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Resumo" sheetId="2" r:id="rId1"/>
    <sheet name="Planilha" sheetId="3" r:id="rId2"/>
    <sheet name="Somatório" sheetId="4" r:id="rId3"/>
    <sheet name="Cronograma" sheetId="5" r:id="rId4"/>
    <sheet name="Relatório" sheetId="6" r:id="rId5"/>
    <sheet name="Parcela Maior Relevância" sheetId="7" r:id="rId6"/>
    <sheet name="BDI" sheetId="9" r:id="rId7"/>
    <sheet name="CPU's" sheetId="8" r:id="rId8"/>
  </sheets>
  <definedNames>
    <definedName name="_xlnm.Print_Area" localSheetId="6">BDI!$A$1:$D$32</definedName>
    <definedName name="_xlnm.Print_Area" localSheetId="7">'CPU''s'!$B$1:$K$941</definedName>
    <definedName name="_xlnm.Print_Area" localSheetId="3">Cronograma!$A$1:$S$60</definedName>
    <definedName name="_xlnm.Print_Area" localSheetId="1">Planilha!$B$1:$N$2155</definedName>
    <definedName name="_xlnm.Print_Area" localSheetId="0">Resumo!$A$1:$F$76</definedName>
    <definedName name="_xlnm.Print_Area" localSheetId="2">Somatório!$A$1:$F$35</definedName>
    <definedName name="_xlnm.Print_Titles" localSheetId="7">'CPU''s'!$1:$10</definedName>
    <definedName name="_xlnm.Print_Titles" localSheetId="3">Cronograma!$1:$10</definedName>
    <definedName name="_xlnm.Print_Titles" localSheetId="1">Planilha!$1:$11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E14" i="4"/>
  <c r="E15" i="4"/>
  <c r="C13" i="6" s="1"/>
  <c r="E16" i="4"/>
  <c r="B19" i="5" s="1"/>
  <c r="R20" i="5" s="1"/>
  <c r="E17" i="4"/>
  <c r="B21" i="5" s="1"/>
  <c r="R22" i="5" s="1"/>
  <c r="E18" i="4"/>
  <c r="B23" i="5" s="1"/>
  <c r="E19" i="4"/>
  <c r="E20" i="4"/>
  <c r="B27" i="5" s="1"/>
  <c r="N28" i="5" s="1"/>
  <c r="E21" i="4"/>
  <c r="E22" i="4"/>
  <c r="E23" i="4"/>
  <c r="E24" i="4"/>
  <c r="B35" i="5" s="1"/>
  <c r="P36" i="5" s="1"/>
  <c r="E25" i="4"/>
  <c r="B37" i="5" s="1"/>
  <c r="Q38" i="5" s="1"/>
  <c r="E26" i="4"/>
  <c r="B39" i="5" s="1"/>
  <c r="O40" i="5" s="1"/>
  <c r="E27" i="4"/>
  <c r="C25" i="6" s="1"/>
  <c r="E28" i="4"/>
  <c r="B43" i="5" s="1"/>
  <c r="O44" i="5" s="1"/>
  <c r="E29" i="4"/>
  <c r="C27" i="6" s="1"/>
  <c r="E30" i="4"/>
  <c r="E31" i="4"/>
  <c r="E32" i="4"/>
  <c r="B51" i="5" s="1"/>
  <c r="P52" i="5" s="1"/>
  <c r="E33" i="4"/>
  <c r="B53" i="5" s="1"/>
  <c r="Q54" i="5" s="1"/>
  <c r="E34" i="4"/>
  <c r="B55" i="5" s="1"/>
  <c r="B41" i="5" l="1"/>
  <c r="S42" i="5" s="1"/>
  <c r="B25" i="5"/>
  <c r="S26" i="5" s="1"/>
  <c r="C17" i="6"/>
  <c r="C26" i="6"/>
  <c r="C24" i="6"/>
  <c r="C18" i="6"/>
  <c r="D35" i="4"/>
  <c r="E35" i="4" s="1"/>
  <c r="B10" i="5" s="1"/>
  <c r="C16" i="6"/>
  <c r="C21" i="6"/>
  <c r="B33" i="5"/>
  <c r="K34" i="5" s="1"/>
  <c r="C29" i="6"/>
  <c r="B49" i="5"/>
  <c r="J50" i="5" s="1"/>
  <c r="C20" i="6"/>
  <c r="B31" i="5"/>
  <c r="M32" i="5" s="1"/>
  <c r="C28" i="6"/>
  <c r="B47" i="5"/>
  <c r="D48" i="5" s="1"/>
  <c r="R24" i="5"/>
  <c r="G24" i="5"/>
  <c r="C11" i="6"/>
  <c r="B13" i="5"/>
  <c r="S14" i="5" s="1"/>
  <c r="C19" i="6"/>
  <c r="B29" i="5"/>
  <c r="H30" i="5" s="1"/>
  <c r="C12" i="6"/>
  <c r="B15" i="5"/>
  <c r="D16" i="5" s="1"/>
  <c r="R56" i="5"/>
  <c r="S56" i="5"/>
  <c r="Q56" i="5"/>
  <c r="C31" i="6"/>
  <c r="C23" i="6"/>
  <c r="C15" i="6"/>
  <c r="C32" i="6"/>
  <c r="B17" i="5"/>
  <c r="J18" i="5" s="1"/>
  <c r="C30" i="6"/>
  <c r="C22" i="6"/>
  <c r="C14" i="6"/>
  <c r="B45" i="5"/>
  <c r="M46" i="5" s="1"/>
  <c r="E12" i="4"/>
  <c r="E24" i="5"/>
  <c r="S24" i="5"/>
  <c r="R40" i="5"/>
  <c r="E56" i="5"/>
  <c r="I28" i="5"/>
  <c r="D40" i="5"/>
  <c r="Q40" i="5"/>
  <c r="K36" i="5"/>
  <c r="H28" i="5"/>
  <c r="E40" i="5"/>
  <c r="K20" i="5"/>
  <c r="S52" i="5"/>
  <c r="J52" i="5"/>
  <c r="S20" i="5"/>
  <c r="D56" i="5"/>
  <c r="H56" i="5"/>
  <c r="K24" i="5"/>
  <c r="I40" i="5"/>
  <c r="I56" i="5"/>
  <c r="L24" i="5"/>
  <c r="J40" i="5"/>
  <c r="J56" i="5"/>
  <c r="H24" i="5"/>
  <c r="H40" i="5"/>
  <c r="M24" i="5"/>
  <c r="L40" i="5"/>
  <c r="L56" i="5"/>
  <c r="O24" i="5"/>
  <c r="F38" i="5"/>
  <c r="M40" i="5"/>
  <c r="M56" i="5"/>
  <c r="D24" i="5"/>
  <c r="P24" i="5"/>
  <c r="N38" i="5"/>
  <c r="P40" i="5"/>
  <c r="P56" i="5"/>
  <c r="D22" i="5"/>
  <c r="K22" i="5"/>
  <c r="L44" i="5"/>
  <c r="D54" i="5"/>
  <c r="L22" i="5"/>
  <c r="P44" i="5"/>
  <c r="M54" i="5"/>
  <c r="S22" i="5"/>
  <c r="E38" i="5"/>
  <c r="N54" i="5"/>
  <c r="M38" i="5"/>
  <c r="Q44" i="5"/>
  <c r="O28" i="5"/>
  <c r="K28" i="5"/>
  <c r="P28" i="5"/>
  <c r="Q28" i="5"/>
  <c r="D44" i="5"/>
  <c r="S28" i="5"/>
  <c r="H44" i="5"/>
  <c r="G28" i="5"/>
  <c r="I44" i="5"/>
  <c r="K52" i="5"/>
  <c r="E20" i="5"/>
  <c r="M20" i="5"/>
  <c r="E22" i="5"/>
  <c r="M22" i="5"/>
  <c r="E36" i="5"/>
  <c r="M36" i="5"/>
  <c r="G38" i="5"/>
  <c r="R38" i="5"/>
  <c r="J44" i="5"/>
  <c r="R44" i="5"/>
  <c r="D52" i="5"/>
  <c r="L52" i="5"/>
  <c r="E54" i="5"/>
  <c r="R54" i="5"/>
  <c r="F20" i="5"/>
  <c r="N20" i="5"/>
  <c r="F22" i="5"/>
  <c r="N22" i="5"/>
  <c r="F24" i="5"/>
  <c r="N24" i="5"/>
  <c r="J28" i="5"/>
  <c r="R28" i="5"/>
  <c r="F36" i="5"/>
  <c r="N36" i="5"/>
  <c r="H38" i="5"/>
  <c r="S38" i="5"/>
  <c r="K40" i="5"/>
  <c r="S40" i="5"/>
  <c r="K44" i="5"/>
  <c r="S44" i="5"/>
  <c r="E52" i="5"/>
  <c r="M52" i="5"/>
  <c r="F54" i="5"/>
  <c r="S54" i="5"/>
  <c r="K56" i="5"/>
  <c r="L20" i="5"/>
  <c r="G20" i="5"/>
  <c r="O22" i="5"/>
  <c r="N52" i="5"/>
  <c r="D20" i="5"/>
  <c r="D36" i="5"/>
  <c r="G22" i="5"/>
  <c r="Q36" i="5"/>
  <c r="F52" i="5"/>
  <c r="P20" i="5"/>
  <c r="D28" i="5"/>
  <c r="L28" i="5"/>
  <c r="H36" i="5"/>
  <c r="J38" i="5"/>
  <c r="E44" i="5"/>
  <c r="M44" i="5"/>
  <c r="G52" i="5"/>
  <c r="O52" i="5"/>
  <c r="I20" i="5"/>
  <c r="Q20" i="5"/>
  <c r="I22" i="5"/>
  <c r="Q22" i="5"/>
  <c r="I24" i="5"/>
  <c r="Q24" i="5"/>
  <c r="E28" i="5"/>
  <c r="M28" i="5"/>
  <c r="I36" i="5"/>
  <c r="S36" i="5"/>
  <c r="K38" i="5"/>
  <c r="F40" i="5"/>
  <c r="N40" i="5"/>
  <c r="F44" i="5"/>
  <c r="N44" i="5"/>
  <c r="H52" i="5"/>
  <c r="Q52" i="5"/>
  <c r="K54" i="5"/>
  <c r="F56" i="5"/>
  <c r="N56" i="5"/>
  <c r="L36" i="5"/>
  <c r="O20" i="5"/>
  <c r="G36" i="5"/>
  <c r="I38" i="5"/>
  <c r="G54" i="5"/>
  <c r="H20" i="5"/>
  <c r="H22" i="5"/>
  <c r="P22" i="5"/>
  <c r="R36" i="5"/>
  <c r="J54" i="5"/>
  <c r="J20" i="5"/>
  <c r="J22" i="5"/>
  <c r="J24" i="5"/>
  <c r="F28" i="5"/>
  <c r="J36" i="5"/>
  <c r="D38" i="5"/>
  <c r="L38" i="5"/>
  <c r="G40" i="5"/>
  <c r="G44" i="5"/>
  <c r="I52" i="5"/>
  <c r="R52" i="5"/>
  <c r="L54" i="5"/>
  <c r="G56" i="5"/>
  <c r="O56" i="5"/>
  <c r="O54" i="5"/>
  <c r="H54" i="5"/>
  <c r="P54" i="5"/>
  <c r="I54" i="5"/>
  <c r="O38" i="5"/>
  <c r="P38" i="5"/>
  <c r="O36" i="5"/>
  <c r="Q14" i="5" l="1"/>
  <c r="O42" i="5"/>
  <c r="D18" i="5"/>
  <c r="P16" i="5"/>
  <c r="G42" i="5"/>
  <c r="F16" i="5"/>
  <c r="N42" i="5"/>
  <c r="H42" i="5"/>
  <c r="L26" i="5"/>
  <c r="E42" i="5"/>
  <c r="H26" i="5"/>
  <c r="P18" i="5"/>
  <c r="F33" i="4"/>
  <c r="D31" i="6" s="1"/>
  <c r="K16" i="5"/>
  <c r="G16" i="5"/>
  <c r="O16" i="5"/>
  <c r="R16" i="5"/>
  <c r="M16" i="5"/>
  <c r="H16" i="5"/>
  <c r="J16" i="5"/>
  <c r="E16" i="5"/>
  <c r="F21" i="4"/>
  <c r="D19" i="6" s="1"/>
  <c r="Q16" i="5"/>
  <c r="S18" i="5"/>
  <c r="H18" i="5"/>
  <c r="S16" i="5"/>
  <c r="F18" i="5"/>
  <c r="L18" i="5"/>
  <c r="K18" i="5"/>
  <c r="N16" i="5"/>
  <c r="N26" i="5"/>
  <c r="F34" i="4"/>
  <c r="D32" i="6" s="1"/>
  <c r="I42" i="5"/>
  <c r="E26" i="5"/>
  <c r="Q26" i="5"/>
  <c r="J26" i="5"/>
  <c r="G26" i="5"/>
  <c r="P26" i="5"/>
  <c r="L34" i="5"/>
  <c r="D32" i="5"/>
  <c r="D42" i="5"/>
  <c r="F26" i="5"/>
  <c r="F34" i="5"/>
  <c r="F16" i="4"/>
  <c r="D14" i="6" s="1"/>
  <c r="Q42" i="5"/>
  <c r="R50" i="5"/>
  <c r="F24" i="4"/>
  <c r="D22" i="6" s="1"/>
  <c r="D34" i="5"/>
  <c r="F27" i="4"/>
  <c r="D25" i="6" s="1"/>
  <c r="F29" i="4"/>
  <c r="D27" i="6" s="1"/>
  <c r="J42" i="5"/>
  <c r="F42" i="5"/>
  <c r="S34" i="5"/>
  <c r="F28" i="4"/>
  <c r="D26" i="6" s="1"/>
  <c r="F30" i="4"/>
  <c r="D28" i="6" s="1"/>
  <c r="F14" i="4"/>
  <c r="D12" i="6" s="1"/>
  <c r="M42" i="5"/>
  <c r="M26" i="5"/>
  <c r="O26" i="5"/>
  <c r="F25" i="4"/>
  <c r="D23" i="6" s="1"/>
  <c r="F19" i="4"/>
  <c r="D17" i="6" s="1"/>
  <c r="F13" i="4"/>
  <c r="D11" i="6" s="1"/>
  <c r="P34" i="5"/>
  <c r="M34" i="5"/>
  <c r="F23" i="4"/>
  <c r="D21" i="6" s="1"/>
  <c r="F22" i="4"/>
  <c r="D20" i="6" s="1"/>
  <c r="K42" i="5"/>
  <c r="D46" i="5"/>
  <c r="L42" i="5"/>
  <c r="H34" i="5"/>
  <c r="F18" i="4"/>
  <c r="D16" i="6" s="1"/>
  <c r="F20" i="4"/>
  <c r="D18" i="6" s="1"/>
  <c r="F31" i="4"/>
  <c r="D29" i="6" s="1"/>
  <c r="R26" i="5"/>
  <c r="R42" i="5"/>
  <c r="N50" i="5"/>
  <c r="K26" i="5"/>
  <c r="I26" i="5"/>
  <c r="F26" i="4"/>
  <c r="D24" i="6" s="1"/>
  <c r="F17" i="4"/>
  <c r="D15" i="6" s="1"/>
  <c r="F32" i="4"/>
  <c r="D30" i="6" s="1"/>
  <c r="P42" i="5"/>
  <c r="D26" i="5"/>
  <c r="E50" i="5"/>
  <c r="S46" i="5"/>
  <c r="K50" i="5"/>
  <c r="H50" i="5"/>
  <c r="M50" i="5"/>
  <c r="F12" i="4"/>
  <c r="D10" i="6" s="1"/>
  <c r="R48" i="5"/>
  <c r="P48" i="5"/>
  <c r="O46" i="5"/>
  <c r="I48" i="5"/>
  <c r="S50" i="5"/>
  <c r="I46" i="5"/>
  <c r="K14" i="5"/>
  <c r="I50" i="5"/>
  <c r="F15" i="4"/>
  <c r="D13" i="6" s="1"/>
  <c r="P30" i="5"/>
  <c r="F30" i="5"/>
  <c r="L48" i="5"/>
  <c r="L30" i="5"/>
  <c r="G48" i="5"/>
  <c r="K48" i="5"/>
  <c r="E32" i="5"/>
  <c r="M48" i="5"/>
  <c r="E48" i="5"/>
  <c r="O30" i="5"/>
  <c r="O32" i="5"/>
  <c r="Q48" i="5"/>
  <c r="O48" i="5"/>
  <c r="J48" i="5"/>
  <c r="C33" i="6"/>
  <c r="H48" i="5"/>
  <c r="F48" i="5"/>
  <c r="J14" i="5"/>
  <c r="N14" i="5"/>
  <c r="G14" i="5"/>
  <c r="M30" i="5"/>
  <c r="G30" i="5"/>
  <c r="S30" i="5"/>
  <c r="L46" i="5"/>
  <c r="P46" i="5"/>
  <c r="E30" i="5"/>
  <c r="F14" i="5"/>
  <c r="R30" i="5"/>
  <c r="H14" i="5"/>
  <c r="C10" i="6"/>
  <c r="B11" i="5"/>
  <c r="N48" i="5"/>
  <c r="S48" i="5"/>
  <c r="I14" i="5"/>
  <c r="P32" i="5"/>
  <c r="K32" i="5"/>
  <c r="R46" i="5"/>
  <c r="D30" i="5"/>
  <c r="L14" i="5"/>
  <c r="F46" i="5"/>
  <c r="F32" i="5"/>
  <c r="R32" i="5"/>
  <c r="Q32" i="5"/>
  <c r="G32" i="5"/>
  <c r="N46" i="5"/>
  <c r="K30" i="5"/>
  <c r="I30" i="5"/>
  <c r="S32" i="5"/>
  <c r="I32" i="5"/>
  <c r="H32" i="5"/>
  <c r="O50" i="5"/>
  <c r="Q50" i="5"/>
  <c r="G50" i="5"/>
  <c r="F50" i="5"/>
  <c r="P50" i="5"/>
  <c r="L50" i="5"/>
  <c r="D50" i="5"/>
  <c r="K46" i="5"/>
  <c r="G46" i="5"/>
  <c r="J46" i="5"/>
  <c r="H46" i="5"/>
  <c r="M14" i="5"/>
  <c r="N30" i="5"/>
  <c r="L32" i="5"/>
  <c r="J32" i="5"/>
  <c r="N32" i="5"/>
  <c r="N18" i="5"/>
  <c r="G18" i="5"/>
  <c r="I18" i="5"/>
  <c r="E18" i="5"/>
  <c r="M18" i="5"/>
  <c r="R18" i="5"/>
  <c r="O18" i="5"/>
  <c r="Q18" i="5"/>
  <c r="L16" i="5"/>
  <c r="I16" i="5"/>
  <c r="R14" i="5"/>
  <c r="E14" i="5"/>
  <c r="P14" i="5"/>
  <c r="O14" i="5"/>
  <c r="E46" i="5"/>
  <c r="Q46" i="5"/>
  <c r="J30" i="5"/>
  <c r="Q30" i="5"/>
  <c r="D14" i="5"/>
  <c r="N34" i="5"/>
  <c r="I34" i="5"/>
  <c r="G34" i="5"/>
  <c r="R34" i="5"/>
  <c r="E34" i="5"/>
  <c r="Q34" i="5"/>
  <c r="O34" i="5"/>
  <c r="J34" i="5"/>
  <c r="F58" i="5" l="1"/>
  <c r="D58" i="5"/>
  <c r="S58" i="5"/>
  <c r="L58" i="5"/>
  <c r="I58" i="5"/>
  <c r="F35" i="4"/>
  <c r="D33" i="6" s="1"/>
  <c r="F12" i="5"/>
  <c r="D12" i="5"/>
  <c r="I12" i="5"/>
  <c r="H12" i="5"/>
  <c r="H58" i="5" s="1"/>
  <c r="E12" i="5"/>
  <c r="K12" i="5"/>
  <c r="K58" i="5" s="1"/>
  <c r="O12" i="5"/>
  <c r="O58" i="5" s="1"/>
  <c r="J12" i="5"/>
  <c r="S12" i="5"/>
  <c r="G12" i="5"/>
  <c r="G58" i="5" s="1"/>
  <c r="L12" i="5"/>
  <c r="R12" i="5"/>
  <c r="R58" i="5" s="1"/>
  <c r="M12" i="5"/>
  <c r="Q12" i="5"/>
  <c r="N12" i="5"/>
  <c r="P12" i="5"/>
  <c r="O57" i="5" l="1"/>
  <c r="E58" i="5"/>
  <c r="E57" i="5" s="1"/>
  <c r="J58" i="5"/>
  <c r="J57" i="5" s="1"/>
  <c r="P58" i="5"/>
  <c r="P57" i="5" s="1"/>
  <c r="I57" i="5"/>
  <c r="H57" i="5"/>
  <c r="D60" i="5"/>
  <c r="Q58" i="5"/>
  <c r="Q57" i="5" s="1"/>
  <c r="K57" i="5"/>
  <c r="R57" i="5"/>
  <c r="L57" i="5"/>
  <c r="G57" i="5"/>
  <c r="S57" i="5"/>
  <c r="F57" i="5"/>
  <c r="N58" i="5"/>
  <c r="N57" i="5" s="1"/>
  <c r="M58" i="5"/>
  <c r="M57" i="5" s="1"/>
  <c r="D57" i="5"/>
  <c r="D59" i="5" s="1"/>
  <c r="E60" i="5"/>
  <c r="F60" i="5" s="1"/>
  <c r="G60" i="5" s="1"/>
  <c r="H60" i="5" s="1"/>
  <c r="I60" i="5" s="1"/>
  <c r="U15" i="3"/>
  <c r="V15" i="3"/>
  <c r="U18" i="3"/>
  <c r="V18" i="3"/>
  <c r="U20" i="3"/>
  <c r="V20" i="3"/>
  <c r="U23" i="3"/>
  <c r="V23" i="3"/>
  <c r="U24" i="3"/>
  <c r="V24" i="3"/>
  <c r="U27" i="3"/>
  <c r="V27" i="3"/>
  <c r="U31" i="3"/>
  <c r="V31" i="3"/>
  <c r="U35" i="3"/>
  <c r="V35" i="3"/>
  <c r="U36" i="3"/>
  <c r="V36" i="3"/>
  <c r="U52" i="3"/>
  <c r="V52" i="3"/>
  <c r="U54" i="3"/>
  <c r="V54" i="3"/>
  <c r="U55" i="3"/>
  <c r="V55" i="3"/>
  <c r="U59" i="3"/>
  <c r="V59" i="3"/>
  <c r="U61" i="3"/>
  <c r="V61" i="3"/>
  <c r="U64" i="3"/>
  <c r="V64" i="3"/>
  <c r="U65" i="3"/>
  <c r="V65" i="3"/>
  <c r="U67" i="3"/>
  <c r="V67" i="3"/>
  <c r="U69" i="3"/>
  <c r="V69" i="3"/>
  <c r="U72" i="3"/>
  <c r="V72" i="3"/>
  <c r="U74" i="3"/>
  <c r="V74" i="3"/>
  <c r="U76" i="3"/>
  <c r="V76" i="3"/>
  <c r="U78" i="3"/>
  <c r="V78" i="3"/>
  <c r="U79" i="3"/>
  <c r="V79" i="3"/>
  <c r="U81" i="3"/>
  <c r="V81" i="3"/>
  <c r="U83" i="3"/>
  <c r="V83" i="3"/>
  <c r="U84" i="3"/>
  <c r="V84" i="3"/>
  <c r="U87" i="3"/>
  <c r="V87" i="3"/>
  <c r="U88" i="3"/>
  <c r="V88" i="3"/>
  <c r="U92" i="3"/>
  <c r="V92" i="3"/>
  <c r="U101" i="3"/>
  <c r="V101" i="3"/>
  <c r="U103" i="3"/>
  <c r="V103" i="3"/>
  <c r="U104" i="3"/>
  <c r="V104" i="3"/>
  <c r="U114" i="3"/>
  <c r="V114" i="3"/>
  <c r="U120" i="3"/>
  <c r="V120" i="3"/>
  <c r="U129" i="3"/>
  <c r="V129" i="3"/>
  <c r="U130" i="3"/>
  <c r="V130" i="3"/>
  <c r="U132" i="3"/>
  <c r="V132" i="3"/>
  <c r="U134" i="3"/>
  <c r="V134" i="3"/>
  <c r="U136" i="3"/>
  <c r="V136" i="3"/>
  <c r="U171" i="3"/>
  <c r="V171" i="3"/>
  <c r="U174" i="3"/>
  <c r="V174" i="3"/>
  <c r="U175" i="3"/>
  <c r="V175" i="3"/>
  <c r="U177" i="3"/>
  <c r="V177" i="3"/>
  <c r="U179" i="3"/>
  <c r="V179" i="3"/>
  <c r="U184" i="3"/>
  <c r="V184" i="3"/>
  <c r="U185" i="3"/>
  <c r="V185" i="3"/>
  <c r="U187" i="3"/>
  <c r="V187" i="3"/>
  <c r="U189" i="3"/>
  <c r="V189" i="3"/>
  <c r="U191" i="3"/>
  <c r="V191" i="3"/>
  <c r="U194" i="3"/>
  <c r="V194" i="3"/>
  <c r="U197" i="3"/>
  <c r="V197" i="3"/>
  <c r="U198" i="3"/>
  <c r="V198" i="3"/>
  <c r="U200" i="3"/>
  <c r="V200" i="3"/>
  <c r="U203" i="3"/>
  <c r="V203" i="3"/>
  <c r="U206" i="3"/>
  <c r="V206" i="3"/>
  <c r="U208" i="3"/>
  <c r="V208" i="3"/>
  <c r="U209" i="3"/>
  <c r="V209" i="3"/>
  <c r="U212" i="3"/>
  <c r="V212" i="3"/>
  <c r="U215" i="3"/>
  <c r="V215" i="3"/>
  <c r="U218" i="3"/>
  <c r="V218" i="3"/>
  <c r="U220" i="3"/>
  <c r="V220" i="3"/>
  <c r="U222" i="3"/>
  <c r="V222" i="3"/>
  <c r="U224" i="3"/>
  <c r="V224" i="3"/>
  <c r="U226" i="3"/>
  <c r="V226" i="3"/>
  <c r="U228" i="3"/>
  <c r="V228" i="3"/>
  <c r="U229" i="3"/>
  <c r="V229" i="3"/>
  <c r="U232" i="3"/>
  <c r="V232" i="3"/>
  <c r="U235" i="3"/>
  <c r="V235" i="3"/>
  <c r="U236" i="3"/>
  <c r="V236" i="3"/>
  <c r="U238" i="3"/>
  <c r="V238" i="3"/>
  <c r="U240" i="3"/>
  <c r="V240" i="3"/>
  <c r="U243" i="3"/>
  <c r="V243" i="3"/>
  <c r="U245" i="3"/>
  <c r="V245" i="3"/>
  <c r="U247" i="3"/>
  <c r="V247" i="3"/>
  <c r="U248" i="3"/>
  <c r="V248" i="3"/>
  <c r="U249" i="3"/>
  <c r="V249" i="3"/>
  <c r="U257" i="3"/>
  <c r="V257" i="3"/>
  <c r="U261" i="3"/>
  <c r="V261" i="3"/>
  <c r="U269" i="3"/>
  <c r="V269" i="3"/>
  <c r="U273" i="3"/>
  <c r="V273" i="3"/>
  <c r="U274" i="3"/>
  <c r="V274" i="3"/>
  <c r="U285" i="3"/>
  <c r="V285" i="3"/>
  <c r="U287" i="3"/>
  <c r="V287" i="3"/>
  <c r="U289" i="3"/>
  <c r="V289" i="3"/>
  <c r="U292" i="3"/>
  <c r="V292" i="3"/>
  <c r="U294" i="3"/>
  <c r="V294" i="3"/>
  <c r="U295" i="3"/>
  <c r="V295" i="3"/>
  <c r="U301" i="3"/>
  <c r="V301" i="3"/>
  <c r="U303" i="3"/>
  <c r="V303" i="3"/>
  <c r="U306" i="3"/>
  <c r="V306" i="3"/>
  <c r="U309" i="3"/>
  <c r="V309" i="3"/>
  <c r="U312" i="3"/>
  <c r="V312" i="3"/>
  <c r="U313" i="3"/>
  <c r="V313" i="3"/>
  <c r="U314" i="3"/>
  <c r="V314" i="3"/>
  <c r="U320" i="3"/>
  <c r="V320" i="3"/>
  <c r="U324" i="3"/>
  <c r="V324" i="3"/>
  <c r="U325" i="3"/>
  <c r="V325" i="3"/>
  <c r="U328" i="3"/>
  <c r="V328" i="3"/>
  <c r="U331" i="3"/>
  <c r="V331" i="3"/>
  <c r="U332" i="3"/>
  <c r="V332" i="3"/>
  <c r="U334" i="3"/>
  <c r="V334" i="3"/>
  <c r="U335" i="3"/>
  <c r="V335" i="3"/>
  <c r="U337" i="3"/>
  <c r="V337" i="3"/>
  <c r="U338" i="3"/>
  <c r="V338" i="3"/>
  <c r="U340" i="3"/>
  <c r="V340" i="3"/>
  <c r="U342" i="3"/>
  <c r="V342" i="3"/>
  <c r="U345" i="3"/>
  <c r="V345" i="3"/>
  <c r="U346" i="3"/>
  <c r="V346" i="3"/>
  <c r="U351" i="3"/>
  <c r="V351" i="3"/>
  <c r="U353" i="3"/>
  <c r="V353" i="3"/>
  <c r="U354" i="3"/>
  <c r="V354" i="3"/>
  <c r="U363" i="3"/>
  <c r="V363" i="3"/>
  <c r="U369" i="3"/>
  <c r="V369" i="3"/>
  <c r="U375" i="3"/>
  <c r="V375" i="3"/>
  <c r="U381" i="3"/>
  <c r="V381" i="3"/>
  <c r="U389" i="3"/>
  <c r="V389" i="3"/>
  <c r="U391" i="3"/>
  <c r="V391" i="3"/>
  <c r="U436" i="3"/>
  <c r="V436" i="3"/>
  <c r="U438" i="3"/>
  <c r="V438" i="3"/>
  <c r="U444" i="3"/>
  <c r="V444" i="3"/>
  <c r="U449" i="3"/>
  <c r="V449" i="3"/>
  <c r="U452" i="3"/>
  <c r="V452" i="3"/>
  <c r="U455" i="3"/>
  <c r="V455" i="3"/>
  <c r="U458" i="3"/>
  <c r="V458" i="3"/>
  <c r="U463" i="3"/>
  <c r="V463" i="3"/>
  <c r="U465" i="3"/>
  <c r="V465" i="3"/>
  <c r="U466" i="3"/>
  <c r="V466" i="3"/>
  <c r="U468" i="3"/>
  <c r="V468" i="3"/>
  <c r="U470" i="3"/>
  <c r="V470" i="3"/>
  <c r="U473" i="3"/>
  <c r="V473" i="3"/>
  <c r="U481" i="3"/>
  <c r="V481" i="3"/>
  <c r="U487" i="3"/>
  <c r="V487" i="3"/>
  <c r="U490" i="3"/>
  <c r="V490" i="3"/>
  <c r="U492" i="3"/>
  <c r="V492" i="3"/>
  <c r="U494" i="3"/>
  <c r="V494" i="3"/>
  <c r="U495" i="3"/>
  <c r="V495" i="3"/>
  <c r="U498" i="3"/>
  <c r="V498" i="3"/>
  <c r="U499" i="3"/>
  <c r="V499" i="3"/>
  <c r="U504" i="3"/>
  <c r="V504" i="3"/>
  <c r="U506" i="3"/>
  <c r="V506" i="3"/>
  <c r="U508" i="3"/>
  <c r="V508" i="3"/>
  <c r="U510" i="3"/>
  <c r="V510" i="3"/>
  <c r="U512" i="3"/>
  <c r="V512" i="3"/>
  <c r="U514" i="3"/>
  <c r="V514" i="3"/>
  <c r="U516" i="3"/>
  <c r="V516" i="3"/>
  <c r="U519" i="3"/>
  <c r="V519" i="3"/>
  <c r="U527" i="3"/>
  <c r="V527" i="3"/>
  <c r="U529" i="3"/>
  <c r="V529" i="3"/>
  <c r="U530" i="3"/>
  <c r="V530" i="3"/>
  <c r="U533" i="3"/>
  <c r="V533" i="3"/>
  <c r="U534" i="3"/>
  <c r="V534" i="3"/>
  <c r="U535" i="3"/>
  <c r="V535" i="3"/>
  <c r="U548" i="3"/>
  <c r="V548" i="3"/>
  <c r="U549" i="3"/>
  <c r="V549" i="3"/>
  <c r="U550" i="3"/>
  <c r="V550" i="3"/>
  <c r="U592" i="3"/>
  <c r="V592" i="3"/>
  <c r="U640" i="3"/>
  <c r="V640" i="3"/>
  <c r="U655" i="3"/>
  <c r="V655" i="3"/>
  <c r="U684" i="3"/>
  <c r="V684" i="3"/>
  <c r="U685" i="3"/>
  <c r="V685" i="3"/>
  <c r="U698" i="3"/>
  <c r="V698" i="3"/>
  <c r="U710" i="3"/>
  <c r="V710" i="3"/>
  <c r="U711" i="3"/>
  <c r="V711" i="3"/>
  <c r="U716" i="3"/>
  <c r="V716" i="3"/>
  <c r="U718" i="3"/>
  <c r="V718" i="3"/>
  <c r="U720" i="3"/>
  <c r="V720" i="3"/>
  <c r="U724" i="3"/>
  <c r="V724" i="3"/>
  <c r="U726" i="3"/>
  <c r="V726" i="3"/>
  <c r="U729" i="3"/>
  <c r="V729" i="3"/>
  <c r="U774" i="3"/>
  <c r="V774" i="3"/>
  <c r="U775" i="3"/>
  <c r="V775" i="3"/>
  <c r="U777" i="3"/>
  <c r="V777" i="3"/>
  <c r="U779" i="3"/>
  <c r="V779" i="3"/>
  <c r="U782" i="3"/>
  <c r="V782" i="3"/>
  <c r="U783" i="3"/>
  <c r="V783" i="3"/>
  <c r="U784" i="3"/>
  <c r="V784" i="3"/>
  <c r="U793" i="3"/>
  <c r="V793" i="3"/>
  <c r="U808" i="3"/>
  <c r="V808" i="3"/>
  <c r="U812" i="3"/>
  <c r="V812" i="3"/>
  <c r="U816" i="3"/>
  <c r="V816" i="3"/>
  <c r="U818" i="3"/>
  <c r="V818" i="3"/>
  <c r="U827" i="3"/>
  <c r="V827" i="3"/>
  <c r="U828" i="3"/>
  <c r="V828" i="3"/>
  <c r="U835" i="3"/>
  <c r="V835" i="3"/>
  <c r="U841" i="3"/>
  <c r="V841" i="3"/>
  <c r="U850" i="3"/>
  <c r="V850" i="3"/>
  <c r="U859" i="3"/>
  <c r="V859" i="3"/>
  <c r="U868" i="3"/>
  <c r="V868" i="3"/>
  <c r="U871" i="3"/>
  <c r="V871" i="3"/>
  <c r="U873" i="3"/>
  <c r="V873" i="3"/>
  <c r="U874" i="3"/>
  <c r="V874" i="3"/>
  <c r="U877" i="3"/>
  <c r="V877" i="3"/>
  <c r="U880" i="3"/>
  <c r="V880" i="3"/>
  <c r="U890" i="3"/>
  <c r="V890" i="3"/>
  <c r="U897" i="3"/>
  <c r="V897" i="3"/>
  <c r="U902" i="3"/>
  <c r="V902" i="3"/>
  <c r="U904" i="3"/>
  <c r="V904" i="3"/>
  <c r="U907" i="3"/>
  <c r="V907" i="3"/>
  <c r="U913" i="3"/>
  <c r="V913" i="3"/>
  <c r="U925" i="3"/>
  <c r="V925" i="3"/>
  <c r="U927" i="3"/>
  <c r="V927" i="3"/>
  <c r="U928" i="3"/>
  <c r="V928" i="3"/>
  <c r="U944" i="3"/>
  <c r="V944" i="3"/>
  <c r="U946" i="3"/>
  <c r="V946" i="3"/>
  <c r="U947" i="3"/>
  <c r="V947" i="3"/>
  <c r="U958" i="3"/>
  <c r="V958" i="3"/>
  <c r="U960" i="3"/>
  <c r="V960" i="3"/>
  <c r="U961" i="3"/>
  <c r="V961" i="3"/>
  <c r="U963" i="3"/>
  <c r="V963" i="3"/>
  <c r="U965" i="3"/>
  <c r="V965" i="3"/>
  <c r="U968" i="3"/>
  <c r="V968" i="3"/>
  <c r="U970" i="3"/>
  <c r="V970" i="3"/>
  <c r="U972" i="3"/>
  <c r="V972" i="3"/>
  <c r="U975" i="3"/>
  <c r="V975" i="3"/>
  <c r="U976" i="3"/>
  <c r="V976" i="3"/>
  <c r="U978" i="3"/>
  <c r="V978" i="3"/>
  <c r="U980" i="3"/>
  <c r="V980" i="3"/>
  <c r="U981" i="3"/>
  <c r="V981" i="3"/>
  <c r="U984" i="3"/>
  <c r="V984" i="3"/>
  <c r="U987" i="3"/>
  <c r="V987" i="3"/>
  <c r="U988" i="3"/>
  <c r="V988" i="3"/>
  <c r="U992" i="3"/>
  <c r="V992" i="3"/>
  <c r="U1004" i="3"/>
  <c r="V1004" i="3"/>
  <c r="U1006" i="3"/>
  <c r="V1006" i="3"/>
  <c r="U1007" i="3"/>
  <c r="V1007" i="3"/>
  <c r="U1018" i="3"/>
  <c r="V1018" i="3"/>
  <c r="U1026" i="3"/>
  <c r="V1026" i="3"/>
  <c r="U1036" i="3"/>
  <c r="V1036" i="3"/>
  <c r="U1045" i="3"/>
  <c r="V1045" i="3"/>
  <c r="U1053" i="3"/>
  <c r="V1053" i="3"/>
  <c r="U1054" i="3"/>
  <c r="V1054" i="3"/>
  <c r="U1056" i="3"/>
  <c r="V1056" i="3"/>
  <c r="U1058" i="3"/>
  <c r="V1058" i="3"/>
  <c r="U1063" i="3"/>
  <c r="V1063" i="3"/>
  <c r="U1065" i="3"/>
  <c r="V1065" i="3"/>
  <c r="U1067" i="3"/>
  <c r="V1067" i="3"/>
  <c r="U1112" i="3"/>
  <c r="V1112" i="3"/>
  <c r="U1113" i="3"/>
  <c r="V1113" i="3"/>
  <c r="U1114" i="3"/>
  <c r="V1114" i="3"/>
  <c r="U1120" i="3"/>
  <c r="V1120" i="3"/>
  <c r="U1129" i="3"/>
  <c r="V1129" i="3"/>
  <c r="U1141" i="3"/>
  <c r="V1141" i="3"/>
  <c r="U1146" i="3"/>
  <c r="V1146" i="3"/>
  <c r="U1149" i="3"/>
  <c r="V1149" i="3"/>
  <c r="U1150" i="3"/>
  <c r="V1150" i="3"/>
  <c r="U1157" i="3"/>
  <c r="V1157" i="3"/>
  <c r="U1165" i="3"/>
  <c r="V1165" i="3"/>
  <c r="U1173" i="3"/>
  <c r="V1173" i="3"/>
  <c r="U1183" i="3"/>
  <c r="V1183" i="3"/>
  <c r="U1188" i="3"/>
  <c r="V1188" i="3"/>
  <c r="U1191" i="3"/>
  <c r="V1191" i="3"/>
  <c r="U1197" i="3"/>
  <c r="V1197" i="3"/>
  <c r="U1198" i="3"/>
  <c r="V1198" i="3"/>
  <c r="U1206" i="3"/>
  <c r="V1206" i="3"/>
  <c r="U1208" i="3"/>
  <c r="V1208" i="3"/>
  <c r="U1211" i="3"/>
  <c r="V1211" i="3"/>
  <c r="U1216" i="3"/>
  <c r="V1216" i="3"/>
  <c r="U1219" i="3"/>
  <c r="V1219" i="3"/>
  <c r="U1224" i="3"/>
  <c r="V1224" i="3"/>
  <c r="U1228" i="3"/>
  <c r="V1228" i="3"/>
  <c r="U1233" i="3"/>
  <c r="V1233" i="3"/>
  <c r="U1237" i="3"/>
  <c r="V1237" i="3"/>
  <c r="U1238" i="3"/>
  <c r="V1238" i="3"/>
  <c r="U1240" i="3"/>
  <c r="V1240" i="3"/>
  <c r="U1242" i="3"/>
  <c r="V1242" i="3"/>
  <c r="U1244" i="3"/>
  <c r="V1244" i="3"/>
  <c r="U1246" i="3"/>
  <c r="V1246" i="3"/>
  <c r="U1251" i="3"/>
  <c r="V1251" i="3"/>
  <c r="U1252" i="3"/>
  <c r="V1252" i="3"/>
  <c r="U1255" i="3"/>
  <c r="V1255" i="3"/>
  <c r="U1258" i="3"/>
  <c r="V1258" i="3"/>
  <c r="U1260" i="3"/>
  <c r="V1260" i="3"/>
  <c r="U1265" i="3"/>
  <c r="V1265" i="3"/>
  <c r="U1266" i="3"/>
  <c r="V1266" i="3"/>
  <c r="U1269" i="3"/>
  <c r="V1269" i="3"/>
  <c r="U1272" i="3"/>
  <c r="V1272" i="3"/>
  <c r="U1273" i="3"/>
  <c r="V1273" i="3"/>
  <c r="U1275" i="3"/>
  <c r="V1275" i="3"/>
  <c r="U1278" i="3"/>
  <c r="V1278" i="3"/>
  <c r="U1281" i="3"/>
  <c r="V1281" i="3"/>
  <c r="U1287" i="3"/>
  <c r="V1287" i="3"/>
  <c r="U1289" i="3"/>
  <c r="V1289" i="3"/>
  <c r="U1290" i="3"/>
  <c r="V1290" i="3"/>
  <c r="U1293" i="3"/>
  <c r="V1293" i="3"/>
  <c r="U1296" i="3"/>
  <c r="V1296" i="3"/>
  <c r="U1297" i="3"/>
  <c r="V1297" i="3"/>
  <c r="U1300" i="3"/>
  <c r="V1300" i="3"/>
  <c r="U1303" i="3"/>
  <c r="V1303" i="3"/>
  <c r="U1305" i="3"/>
  <c r="V1305" i="3"/>
  <c r="U1307" i="3"/>
  <c r="V1307" i="3"/>
  <c r="U1309" i="3"/>
  <c r="V1309" i="3"/>
  <c r="U1311" i="3"/>
  <c r="V1311" i="3"/>
  <c r="U1313" i="3"/>
  <c r="V1313" i="3"/>
  <c r="U1314" i="3"/>
  <c r="V1314" i="3"/>
  <c r="U1320" i="3"/>
  <c r="V1320" i="3"/>
  <c r="U1327" i="3"/>
  <c r="V1327" i="3"/>
  <c r="U1328" i="3"/>
  <c r="V1328" i="3"/>
  <c r="U1334" i="3"/>
  <c r="V1334" i="3"/>
  <c r="U1336" i="3"/>
  <c r="V1336" i="3"/>
  <c r="U1338" i="3"/>
  <c r="V1338" i="3"/>
  <c r="U1341" i="3"/>
  <c r="V1341" i="3"/>
  <c r="U1344" i="3"/>
  <c r="V1344" i="3"/>
  <c r="U1345" i="3"/>
  <c r="V1345" i="3"/>
  <c r="U1346" i="3"/>
  <c r="V1346" i="3"/>
  <c r="U1352" i="3"/>
  <c r="V1352" i="3"/>
  <c r="U1356" i="3"/>
  <c r="V1356" i="3"/>
  <c r="U1357" i="3"/>
  <c r="V1357" i="3"/>
  <c r="U1360" i="3"/>
  <c r="V1360" i="3"/>
  <c r="U1363" i="3"/>
  <c r="V1363" i="3"/>
  <c r="U1364" i="3"/>
  <c r="V1364" i="3"/>
  <c r="U1367" i="3"/>
  <c r="V1367" i="3"/>
  <c r="U1369" i="3"/>
  <c r="V1369" i="3"/>
  <c r="U1370" i="3"/>
  <c r="V1370" i="3"/>
  <c r="U1372" i="3"/>
  <c r="V1372" i="3"/>
  <c r="U1373" i="3"/>
  <c r="V1373" i="3"/>
  <c r="U1387" i="3"/>
  <c r="V1387" i="3"/>
  <c r="U1389" i="3"/>
  <c r="V1389" i="3"/>
  <c r="U1390" i="3"/>
  <c r="V1390" i="3"/>
  <c r="U1394" i="3"/>
  <c r="V1394" i="3"/>
  <c r="U1396" i="3"/>
  <c r="V1396" i="3"/>
  <c r="U1397" i="3"/>
  <c r="V1397" i="3"/>
  <c r="U1399" i="3"/>
  <c r="V1399" i="3"/>
  <c r="U1401" i="3"/>
  <c r="V1401" i="3"/>
  <c r="U1402" i="3"/>
  <c r="V1402" i="3"/>
  <c r="U1404" i="3"/>
  <c r="V1404" i="3"/>
  <c r="U1406" i="3"/>
  <c r="V1406" i="3"/>
  <c r="U1408" i="3"/>
  <c r="V1408" i="3"/>
  <c r="U1409" i="3"/>
  <c r="V1409" i="3"/>
  <c r="U1411" i="3"/>
  <c r="V1411" i="3"/>
  <c r="U1413" i="3"/>
  <c r="V1413" i="3"/>
  <c r="U1416" i="3"/>
  <c r="V1416" i="3"/>
  <c r="U1417" i="3"/>
  <c r="V1417" i="3"/>
  <c r="U1421" i="3"/>
  <c r="V1421" i="3"/>
  <c r="U1430" i="3"/>
  <c r="V1430" i="3"/>
  <c r="U1432" i="3"/>
  <c r="V1432" i="3"/>
  <c r="U1433" i="3"/>
  <c r="V1433" i="3"/>
  <c r="U1444" i="3"/>
  <c r="V1444" i="3"/>
  <c r="U1451" i="3"/>
  <c r="V1451" i="3"/>
  <c r="U1459" i="3"/>
  <c r="V1459" i="3"/>
  <c r="U1461" i="3"/>
  <c r="V1461" i="3"/>
  <c r="U1463" i="3"/>
  <c r="V1463" i="3"/>
  <c r="U1465" i="3"/>
  <c r="V1465" i="3"/>
  <c r="U1468" i="3"/>
  <c r="V1468" i="3"/>
  <c r="U1469" i="3"/>
  <c r="V1469" i="3"/>
  <c r="U1471" i="3"/>
  <c r="V1471" i="3"/>
  <c r="U1473" i="3"/>
  <c r="V1473" i="3"/>
  <c r="U1475" i="3"/>
  <c r="V1475" i="3"/>
  <c r="U1480" i="3"/>
  <c r="V1480" i="3"/>
  <c r="U1481" i="3"/>
  <c r="V1481" i="3"/>
  <c r="U1484" i="3"/>
  <c r="V1484" i="3"/>
  <c r="U1489" i="3"/>
  <c r="V1489" i="3"/>
  <c r="U1491" i="3"/>
  <c r="V1491" i="3"/>
  <c r="U1496" i="3"/>
  <c r="V1496" i="3"/>
  <c r="U1499" i="3"/>
  <c r="V1499" i="3"/>
  <c r="U1500" i="3"/>
  <c r="V1500" i="3"/>
  <c r="U1502" i="3"/>
  <c r="V1502" i="3"/>
  <c r="U1505" i="3"/>
  <c r="V1505" i="3"/>
  <c r="U1507" i="3"/>
  <c r="V1507" i="3"/>
  <c r="U1510" i="3"/>
  <c r="V1510" i="3"/>
  <c r="U1511" i="3"/>
  <c r="V1511" i="3"/>
  <c r="U1515" i="3"/>
  <c r="V1515" i="3"/>
  <c r="U1518" i="3"/>
  <c r="V1518" i="3"/>
  <c r="U1520" i="3"/>
  <c r="V1520" i="3"/>
  <c r="U1522" i="3"/>
  <c r="V1522" i="3"/>
  <c r="U1524" i="3"/>
  <c r="V1524" i="3"/>
  <c r="U1526" i="3"/>
  <c r="V1526" i="3"/>
  <c r="U1528" i="3"/>
  <c r="V1528" i="3"/>
  <c r="U1530" i="3"/>
  <c r="V1530" i="3"/>
  <c r="U1531" i="3"/>
  <c r="V1531" i="3"/>
  <c r="U1534" i="3"/>
  <c r="V1534" i="3"/>
  <c r="U1537" i="3"/>
  <c r="V1537" i="3"/>
  <c r="U1538" i="3"/>
  <c r="V1538" i="3"/>
  <c r="U1540" i="3"/>
  <c r="V1540" i="3"/>
  <c r="U1542" i="3"/>
  <c r="V1542" i="3"/>
  <c r="U1544" i="3"/>
  <c r="V1544" i="3"/>
  <c r="U1545" i="3"/>
  <c r="V1545" i="3"/>
  <c r="U1547" i="3"/>
  <c r="V1547" i="3"/>
  <c r="U1549" i="3"/>
  <c r="V1549" i="3"/>
  <c r="U1550" i="3"/>
  <c r="V1550" i="3"/>
  <c r="U1553" i="3"/>
  <c r="V1553" i="3"/>
  <c r="U1556" i="3"/>
  <c r="V1556" i="3"/>
  <c r="U1557" i="3"/>
  <c r="V1557" i="3"/>
  <c r="U1561" i="3"/>
  <c r="V1561" i="3"/>
  <c r="U1570" i="3"/>
  <c r="V1570" i="3"/>
  <c r="U1572" i="3"/>
  <c r="V1572" i="3"/>
  <c r="U1573" i="3"/>
  <c r="V1573" i="3"/>
  <c r="U1584" i="3"/>
  <c r="V1584" i="3"/>
  <c r="U1592" i="3"/>
  <c r="V1592" i="3"/>
  <c r="U1601" i="3"/>
  <c r="V1601" i="3"/>
  <c r="U1603" i="3"/>
  <c r="V1603" i="3"/>
  <c r="U1605" i="3"/>
  <c r="V1605" i="3"/>
  <c r="U1607" i="3"/>
  <c r="V1607" i="3"/>
  <c r="U1612" i="3"/>
  <c r="V1612" i="3"/>
  <c r="U1613" i="3"/>
  <c r="V1613" i="3"/>
  <c r="U1615" i="3"/>
  <c r="V1615" i="3"/>
  <c r="U1617" i="3"/>
  <c r="V1617" i="3"/>
  <c r="U1619" i="3"/>
  <c r="V1619" i="3"/>
  <c r="U1624" i="3"/>
  <c r="V1624" i="3"/>
  <c r="U1625" i="3"/>
  <c r="V1625" i="3"/>
  <c r="U1630" i="3"/>
  <c r="V1630" i="3"/>
  <c r="U1633" i="3"/>
  <c r="V1633" i="3"/>
  <c r="U1635" i="3"/>
  <c r="V1635" i="3"/>
  <c r="U1640" i="3"/>
  <c r="V1640" i="3"/>
  <c r="U1643" i="3"/>
  <c r="V1643" i="3"/>
  <c r="U1644" i="3"/>
  <c r="V1644" i="3"/>
  <c r="U1646" i="3"/>
  <c r="V1646" i="3"/>
  <c r="U1649" i="3"/>
  <c r="V1649" i="3"/>
  <c r="U1651" i="3"/>
  <c r="V1651" i="3"/>
  <c r="U1654" i="3"/>
  <c r="V1654" i="3"/>
  <c r="U1655" i="3"/>
  <c r="V1655" i="3"/>
  <c r="U1659" i="3"/>
  <c r="V1659" i="3"/>
  <c r="U1662" i="3"/>
  <c r="V1662" i="3"/>
  <c r="U1664" i="3"/>
  <c r="V1664" i="3"/>
  <c r="U1666" i="3"/>
  <c r="V1666" i="3"/>
  <c r="U1668" i="3"/>
  <c r="V1668" i="3"/>
  <c r="U1670" i="3"/>
  <c r="V1670" i="3"/>
  <c r="U1672" i="3"/>
  <c r="V1672" i="3"/>
  <c r="U1673" i="3"/>
  <c r="V1673" i="3"/>
  <c r="U1679" i="3"/>
  <c r="V1679" i="3"/>
  <c r="U1682" i="3"/>
  <c r="V1682" i="3"/>
  <c r="U1683" i="3"/>
  <c r="V1683" i="3"/>
  <c r="U1685" i="3"/>
  <c r="V1685" i="3"/>
  <c r="U1687" i="3"/>
  <c r="V1687" i="3"/>
  <c r="U1690" i="3"/>
  <c r="V1690" i="3"/>
  <c r="U1692" i="3"/>
  <c r="V1692" i="3"/>
  <c r="U1693" i="3"/>
  <c r="V1693" i="3"/>
  <c r="U1695" i="3"/>
  <c r="V1695" i="3"/>
  <c r="U1697" i="3"/>
  <c r="V1697" i="3"/>
  <c r="U1698" i="3"/>
  <c r="V1698" i="3"/>
  <c r="U1701" i="3"/>
  <c r="V1701" i="3"/>
  <c r="U1702" i="3"/>
  <c r="V1702" i="3"/>
  <c r="U1706" i="3"/>
  <c r="V1706" i="3"/>
  <c r="U1714" i="3"/>
  <c r="V1714" i="3"/>
  <c r="U1716" i="3"/>
  <c r="V1716" i="3"/>
  <c r="U1717" i="3"/>
  <c r="V1717" i="3"/>
  <c r="U1727" i="3"/>
  <c r="V1727" i="3"/>
  <c r="U1733" i="3"/>
  <c r="V1733" i="3"/>
  <c r="U1741" i="3"/>
  <c r="V1741" i="3"/>
  <c r="U1742" i="3"/>
  <c r="V1742" i="3"/>
  <c r="U1744" i="3"/>
  <c r="V1744" i="3"/>
  <c r="U1746" i="3"/>
  <c r="V1746" i="3"/>
  <c r="U1748" i="3"/>
  <c r="V1748" i="3"/>
  <c r="U1781" i="3"/>
  <c r="V1781" i="3"/>
  <c r="U1784" i="3"/>
  <c r="V1784" i="3"/>
  <c r="U1785" i="3"/>
  <c r="V1785" i="3"/>
  <c r="U1787" i="3"/>
  <c r="V1787" i="3"/>
  <c r="U1789" i="3"/>
  <c r="V1789" i="3"/>
  <c r="U1794" i="3"/>
  <c r="V1794" i="3"/>
  <c r="U1795" i="3"/>
  <c r="V1795" i="3"/>
  <c r="U1797" i="3"/>
  <c r="V1797" i="3"/>
  <c r="U1799" i="3"/>
  <c r="V1799" i="3"/>
  <c r="U1801" i="3"/>
  <c r="V1801" i="3"/>
  <c r="U1804" i="3"/>
  <c r="V1804" i="3"/>
  <c r="U1807" i="3"/>
  <c r="V1807" i="3"/>
  <c r="U1808" i="3"/>
  <c r="V1808" i="3"/>
  <c r="U1810" i="3"/>
  <c r="V1810" i="3"/>
  <c r="U1813" i="3"/>
  <c r="V1813" i="3"/>
  <c r="U1816" i="3"/>
  <c r="V1816" i="3"/>
  <c r="U1818" i="3"/>
  <c r="V1818" i="3"/>
  <c r="U1819" i="3"/>
  <c r="V1819" i="3"/>
  <c r="U1822" i="3"/>
  <c r="V1822" i="3"/>
  <c r="U1825" i="3"/>
  <c r="V1825" i="3"/>
  <c r="U1828" i="3"/>
  <c r="V1828" i="3"/>
  <c r="U1830" i="3"/>
  <c r="V1830" i="3"/>
  <c r="U1832" i="3"/>
  <c r="V1832" i="3"/>
  <c r="U1834" i="3"/>
  <c r="V1834" i="3"/>
  <c r="U1836" i="3"/>
  <c r="V1836" i="3"/>
  <c r="U1838" i="3"/>
  <c r="V1838" i="3"/>
  <c r="U1839" i="3"/>
  <c r="V1839" i="3"/>
  <c r="U1842" i="3"/>
  <c r="V1842" i="3"/>
  <c r="U1845" i="3"/>
  <c r="V1845" i="3"/>
  <c r="U1846" i="3"/>
  <c r="V1846" i="3"/>
  <c r="U1849" i="3"/>
  <c r="V1849" i="3"/>
  <c r="U1851" i="3"/>
  <c r="V1851" i="3"/>
  <c r="U1855" i="3"/>
  <c r="V1855" i="3"/>
  <c r="U1857" i="3"/>
  <c r="V1857" i="3"/>
  <c r="U1858" i="3"/>
  <c r="V1858" i="3"/>
  <c r="U1860" i="3"/>
  <c r="V1860" i="3"/>
  <c r="U1864" i="3"/>
  <c r="V1864" i="3"/>
  <c r="U1866" i="3"/>
  <c r="V1866" i="3"/>
  <c r="U1867" i="3"/>
  <c r="V1867" i="3"/>
  <c r="U1869" i="3"/>
  <c r="V1869" i="3"/>
  <c r="U1871" i="3"/>
  <c r="V1871" i="3"/>
  <c r="U1874" i="3"/>
  <c r="V1874" i="3"/>
  <c r="U1875" i="3"/>
  <c r="V1875" i="3"/>
  <c r="U1883" i="3"/>
  <c r="V1883" i="3"/>
  <c r="U1887" i="3"/>
  <c r="V1887" i="3"/>
  <c r="U1889" i="3"/>
  <c r="V1889" i="3"/>
  <c r="U1895" i="3"/>
  <c r="V1895" i="3"/>
  <c r="U1898" i="3"/>
  <c r="V1898" i="3"/>
  <c r="U1900" i="3"/>
  <c r="V1900" i="3"/>
  <c r="U1901" i="3"/>
  <c r="V1901" i="3"/>
  <c r="U1902" i="3"/>
  <c r="V1902" i="3"/>
  <c r="U1910" i="3"/>
  <c r="V1910" i="3"/>
  <c r="U1914" i="3"/>
  <c r="V1914" i="3"/>
  <c r="U1916" i="3"/>
  <c r="V1916" i="3"/>
  <c r="U1922" i="3"/>
  <c r="V1922" i="3"/>
  <c r="U1925" i="3"/>
  <c r="V1925" i="3"/>
  <c r="U1927" i="3"/>
  <c r="V1927" i="3"/>
  <c r="U1928" i="3"/>
  <c r="V1928" i="3"/>
  <c r="U1929" i="3"/>
  <c r="V1929" i="3"/>
  <c r="U1936" i="3"/>
  <c r="V1936" i="3"/>
  <c r="U1940" i="3"/>
  <c r="V1940" i="3"/>
  <c r="U1941" i="3"/>
  <c r="V1941" i="3"/>
  <c r="U1944" i="3"/>
  <c r="V1944" i="3"/>
  <c r="U1947" i="3"/>
  <c r="V1947" i="3"/>
  <c r="U1948" i="3"/>
  <c r="V1948" i="3"/>
  <c r="U1950" i="3"/>
  <c r="V1950" i="3"/>
  <c r="U1951" i="3"/>
  <c r="V1951" i="3"/>
  <c r="U1955" i="3"/>
  <c r="V1955" i="3"/>
  <c r="U1957" i="3"/>
  <c r="V1957" i="3"/>
  <c r="U1959" i="3"/>
  <c r="V1959" i="3"/>
  <c r="U1963" i="3"/>
  <c r="V1963" i="3"/>
  <c r="U1964" i="3"/>
  <c r="V1964" i="3"/>
  <c r="U1967" i="3"/>
  <c r="V1967" i="3"/>
  <c r="U1969" i="3"/>
  <c r="V1969" i="3"/>
  <c r="U1970" i="3"/>
  <c r="V1970" i="3"/>
  <c r="U1973" i="3"/>
  <c r="V1973" i="3"/>
  <c r="U1974" i="3"/>
  <c r="V1974" i="3"/>
  <c r="U2002" i="3"/>
  <c r="V2002" i="3"/>
  <c r="U2003" i="3"/>
  <c r="V2003" i="3"/>
  <c r="U2008" i="3"/>
  <c r="V2008" i="3"/>
  <c r="U2010" i="3"/>
  <c r="V2010" i="3"/>
  <c r="U2013" i="3"/>
  <c r="V2013" i="3"/>
  <c r="U2015" i="3"/>
  <c r="V2015" i="3"/>
  <c r="U2018" i="3"/>
  <c r="V2018" i="3"/>
  <c r="U2022" i="3"/>
  <c r="V2022" i="3"/>
  <c r="U2024" i="3"/>
  <c r="V2024" i="3"/>
  <c r="U2025" i="3"/>
  <c r="V2025" i="3"/>
  <c r="U2027" i="3"/>
  <c r="V2027" i="3"/>
  <c r="U2029" i="3"/>
  <c r="V2029" i="3"/>
  <c r="U2032" i="3"/>
  <c r="V2032" i="3"/>
  <c r="U2033" i="3"/>
  <c r="V2033" i="3"/>
  <c r="U2035" i="3"/>
  <c r="V2035" i="3"/>
  <c r="U2036" i="3"/>
  <c r="V2036" i="3"/>
  <c r="U2038" i="3"/>
  <c r="V2038" i="3"/>
  <c r="U2040" i="3"/>
  <c r="V2040" i="3"/>
  <c r="U2041" i="3"/>
  <c r="V2041" i="3"/>
  <c r="U2043" i="3"/>
  <c r="V2043" i="3"/>
  <c r="U2044" i="3"/>
  <c r="V2044" i="3"/>
  <c r="U2049" i="3"/>
  <c r="V2049" i="3"/>
  <c r="U2051" i="3"/>
  <c r="V2051" i="3"/>
  <c r="U2053" i="3"/>
  <c r="V2053" i="3"/>
  <c r="U2056" i="3"/>
  <c r="V2056" i="3"/>
  <c r="U2059" i="3"/>
  <c r="V2059" i="3"/>
  <c r="U2063" i="3"/>
  <c r="V2063" i="3"/>
  <c r="U2070" i="3"/>
  <c r="V2070" i="3"/>
  <c r="U2075" i="3"/>
  <c r="V2075" i="3"/>
  <c r="U2076" i="3"/>
  <c r="V2076" i="3"/>
  <c r="U2083" i="3"/>
  <c r="V2083" i="3"/>
  <c r="U2085" i="3"/>
  <c r="V2085" i="3"/>
  <c r="U2089" i="3"/>
  <c r="V2089" i="3"/>
  <c r="U2096" i="3"/>
  <c r="V2096" i="3"/>
  <c r="U2097" i="3"/>
  <c r="V2097" i="3"/>
  <c r="U2104" i="3"/>
  <c r="V2104" i="3"/>
  <c r="U2105" i="3"/>
  <c r="V2105" i="3"/>
  <c r="U2108" i="3"/>
  <c r="V2108" i="3"/>
  <c r="U2110" i="3"/>
  <c r="V2110" i="3"/>
  <c r="U2111" i="3"/>
  <c r="V2111" i="3"/>
  <c r="U2113" i="3"/>
  <c r="V2113" i="3"/>
  <c r="U2114" i="3"/>
  <c r="V2114" i="3"/>
  <c r="U2116" i="3"/>
  <c r="V2116" i="3"/>
  <c r="U2117" i="3"/>
  <c r="V2117" i="3"/>
  <c r="U2118" i="3"/>
  <c r="V2118" i="3"/>
  <c r="U2122" i="3"/>
  <c r="V2122" i="3"/>
  <c r="U2124" i="3"/>
  <c r="V2124" i="3"/>
  <c r="U2126" i="3"/>
  <c r="V2126" i="3"/>
  <c r="U2127" i="3"/>
  <c r="V2127" i="3"/>
  <c r="U2129" i="3"/>
  <c r="V2129" i="3"/>
  <c r="U2131" i="3"/>
  <c r="V2131" i="3"/>
  <c r="U2137" i="3"/>
  <c r="V2137" i="3"/>
  <c r="U2139" i="3"/>
  <c r="V2139" i="3"/>
  <c r="U2140" i="3"/>
  <c r="V2140" i="3"/>
  <c r="U2144" i="3"/>
  <c r="V2144" i="3"/>
  <c r="U2145" i="3"/>
  <c r="V2145" i="3"/>
  <c r="J60" i="5" l="1"/>
  <c r="K60" i="5" s="1"/>
  <c r="L60" i="5" s="1"/>
  <c r="M60" i="5" s="1"/>
  <c r="N60" i="5" s="1"/>
  <c r="O60" i="5" s="1"/>
  <c r="P60" i="5" s="1"/>
  <c r="Q60" i="5" s="1"/>
  <c r="R60" i="5" s="1"/>
  <c r="S60" i="5" s="1"/>
  <c r="E59" i="5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V29" i="3"/>
  <c r="V30" i="3"/>
  <c r="V37" i="3"/>
  <c r="V38" i="3"/>
  <c r="V39" i="3"/>
  <c r="V40" i="3"/>
  <c r="V41" i="3"/>
  <c r="V42" i="3"/>
  <c r="V43" i="3"/>
  <c r="V44" i="3"/>
  <c r="V45" i="3"/>
  <c r="V47" i="3"/>
  <c r="V48" i="3"/>
  <c r="V49" i="3"/>
  <c r="V50" i="3"/>
  <c r="V51" i="3"/>
  <c r="V56" i="3"/>
  <c r="V57" i="3"/>
  <c r="V58" i="3"/>
  <c r="V62" i="3"/>
  <c r="V66" i="3"/>
  <c r="V70" i="3"/>
  <c r="V85" i="3"/>
  <c r="V93" i="3"/>
  <c r="V94" i="3"/>
  <c r="V105" i="3"/>
  <c r="V106" i="3"/>
  <c r="V111" i="3"/>
  <c r="V253" i="3"/>
  <c r="V254" i="3"/>
  <c r="V265" i="3"/>
  <c r="V266" i="3"/>
  <c r="V275" i="3"/>
  <c r="V276" i="3"/>
  <c r="V281" i="3"/>
  <c r="V326" i="3"/>
  <c r="V336" i="3"/>
  <c r="V343" i="3"/>
  <c r="V344" i="3"/>
  <c r="V355" i="3"/>
  <c r="V357" i="3"/>
  <c r="V471" i="3"/>
  <c r="V472" i="3"/>
  <c r="V496" i="3"/>
  <c r="V500" i="3"/>
  <c r="V501" i="3"/>
  <c r="V502" i="3"/>
  <c r="V503" i="3"/>
  <c r="V712" i="3"/>
  <c r="V713" i="3"/>
  <c r="V714" i="3"/>
  <c r="V715" i="3"/>
  <c r="V776" i="3"/>
  <c r="V780" i="3"/>
  <c r="V781" i="3"/>
  <c r="V922" i="3"/>
  <c r="V923" i="3"/>
  <c r="V929" i="3"/>
  <c r="V930" i="3"/>
  <c r="V931" i="3"/>
  <c r="V932" i="3"/>
  <c r="V933" i="3"/>
  <c r="V934" i="3"/>
  <c r="V935" i="3"/>
  <c r="V937" i="3"/>
  <c r="V938" i="3"/>
  <c r="V939" i="3"/>
  <c r="V940" i="3"/>
  <c r="V948" i="3"/>
  <c r="V949" i="3"/>
  <c r="V950" i="3"/>
  <c r="V953" i="3"/>
  <c r="V954" i="3"/>
  <c r="V955" i="3"/>
  <c r="V956" i="3"/>
  <c r="V957" i="3"/>
  <c r="V962" i="3"/>
  <c r="V966" i="3"/>
  <c r="V982" i="3"/>
  <c r="V983" i="3"/>
  <c r="V985" i="3"/>
  <c r="V993" i="3"/>
  <c r="V994" i="3"/>
  <c r="V1008" i="3"/>
  <c r="V1009" i="3"/>
  <c r="V1358" i="3"/>
  <c r="V1374" i="3"/>
  <c r="V1375" i="3"/>
  <c r="V1376" i="3"/>
  <c r="V1377" i="3"/>
  <c r="V1378" i="3"/>
  <c r="V1379" i="3"/>
  <c r="V1380" i="3"/>
  <c r="V1382" i="3"/>
  <c r="V1383" i="3"/>
  <c r="V1384" i="3"/>
  <c r="V1385" i="3"/>
  <c r="V1386" i="3"/>
  <c r="V1403" i="3"/>
  <c r="V1414" i="3"/>
  <c r="V1426" i="3"/>
  <c r="V1427" i="3"/>
  <c r="V1434" i="3"/>
  <c r="V1435" i="3"/>
  <c r="V1440" i="3"/>
  <c r="V1539" i="3"/>
  <c r="V1551" i="3"/>
  <c r="V1554" i="3"/>
  <c r="V1555" i="3"/>
  <c r="V1566" i="3"/>
  <c r="V1567" i="3"/>
  <c r="V1574" i="3"/>
  <c r="V1575" i="3"/>
  <c r="V1580" i="3"/>
  <c r="V1684" i="3"/>
  <c r="V1688" i="3"/>
  <c r="V1699" i="3"/>
  <c r="V1707" i="3"/>
  <c r="V1708" i="3"/>
  <c r="V1718" i="3"/>
  <c r="V1719" i="3"/>
  <c r="V1724" i="3"/>
  <c r="V1868" i="3"/>
  <c r="V1872" i="3"/>
  <c r="V1879" i="3"/>
  <c r="V1880" i="3"/>
  <c r="V1906" i="3"/>
  <c r="V1907" i="3"/>
  <c r="V1942" i="3"/>
  <c r="V1952" i="3"/>
  <c r="V1953" i="3"/>
  <c r="V1971" i="3"/>
  <c r="V1972" i="3"/>
  <c r="V2001" i="3"/>
  <c r="V2004" i="3"/>
  <c r="V2005" i="3"/>
  <c r="V2006" i="3"/>
  <c r="V2007" i="3"/>
  <c r="V2011" i="3"/>
  <c r="V2026" i="3"/>
  <c r="V2030" i="3"/>
  <c r="V2037" i="3"/>
  <c r="V2045" i="3"/>
  <c r="V2048" i="3"/>
  <c r="V2077" i="3"/>
  <c r="V2078" i="3"/>
  <c r="V2080" i="3"/>
  <c r="V2081" i="3"/>
  <c r="V2082" i="3"/>
  <c r="V2106" i="3"/>
  <c r="V2107" i="3"/>
  <c r="V2128" i="3"/>
  <c r="V97" i="3"/>
  <c r="V110" i="3"/>
  <c r="V117" i="3"/>
  <c r="V123" i="3"/>
  <c r="V141" i="3"/>
  <c r="V147" i="3"/>
  <c r="V256" i="3"/>
  <c r="V268" i="3"/>
  <c r="V280" i="3"/>
  <c r="V360" i="3"/>
  <c r="V366" i="3"/>
  <c r="V372" i="3"/>
  <c r="V378" i="3"/>
  <c r="V384" i="3"/>
  <c r="V476" i="3"/>
  <c r="V620" i="3"/>
  <c r="V646" i="3"/>
  <c r="V667" i="3"/>
  <c r="V997" i="3"/>
  <c r="V1013" i="3"/>
  <c r="V1021" i="3"/>
  <c r="V1029" i="3"/>
  <c r="V1039" i="3"/>
  <c r="V1048" i="3"/>
  <c r="V1060" i="3"/>
  <c r="V1102" i="3"/>
  <c r="V1429" i="3"/>
  <c r="V1439" i="3"/>
  <c r="V1447" i="3"/>
  <c r="V1454" i="3"/>
  <c r="V1569" i="3"/>
  <c r="V1579" i="3"/>
  <c r="V1587" i="3"/>
  <c r="V1595" i="3"/>
  <c r="V1711" i="3"/>
  <c r="V1723" i="3"/>
  <c r="V1730" i="3"/>
  <c r="V1736" i="3"/>
  <c r="V1760" i="3"/>
  <c r="V1882" i="3"/>
  <c r="V1909" i="3"/>
  <c r="V140" i="3"/>
  <c r="V148" i="3"/>
  <c r="V619" i="3"/>
  <c r="V668" i="3"/>
  <c r="V1103" i="3"/>
  <c r="V1759" i="3"/>
  <c r="V151" i="3"/>
  <c r="V649" i="3"/>
  <c r="V1079" i="3"/>
  <c r="V1755" i="3"/>
  <c r="V766" i="3"/>
  <c r="V2047" i="3"/>
  <c r="V1998" i="3"/>
  <c r="V183" i="3"/>
  <c r="V1250" i="3"/>
  <c r="V1479" i="3"/>
  <c r="V1623" i="3"/>
  <c r="V1793" i="3"/>
  <c r="V1892" i="3"/>
  <c r="V1919" i="3"/>
  <c r="V1997" i="3"/>
  <c r="V986" i="3"/>
  <c r="V1014" i="3"/>
  <c r="V2101" i="3"/>
  <c r="V139" i="3"/>
  <c r="V146" i="3"/>
  <c r="V767" i="3"/>
  <c r="V1954" i="3"/>
  <c r="V63" i="3"/>
  <c r="V71" i="3"/>
  <c r="V86" i="3"/>
  <c r="V327" i="3"/>
  <c r="V967" i="3"/>
  <c r="V1359" i="3"/>
  <c r="V1415" i="3"/>
  <c r="V1552" i="3"/>
  <c r="V1689" i="3"/>
  <c r="V1700" i="3"/>
  <c r="V1873" i="3"/>
  <c r="V1943" i="3"/>
  <c r="V2012" i="3"/>
  <c r="V2031" i="3"/>
  <c r="V1192" i="3"/>
  <c r="V1158" i="3"/>
  <c r="V837" i="3"/>
  <c r="V1184" i="3"/>
  <c r="V600" i="3"/>
  <c r="V661" i="3"/>
  <c r="V297" i="3"/>
  <c r="V316" i="3"/>
  <c r="V318" i="3"/>
  <c r="V322" i="3"/>
  <c r="V1330" i="3"/>
  <c r="V1348" i="3"/>
  <c r="V1350" i="3"/>
  <c r="V1354" i="3"/>
  <c r="V1931" i="3"/>
  <c r="V1934" i="3"/>
  <c r="V1938" i="3"/>
  <c r="V2133" i="3"/>
  <c r="V598" i="3"/>
  <c r="V610" i="3"/>
  <c r="V660" i="3"/>
  <c r="V1758" i="3"/>
  <c r="V1996" i="3"/>
  <c r="V571" i="3"/>
  <c r="V603" i="3"/>
  <c r="V645" i="3"/>
  <c r="V664" i="3"/>
  <c r="V205" i="3"/>
  <c r="V457" i="3"/>
  <c r="V1280" i="3"/>
  <c r="V1653" i="3"/>
  <c r="V1815" i="3"/>
  <c r="V1642" i="3"/>
  <c r="V21" i="3"/>
  <c r="V231" i="3"/>
  <c r="V464" i="3"/>
  <c r="V493" i="3"/>
  <c r="V898" i="3"/>
  <c r="V1212" i="3"/>
  <c r="V1319" i="3"/>
  <c r="V1533" i="3"/>
  <c r="V1678" i="3"/>
  <c r="V1841" i="3"/>
  <c r="V143" i="3"/>
  <c r="V296" i="3"/>
  <c r="V315" i="3"/>
  <c r="V321" i="3"/>
  <c r="V599" i="3"/>
  <c r="V611" i="3"/>
  <c r="V1329" i="3"/>
  <c r="V1347" i="3"/>
  <c r="V1353" i="3"/>
  <c r="V1930" i="3"/>
  <c r="V1937" i="3"/>
  <c r="V2132" i="3"/>
  <c r="V605" i="3"/>
  <c r="V665" i="3"/>
  <c r="V612" i="3"/>
  <c r="V1101" i="3"/>
  <c r="V1771" i="3"/>
  <c r="V1068" i="3"/>
  <c r="V2046" i="3"/>
  <c r="V2079" i="3"/>
  <c r="V150" i="3"/>
  <c r="V616" i="3"/>
  <c r="V648" i="3"/>
  <c r="V1077" i="3"/>
  <c r="V1753" i="3"/>
  <c r="V210" i="3"/>
  <c r="V213" i="3"/>
  <c r="V216" i="3"/>
  <c r="V459" i="3"/>
  <c r="V522" i="3"/>
  <c r="V1292" i="3"/>
  <c r="V1294" i="3"/>
  <c r="V1298" i="3"/>
  <c r="V1301" i="3"/>
  <c r="V1512" i="3"/>
  <c r="V1516" i="3"/>
  <c r="V1656" i="3"/>
  <c r="V1660" i="3"/>
  <c r="V1820" i="3"/>
  <c r="V1823" i="3"/>
  <c r="V1826" i="3"/>
  <c r="V2090" i="3"/>
  <c r="V408" i="3"/>
  <c r="V566" i="3"/>
  <c r="V852" i="3"/>
  <c r="V1168" i="3"/>
  <c r="V400" i="3"/>
  <c r="V838" i="3"/>
  <c r="V1185" i="3"/>
  <c r="V573" i="3"/>
  <c r="V2099" i="3"/>
  <c r="V299" i="3"/>
  <c r="V319" i="3"/>
  <c r="V323" i="3"/>
  <c r="V1332" i="3"/>
  <c r="V1351" i="3"/>
  <c r="V1355" i="3"/>
  <c r="V1933" i="3"/>
  <c r="V1939" i="3"/>
  <c r="V2135" i="3"/>
  <c r="V590" i="3"/>
  <c r="V631" i="3"/>
  <c r="V652" i="3"/>
  <c r="V601" i="3"/>
  <c r="V662" i="3"/>
  <c r="V142" i="3"/>
  <c r="V561" i="3"/>
  <c r="V574" i="3"/>
  <c r="V604" i="3"/>
  <c r="V404" i="3"/>
  <c r="V851" i="3"/>
  <c r="V1166" i="3"/>
  <c r="V899" i="3"/>
  <c r="V1213" i="3"/>
  <c r="V173" i="3"/>
  <c r="V1235" i="3"/>
  <c r="V1467" i="3"/>
  <c r="V1610" i="3"/>
  <c r="V1783" i="3"/>
  <c r="V193" i="3"/>
  <c r="V308" i="3"/>
  <c r="V451" i="3"/>
  <c r="V722" i="3"/>
  <c r="V974" i="3"/>
  <c r="V1263" i="3"/>
  <c r="V1340" i="3"/>
  <c r="V1494" i="3"/>
  <c r="V1638" i="3"/>
  <c r="V1803" i="3"/>
  <c r="V1961" i="3"/>
  <c r="V2017" i="3"/>
  <c r="V2058" i="3"/>
  <c r="V163" i="3"/>
  <c r="V593" i="3"/>
  <c r="V656" i="3"/>
  <c r="V1070" i="3"/>
  <c r="V1765" i="3"/>
  <c r="V650" i="3"/>
  <c r="V1326" i="3"/>
  <c r="V32" i="3"/>
  <c r="V889" i="3"/>
  <c r="V1205" i="3"/>
  <c r="V887" i="3"/>
  <c r="V1203" i="3"/>
  <c r="V856" i="3"/>
  <c r="V615" i="3"/>
  <c r="V643" i="3"/>
  <c r="V730" i="3"/>
  <c r="V1080" i="3"/>
  <c r="V192" i="3"/>
  <c r="V307" i="3"/>
  <c r="V450" i="3"/>
  <c r="V453" i="3"/>
  <c r="V721" i="3"/>
  <c r="V796" i="3"/>
  <c r="V973" i="3"/>
  <c r="V1126" i="3"/>
  <c r="V1261" i="3"/>
  <c r="V1339" i="3"/>
  <c r="V1492" i="3"/>
  <c r="V1497" i="3"/>
  <c r="V1636" i="3"/>
  <c r="V1802" i="3"/>
  <c r="V1852" i="3"/>
  <c r="V1861" i="3"/>
  <c r="V1960" i="3"/>
  <c r="V2016" i="3"/>
  <c r="V2057" i="3"/>
  <c r="V1107" i="3"/>
  <c r="V556" i="3"/>
  <c r="V80" i="3"/>
  <c r="V217" i="3"/>
  <c r="V339" i="3"/>
  <c r="V467" i="3"/>
  <c r="V523" i="3"/>
  <c r="V977" i="3"/>
  <c r="V1299" i="3"/>
  <c r="V1302" i="3"/>
  <c r="V1410" i="3"/>
  <c r="V1517" i="3"/>
  <c r="V1546" i="3"/>
  <c r="V1661" i="3"/>
  <c r="V1694" i="3"/>
  <c r="V1827" i="3"/>
  <c r="V2091" i="3"/>
  <c r="V606" i="3"/>
  <c r="V666" i="3"/>
  <c r="V891" i="3"/>
  <c r="V221" i="3"/>
  <c r="V1306" i="3"/>
  <c r="V1521" i="3"/>
  <c r="V1665" i="3"/>
  <c r="V1831" i="3"/>
  <c r="V2102" i="3"/>
  <c r="V160" i="3"/>
  <c r="V1075" i="3"/>
  <c r="V1751" i="3"/>
  <c r="V2065" i="3"/>
  <c r="V145" i="3"/>
  <c r="V1091" i="3"/>
  <c r="V1761" i="3"/>
  <c r="V569" i="3"/>
  <c r="V594" i="3"/>
  <c r="V657" i="3"/>
  <c r="V1071" i="3"/>
  <c r="V1766" i="3"/>
  <c r="V860" i="3"/>
  <c r="V1174" i="3"/>
  <c r="V829" i="3"/>
  <c r="V1151" i="3"/>
  <c r="V617" i="3"/>
  <c r="V568" i="3"/>
  <c r="V214" i="3"/>
  <c r="V460" i="3"/>
  <c r="V525" i="3"/>
  <c r="V1295" i="3"/>
  <c r="V1514" i="3"/>
  <c r="V1658" i="3"/>
  <c r="V1824" i="3"/>
  <c r="V2093" i="3"/>
  <c r="V34" i="3"/>
  <c r="V300" i="3"/>
  <c r="V317" i="3"/>
  <c r="V1333" i="3"/>
  <c r="V1349" i="3"/>
  <c r="V1935" i="3"/>
  <c r="V2136" i="3"/>
  <c r="V905" i="3"/>
  <c r="V1217" i="3"/>
  <c r="V743" i="3"/>
  <c r="V591" i="3"/>
  <c r="V1106" i="3"/>
  <c r="V1162" i="3"/>
  <c r="V2068" i="3"/>
  <c r="V2095" i="3"/>
  <c r="V2103" i="3"/>
  <c r="V411" i="3"/>
  <c r="V861" i="3"/>
  <c r="V138" i="3"/>
  <c r="V613" i="3"/>
  <c r="V1756" i="3"/>
  <c r="V755" i="3"/>
  <c r="V795" i="3"/>
  <c r="V1128" i="3"/>
  <c r="V943" i="3"/>
  <c r="V951" i="3"/>
  <c r="V144" i="3"/>
  <c r="V1088" i="3"/>
  <c r="V1762" i="3"/>
  <c r="V1764" i="3"/>
  <c r="V298" i="3"/>
  <c r="V1331" i="3"/>
  <c r="V1932" i="3"/>
  <c r="V2134" i="3"/>
  <c r="V595" i="3"/>
  <c r="V658" i="3"/>
  <c r="V1072" i="3"/>
  <c r="V941" i="3"/>
  <c r="V1392" i="3"/>
  <c r="V1393" i="3"/>
  <c r="V219" i="3"/>
  <c r="V461" i="3"/>
  <c r="V526" i="3"/>
  <c r="V727" i="3"/>
  <c r="V1304" i="3"/>
  <c r="V1519" i="3"/>
  <c r="V1663" i="3"/>
  <c r="V1829" i="3"/>
  <c r="V2066" i="3"/>
  <c r="V2094" i="3"/>
  <c r="V2098" i="3"/>
  <c r="V1090" i="3"/>
  <c r="V156" i="3"/>
  <c r="V158" i="3"/>
  <c r="V1076" i="3"/>
  <c r="V1752" i="3"/>
  <c r="V407" i="3"/>
  <c r="V635" i="3"/>
  <c r="V900" i="3"/>
  <c r="V1214" i="3"/>
  <c r="V572" i="3"/>
  <c r="V881" i="3"/>
  <c r="V1199" i="3"/>
  <c r="V401" i="3"/>
  <c r="V839" i="3"/>
  <c r="V1186" i="3"/>
  <c r="V879" i="3"/>
  <c r="V1207" i="3"/>
  <c r="V1092" i="3"/>
  <c r="V785" i="3"/>
  <c r="V789" i="3"/>
  <c r="V1137" i="3"/>
  <c r="V1172" i="3"/>
  <c r="V597" i="3"/>
  <c r="V659" i="3"/>
  <c r="V848" i="3"/>
  <c r="V409" i="3"/>
  <c r="V942" i="3"/>
  <c r="V952" i="3"/>
  <c r="V241" i="3"/>
  <c r="V405" i="3"/>
  <c r="V517" i="3"/>
  <c r="V901" i="3"/>
  <c r="V1194" i="3"/>
  <c r="V1215" i="3"/>
  <c r="V195" i="3"/>
  <c r="V1270" i="3"/>
  <c r="V1498" i="3"/>
  <c r="V1805" i="3"/>
  <c r="V1159" i="3"/>
  <c r="V551" i="3"/>
  <c r="V607" i="3"/>
  <c r="V152" i="3"/>
  <c r="V676" i="3"/>
  <c r="V1073" i="3"/>
  <c r="V1749" i="3"/>
  <c r="V908" i="3"/>
  <c r="V1220" i="3"/>
  <c r="V1978" i="3"/>
  <c r="V2100" i="3"/>
  <c r="V575" i="3"/>
  <c r="V25" i="3"/>
  <c r="V858" i="3"/>
  <c r="V1171" i="3"/>
  <c r="V211" i="3"/>
  <c r="V524" i="3"/>
  <c r="V1291" i="3"/>
  <c r="V1513" i="3"/>
  <c r="V1657" i="3"/>
  <c r="V1821" i="3"/>
  <c r="V2092" i="3"/>
  <c r="V1981" i="3"/>
  <c r="V564" i="3"/>
  <c r="V1982" i="3"/>
  <c r="V1986" i="3"/>
  <c r="V2000" i="3"/>
  <c r="V1979" i="3"/>
  <c r="V155" i="3"/>
  <c r="V629" i="3"/>
  <c r="V673" i="3"/>
  <c r="V1096" i="3"/>
  <c r="V1767" i="3"/>
  <c r="V137" i="3"/>
  <c r="V609" i="3"/>
  <c r="V1087" i="3"/>
  <c r="V1757" i="3"/>
  <c r="V892" i="3"/>
  <c r="V161" i="3"/>
  <c r="V627" i="3"/>
  <c r="V651" i="3"/>
  <c r="V671" i="3"/>
  <c r="V672" i="3"/>
  <c r="V1108" i="3"/>
  <c r="V1110" i="3"/>
  <c r="V1111" i="3"/>
  <c r="V1773" i="3"/>
  <c r="V1774" i="3"/>
  <c r="V1775" i="3"/>
  <c r="V1980" i="3"/>
  <c r="V602" i="3"/>
  <c r="V663" i="3"/>
  <c r="V1218" i="3"/>
  <c r="V149" i="3"/>
  <c r="V1078" i="3"/>
  <c r="V1754" i="3"/>
  <c r="V1178" i="3"/>
  <c r="V797" i="3"/>
  <c r="V1125" i="3"/>
  <c r="V162" i="3"/>
  <c r="V1074" i="3"/>
  <c r="V1750" i="3"/>
  <c r="V689" i="3"/>
  <c r="V702" i="3"/>
  <c r="V769" i="3"/>
  <c r="V872" i="3"/>
  <c r="V1089" i="3"/>
  <c r="V1763" i="3"/>
  <c r="V350" i="3"/>
  <c r="V1024" i="3"/>
  <c r="V1034" i="3"/>
  <c r="V90" i="3"/>
  <c r="V99" i="3"/>
  <c r="V251" i="3"/>
  <c r="V259" i="3"/>
  <c r="V264" i="3"/>
  <c r="V272" i="3"/>
  <c r="V846" i="3"/>
  <c r="V1001" i="3"/>
  <c r="V1016" i="3"/>
  <c r="V1419" i="3"/>
  <c r="V1559" i="3"/>
  <c r="V1878" i="3"/>
  <c r="V1886" i="3"/>
  <c r="V1905" i="3"/>
  <c r="V1913" i="3"/>
  <c r="V563" i="3"/>
  <c r="V164" i="3"/>
  <c r="V641" i="3"/>
  <c r="V127" i="3"/>
  <c r="V368" i="3"/>
  <c r="V644" i="3"/>
  <c r="V1023" i="3"/>
  <c r="V1033" i="3"/>
  <c r="V1043" i="3"/>
  <c r="V1450" i="3"/>
  <c r="V1458" i="3"/>
  <c r="V1590" i="3"/>
  <c r="V1600" i="3"/>
  <c r="V1591" i="3"/>
  <c r="V1003" i="3"/>
  <c r="V552" i="3"/>
  <c r="V1069" i="3"/>
  <c r="V98" i="3"/>
  <c r="V112" i="3"/>
  <c r="V125" i="3"/>
  <c r="V284" i="3"/>
  <c r="V362" i="3"/>
  <c r="V374" i="3"/>
  <c r="V380" i="3"/>
  <c r="V387" i="3"/>
  <c r="V479" i="3"/>
  <c r="V1000" i="3"/>
  <c r="V1015" i="3"/>
  <c r="V1031" i="3"/>
  <c r="V1041" i="3"/>
  <c r="V1050" i="3"/>
  <c r="V1425" i="3"/>
  <c r="V1442" i="3"/>
  <c r="V1456" i="3"/>
  <c r="V1565" i="3"/>
  <c r="V1582" i="3"/>
  <c r="V1598" i="3"/>
  <c r="V1712" i="3"/>
  <c r="V1725" i="3"/>
  <c r="V1738" i="3"/>
  <c r="V2121" i="3"/>
  <c r="V888" i="3"/>
  <c r="V638" i="3"/>
  <c r="V653" i="3"/>
  <c r="V1002" i="3"/>
  <c r="V227" i="3"/>
  <c r="V293" i="3"/>
  <c r="V883" i="3"/>
  <c r="V1201" i="3"/>
  <c r="V1312" i="3"/>
  <c r="V1529" i="3"/>
  <c r="V1671" i="3"/>
  <c r="V1837" i="3"/>
  <c r="V1899" i="3"/>
  <c r="V1926" i="3"/>
  <c r="V2069" i="3"/>
  <c r="V2125" i="3"/>
  <c r="V1081" i="3"/>
  <c r="V692" i="3"/>
  <c r="V705" i="3"/>
  <c r="V772" i="3"/>
  <c r="V169" i="3"/>
  <c r="V579" i="3"/>
  <c r="V678" i="3"/>
  <c r="V1082" i="3"/>
  <c r="V1776" i="3"/>
  <c r="V882" i="3"/>
  <c r="V1200" i="3"/>
  <c r="V1493" i="3"/>
  <c r="V1637" i="3"/>
  <c r="V1853" i="3"/>
  <c r="V1862" i="3"/>
  <c r="V124" i="3"/>
  <c r="V283" i="3"/>
  <c r="V349" i="3"/>
  <c r="V379" i="3"/>
  <c r="V386" i="3"/>
  <c r="V478" i="3"/>
  <c r="V999" i="3"/>
  <c r="V1030" i="3"/>
  <c r="V1040" i="3"/>
  <c r="V1049" i="3"/>
  <c r="V1424" i="3"/>
  <c r="V1564" i="3"/>
  <c r="V1597" i="3"/>
  <c r="V1737" i="3"/>
  <c r="V886" i="3"/>
  <c r="V1204" i="3"/>
  <c r="V906" i="3"/>
  <c r="V1232" i="3"/>
  <c r="V1179" i="3"/>
  <c r="V395" i="3"/>
  <c r="V1983" i="3"/>
  <c r="V168" i="3"/>
  <c r="V580" i="3"/>
  <c r="V679" i="3"/>
  <c r="V1083" i="3"/>
  <c r="V1778" i="3"/>
  <c r="V990" i="3"/>
  <c r="V1704" i="3"/>
  <c r="V884" i="3"/>
  <c r="V1202" i="3"/>
  <c r="V876" i="3"/>
  <c r="V118" i="3"/>
  <c r="V126" i="3"/>
  <c r="V388" i="3"/>
  <c r="V1022" i="3"/>
  <c r="V1032" i="3"/>
  <c r="V1042" i="3"/>
  <c r="V1051" i="3"/>
  <c r="V1443" i="3"/>
  <c r="V1449" i="3"/>
  <c r="V1457" i="3"/>
  <c r="V1583" i="3"/>
  <c r="V1589" i="3"/>
  <c r="V1599" i="3"/>
  <c r="V1731" i="3"/>
  <c r="V1739" i="3"/>
  <c r="V842" i="3"/>
  <c r="V1163" i="3"/>
  <c r="V691" i="3"/>
  <c r="V608" i="3"/>
  <c r="V746" i="3"/>
  <c r="V853" i="3"/>
  <c r="V1167" i="3"/>
  <c r="V570" i="3"/>
  <c r="V113" i="3"/>
  <c r="V119" i="3"/>
  <c r="V128" i="3"/>
  <c r="V282" i="3"/>
  <c r="V361" i="3"/>
  <c r="V367" i="3"/>
  <c r="V373" i="3"/>
  <c r="V385" i="3"/>
  <c r="V477" i="3"/>
  <c r="V1025" i="3"/>
  <c r="V1035" i="3"/>
  <c r="V1044" i="3"/>
  <c r="V1052" i="3"/>
  <c r="V1061" i="3"/>
  <c r="V1441" i="3"/>
  <c r="V1448" i="3"/>
  <c r="V1455" i="3"/>
  <c r="V1581" i="3"/>
  <c r="V1588" i="3"/>
  <c r="V1596" i="3"/>
  <c r="V1726" i="3"/>
  <c r="V1732" i="3"/>
  <c r="V1740" i="3"/>
  <c r="V847" i="3"/>
  <c r="V581" i="3"/>
  <c r="V680" i="3"/>
  <c r="V1084" i="3"/>
  <c r="V618" i="3"/>
  <c r="V441" i="3"/>
  <c r="V484" i="3"/>
  <c r="V790" i="3"/>
  <c r="V1134" i="3"/>
  <c r="V182" i="3"/>
  <c r="V1249" i="3"/>
  <c r="V1478" i="3"/>
  <c r="V1622" i="3"/>
  <c r="V1792" i="3"/>
  <c r="V1893" i="3"/>
  <c r="V1920" i="3"/>
  <c r="V867" i="3"/>
  <c r="V1182" i="3"/>
  <c r="V414" i="3"/>
  <c r="V690" i="3"/>
  <c r="V703" i="3"/>
  <c r="V770" i="3"/>
  <c r="V758" i="3"/>
  <c r="V1095" i="3"/>
  <c r="V223" i="3"/>
  <c r="V225" i="3"/>
  <c r="V462" i="3"/>
  <c r="V491" i="3"/>
  <c r="V521" i="3"/>
  <c r="V728" i="3"/>
  <c r="V1308" i="3"/>
  <c r="V1310" i="3"/>
  <c r="V1368" i="3"/>
  <c r="V1400" i="3"/>
  <c r="V1523" i="3"/>
  <c r="V1525" i="3"/>
  <c r="V1527" i="3"/>
  <c r="V1667" i="3"/>
  <c r="V1669" i="3"/>
  <c r="V1833" i="3"/>
  <c r="V1835" i="3"/>
  <c r="V1968" i="3"/>
  <c r="V2067" i="3"/>
  <c r="V157" i="3"/>
  <c r="V630" i="3"/>
  <c r="V674" i="3"/>
  <c r="V878" i="3"/>
  <c r="V1097" i="3"/>
  <c r="V1768" i="3"/>
  <c r="V862" i="3"/>
  <c r="V1175" i="3"/>
  <c r="V1225" i="3"/>
  <c r="V626" i="3"/>
  <c r="V670" i="3"/>
  <c r="V1109" i="3"/>
  <c r="V439" i="3"/>
  <c r="V482" i="3"/>
  <c r="V830" i="3"/>
  <c r="V1154" i="3"/>
  <c r="V866" i="3"/>
  <c r="V442" i="3"/>
  <c r="V485" i="3"/>
  <c r="V1241" i="3"/>
  <c r="V1243" i="3"/>
  <c r="V1472" i="3"/>
  <c r="V1616" i="3"/>
  <c r="V622" i="3"/>
  <c r="V909" i="3"/>
  <c r="V1221" i="3"/>
  <c r="V596" i="3"/>
  <c r="V2061" i="3"/>
  <c r="V91" i="3"/>
  <c r="V100" i="3"/>
  <c r="V252" i="3"/>
  <c r="V260" i="3"/>
  <c r="V263" i="3"/>
  <c r="V271" i="3"/>
  <c r="V991" i="3"/>
  <c r="V998" i="3"/>
  <c r="V1017" i="3"/>
  <c r="V1420" i="3"/>
  <c r="V1423" i="3"/>
  <c r="V1560" i="3"/>
  <c r="V1563" i="3"/>
  <c r="V1705" i="3"/>
  <c r="V1713" i="3"/>
  <c r="V1877" i="3"/>
  <c r="V1885" i="3"/>
  <c r="V1904" i="3"/>
  <c r="V1912" i="3"/>
  <c r="V2120" i="3"/>
  <c r="V559" i="3"/>
  <c r="V1187" i="3"/>
  <c r="V454" i="3"/>
  <c r="V792" i="3"/>
  <c r="V1136" i="3"/>
  <c r="V1262" i="3"/>
  <c r="V176" i="3"/>
  <c r="V286" i="3"/>
  <c r="V443" i="3"/>
  <c r="V1239" i="3"/>
  <c r="V1470" i="3"/>
  <c r="V1614" i="3"/>
  <c r="V1786" i="3"/>
  <c r="V765" i="3"/>
  <c r="V558" i="3"/>
  <c r="V244" i="3"/>
  <c r="V520" i="3"/>
  <c r="V623" i="3"/>
  <c r="V1195" i="3"/>
  <c r="V845" i="3"/>
  <c r="V916" i="3"/>
  <c r="V893" i="3"/>
  <c r="V1209" i="3"/>
  <c r="V1268" i="3"/>
  <c r="V431" i="3"/>
  <c r="V425" i="3"/>
  <c r="V102" i="3"/>
  <c r="V135" i="3"/>
  <c r="V352" i="3"/>
  <c r="V390" i="3"/>
  <c r="V480" i="3"/>
  <c r="V1005" i="3"/>
  <c r="V1066" i="3"/>
  <c r="V1431" i="3"/>
  <c r="V1464" i="3"/>
  <c r="V1571" i="3"/>
  <c r="V1606" i="3"/>
  <c r="V1715" i="3"/>
  <c r="V1747" i="3"/>
  <c r="V621" i="3"/>
  <c r="V553" i="3"/>
  <c r="V178" i="3"/>
  <c r="V288" i="3"/>
  <c r="V1245" i="3"/>
  <c r="V1474" i="3"/>
  <c r="V1618" i="3"/>
  <c r="V1788" i="3"/>
  <c r="V1888" i="3"/>
  <c r="V1915" i="3"/>
  <c r="V2123" i="3"/>
  <c r="V2138" i="3"/>
  <c r="V396" i="3"/>
  <c r="V624" i="3"/>
  <c r="V415" i="3"/>
  <c r="V1988" i="3"/>
  <c r="V836" i="3"/>
  <c r="V1160" i="3"/>
  <c r="V413" i="3"/>
  <c r="V849" i="3"/>
  <c r="V855" i="3"/>
  <c r="V857" i="3"/>
  <c r="V1161" i="3"/>
  <c r="V1985" i="3"/>
  <c r="V764" i="3"/>
  <c r="V567" i="3"/>
  <c r="V737" i="3"/>
  <c r="V757" i="3"/>
  <c r="V432" i="3"/>
  <c r="V433" i="3"/>
  <c r="V910" i="3"/>
  <c r="V1222" i="3"/>
  <c r="V844" i="3"/>
  <c r="V1977" i="3"/>
  <c r="V398" i="3"/>
  <c r="V736" i="3"/>
  <c r="V423" i="3"/>
  <c r="V1365" i="3"/>
  <c r="V1965" i="3"/>
  <c r="V895" i="3"/>
  <c r="V542" i="3"/>
  <c r="V732" i="3"/>
  <c r="V1324" i="3"/>
  <c r="V911" i="3"/>
  <c r="V1223" i="3"/>
  <c r="V614" i="3"/>
  <c r="V33" i="3"/>
  <c r="V181" i="3"/>
  <c r="V1248" i="3"/>
  <c r="V1477" i="3"/>
  <c r="V1621" i="3"/>
  <c r="V1791" i="3"/>
  <c r="V1891" i="3"/>
  <c r="V1918" i="3"/>
  <c r="V154" i="3"/>
  <c r="V633" i="3"/>
  <c r="V1098" i="3"/>
  <c r="V1770" i="3"/>
  <c r="V639" i="3"/>
  <c r="V654" i="3"/>
  <c r="V693" i="3"/>
  <c r="V706" i="3"/>
  <c r="V763" i="3"/>
  <c r="V202" i="3"/>
  <c r="V1277" i="3"/>
  <c r="V1504" i="3"/>
  <c r="V1648" i="3"/>
  <c r="V1812" i="3"/>
  <c r="V2088" i="3"/>
  <c r="V634" i="3"/>
  <c r="V675" i="3"/>
  <c r="V2023" i="3"/>
  <c r="V832" i="3"/>
  <c r="V1152" i="3"/>
  <c r="V748" i="3"/>
  <c r="V637" i="3"/>
  <c r="V723" i="3"/>
  <c r="V1962" i="3"/>
  <c r="V704" i="3"/>
  <c r="V1144" i="3"/>
  <c r="V725" i="3"/>
  <c r="V1650" i="3"/>
  <c r="V565" i="3"/>
  <c r="V1991" i="3"/>
  <c r="V803" i="3"/>
  <c r="V159" i="3"/>
  <c r="V625" i="3"/>
  <c r="V669" i="3"/>
  <c r="V108" i="3"/>
  <c r="V278" i="3"/>
  <c r="V358" i="3"/>
  <c r="V1011" i="3"/>
  <c r="V1437" i="3"/>
  <c r="V1577" i="3"/>
  <c r="V1721" i="3"/>
  <c r="V831" i="3"/>
  <c r="V1153" i="3"/>
  <c r="V172" i="3"/>
  <c r="V437" i="3"/>
  <c r="V1234" i="3"/>
  <c r="V1466" i="3"/>
  <c r="V1609" i="3"/>
  <c r="V1782" i="3"/>
  <c r="V2014" i="3"/>
  <c r="V754" i="3"/>
  <c r="V807" i="3"/>
  <c r="V1999" i="3"/>
  <c r="V416" i="3"/>
  <c r="V544" i="3"/>
  <c r="V545" i="3"/>
  <c r="V546" i="3"/>
  <c r="V547" i="3"/>
  <c r="V1994" i="3"/>
  <c r="V1995" i="3"/>
  <c r="V560" i="3"/>
  <c r="V1169" i="3"/>
  <c r="V894" i="3"/>
  <c r="V1210" i="3"/>
  <c r="V402" i="3"/>
  <c r="V840" i="3"/>
  <c r="V199" i="3"/>
  <c r="V1274" i="3"/>
  <c r="V1501" i="3"/>
  <c r="V1645" i="3"/>
  <c r="V1809" i="3"/>
  <c r="V2086" i="3"/>
  <c r="V744" i="3"/>
  <c r="V1984" i="3"/>
  <c r="V815" i="3"/>
  <c r="V1323" i="3"/>
  <c r="V77" i="3"/>
  <c r="V291" i="3"/>
  <c r="V427" i="3"/>
  <c r="V1407" i="3"/>
  <c r="V1543" i="3"/>
  <c r="V1691" i="3"/>
  <c r="V1894" i="3"/>
  <c r="V1921" i="3"/>
  <c r="V207" i="3"/>
  <c r="V1288" i="3"/>
  <c r="V1817" i="3"/>
  <c r="V826" i="3"/>
  <c r="V1143" i="3"/>
  <c r="V311" i="3"/>
  <c r="V330" i="3"/>
  <c r="V926" i="3"/>
  <c r="V1343" i="3"/>
  <c r="V1362" i="3"/>
  <c r="V1897" i="3"/>
  <c r="V1924" i="3"/>
  <c r="V1946" i="3"/>
  <c r="V2020" i="3"/>
  <c r="V1990" i="3"/>
  <c r="V1193" i="3"/>
  <c r="V1176" i="3"/>
  <c r="V424" i="3"/>
  <c r="V562" i="3"/>
  <c r="V89" i="3"/>
  <c r="V258" i="3"/>
  <c r="V270" i="3"/>
  <c r="V989" i="3"/>
  <c r="V1418" i="3"/>
  <c r="V1558" i="3"/>
  <c r="V1703" i="3"/>
  <c r="V1884" i="3"/>
  <c r="V1911" i="3"/>
  <c r="V2119" i="3"/>
  <c r="V399" i="3"/>
  <c r="V843" i="3"/>
  <c r="V1164" i="3"/>
  <c r="V115" i="3"/>
  <c r="V121" i="3"/>
  <c r="V364" i="3"/>
  <c r="V370" i="3"/>
  <c r="V376" i="3"/>
  <c r="V382" i="3"/>
  <c r="V474" i="3"/>
  <c r="V1019" i="3"/>
  <c r="V1027" i="3"/>
  <c r="V1037" i="3"/>
  <c r="V1046" i="3"/>
  <c r="V1062" i="3"/>
  <c r="V1445" i="3"/>
  <c r="V1452" i="3"/>
  <c r="V1585" i="3"/>
  <c r="V1593" i="3"/>
  <c r="V1728" i="3"/>
  <c r="V1734" i="3"/>
  <c r="V486" i="3"/>
  <c r="V642" i="3"/>
  <c r="V53" i="3"/>
  <c r="V60" i="3"/>
  <c r="V68" i="3"/>
  <c r="V82" i="3"/>
  <c r="V341" i="3"/>
  <c r="V469" i="3"/>
  <c r="V505" i="3"/>
  <c r="V778" i="3"/>
  <c r="V945" i="3"/>
  <c r="V959" i="3"/>
  <c r="V964" i="3"/>
  <c r="V979" i="3"/>
  <c r="V1388" i="3"/>
  <c r="V1395" i="3"/>
  <c r="V1405" i="3"/>
  <c r="V1412" i="3"/>
  <c r="V1541" i="3"/>
  <c r="V1548" i="3"/>
  <c r="V1686" i="3"/>
  <c r="V1696" i="3"/>
  <c r="V1870" i="3"/>
  <c r="V1956" i="3"/>
  <c r="V2009" i="3"/>
  <c r="V2028" i="3"/>
  <c r="V2039" i="3"/>
  <c r="V2050" i="3"/>
  <c r="V2084" i="3"/>
  <c r="V2109" i="3"/>
  <c r="V2130" i="3"/>
  <c r="V740" i="3"/>
  <c r="V1100" i="3"/>
  <c r="V1264" i="3"/>
  <c r="V430" i="3"/>
  <c r="V628" i="3"/>
  <c r="V677" i="3"/>
  <c r="V180" i="3"/>
  <c r="V290" i="3"/>
  <c r="V1247" i="3"/>
  <c r="V1476" i="3"/>
  <c r="V1620" i="3"/>
  <c r="V1790" i="3"/>
  <c r="V1890" i="3"/>
  <c r="V1917" i="3"/>
  <c r="V406" i="3"/>
  <c r="V1196" i="3"/>
  <c r="V875" i="3"/>
  <c r="V1226" i="3"/>
  <c r="V817" i="3"/>
  <c r="V694" i="3"/>
  <c r="V773" i="3"/>
  <c r="V2062" i="3"/>
  <c r="V819" i="3"/>
  <c r="V1949" i="3"/>
  <c r="V418" i="3"/>
  <c r="V791" i="3"/>
  <c r="V1135" i="3"/>
  <c r="V1976" i="3"/>
  <c r="V814" i="3"/>
  <c r="V759" i="3"/>
  <c r="V833" i="3"/>
  <c r="V1155" i="3"/>
  <c r="V233" i="3"/>
  <c r="V1535" i="3"/>
  <c r="V1680" i="3"/>
  <c r="V912" i="3"/>
  <c r="V419" i="3"/>
  <c r="V1608" i="3"/>
  <c r="V1850" i="3"/>
  <c r="V1859" i="3"/>
  <c r="V1147" i="3"/>
  <c r="V1677" i="3"/>
  <c r="V26" i="3"/>
  <c r="V204" i="3"/>
  <c r="V456" i="3"/>
  <c r="V1279" i="3"/>
  <c r="V1506" i="3"/>
  <c r="V1652" i="3"/>
  <c r="V1814" i="3"/>
  <c r="V2052" i="3"/>
  <c r="V735" i="3"/>
  <c r="V695" i="3"/>
  <c r="V707" i="3"/>
  <c r="V1989" i="3"/>
  <c r="V540" i="3"/>
  <c r="V747" i="3"/>
  <c r="V802" i="3"/>
  <c r="V1230" i="3"/>
  <c r="V2064" i="3"/>
  <c r="V752" i="3"/>
  <c r="V822" i="3"/>
  <c r="V397" i="3"/>
  <c r="V834" i="3"/>
  <c r="V1156" i="3"/>
  <c r="V196" i="3"/>
  <c r="V515" i="3"/>
  <c r="V1806" i="3"/>
  <c r="V865" i="3"/>
  <c r="V532" i="3"/>
  <c r="V1371" i="3"/>
  <c r="V2042" i="3"/>
  <c r="V2146" i="3"/>
  <c r="V1495" i="3"/>
  <c r="V1639" i="3"/>
  <c r="V1854" i="3"/>
  <c r="V1863" i="3"/>
  <c r="V554" i="3"/>
  <c r="V739" i="3"/>
  <c r="V555" i="3"/>
  <c r="V576" i="3"/>
  <c r="V647" i="3"/>
  <c r="V392" i="3"/>
  <c r="V820" i="3"/>
  <c r="V1180" i="3"/>
  <c r="V166" i="3"/>
  <c r="V1779" i="3"/>
  <c r="V1127" i="3"/>
  <c r="V1267" i="3"/>
  <c r="V1271" i="3"/>
  <c r="V1641" i="3"/>
  <c r="V582" i="3"/>
  <c r="V681" i="3"/>
  <c r="V869" i="3"/>
  <c r="V1189" i="3"/>
  <c r="V1139" i="3"/>
  <c r="V583" i="3"/>
  <c r="V682" i="3"/>
  <c r="V811" i="3"/>
  <c r="V762" i="3"/>
  <c r="V918" i="3"/>
  <c r="V557" i="3"/>
  <c r="V870" i="3"/>
  <c r="V1190" i="3"/>
  <c r="V428" i="3"/>
  <c r="V422" i="3"/>
  <c r="V584" i="3"/>
  <c r="V1086" i="3"/>
  <c r="V1321" i="3"/>
  <c r="V1843" i="3"/>
  <c r="V201" i="3"/>
  <c r="V1276" i="3"/>
  <c r="V1503" i="3"/>
  <c r="V1647" i="3"/>
  <c r="V1811" i="3"/>
  <c r="V2087" i="3"/>
  <c r="V745" i="3"/>
  <c r="V920" i="3"/>
  <c r="V440" i="3"/>
  <c r="V483" i="3"/>
  <c r="V1227" i="3"/>
  <c r="V864" i="3"/>
  <c r="V1181" i="3"/>
  <c r="V1117" i="3"/>
  <c r="V799" i="3"/>
  <c r="V800" i="3"/>
  <c r="V903" i="3"/>
  <c r="V167" i="3"/>
  <c r="V683" i="3"/>
  <c r="V1780" i="3"/>
  <c r="V823" i="3"/>
  <c r="V806" i="3"/>
  <c r="V237" i="3"/>
  <c r="V507" i="3"/>
  <c r="V717" i="3"/>
  <c r="V1115" i="3"/>
  <c r="V1282" i="3"/>
  <c r="V1508" i="3"/>
  <c r="V731" i="3"/>
  <c r="V412" i="3"/>
  <c r="V863" i="3"/>
  <c r="V1177" i="3"/>
  <c r="V1958" i="3"/>
  <c r="V636" i="3"/>
  <c r="V1148" i="3"/>
  <c r="V1676" i="3"/>
  <c r="V19" i="3"/>
  <c r="V153" i="3"/>
  <c r="V632" i="3"/>
  <c r="V1099" i="3"/>
  <c r="V1769" i="3"/>
  <c r="V1121" i="3"/>
  <c r="V756" i="3"/>
  <c r="V813" i="3"/>
  <c r="V1142" i="3"/>
  <c r="V234" i="3"/>
  <c r="V1322" i="3"/>
  <c r="V1536" i="3"/>
  <c r="V1681" i="3"/>
  <c r="V1844" i="3"/>
  <c r="V1122" i="3"/>
  <c r="V46" i="3"/>
  <c r="V936" i="3"/>
  <c r="V1381" i="3"/>
  <c r="V421" i="3"/>
  <c r="V429" i="3"/>
  <c r="V578" i="3"/>
  <c r="V1140" i="3"/>
  <c r="V1118" i="3"/>
  <c r="V393" i="3"/>
  <c r="V426" i="3"/>
  <c r="V577" i="3"/>
  <c r="V1284" i="3"/>
  <c r="V824" i="3"/>
  <c r="V885" i="3"/>
  <c r="V1055" i="3"/>
  <c r="V1460" i="3"/>
  <c r="V1602" i="3"/>
  <c r="V1611" i="3"/>
  <c r="V924" i="3"/>
  <c r="V2054" i="3"/>
  <c r="V688" i="3"/>
  <c r="V701" i="3"/>
  <c r="V1283" i="3"/>
  <c r="V1509" i="3"/>
  <c r="V2021" i="3"/>
  <c r="V2141" i="3"/>
  <c r="V131" i="3"/>
  <c r="V1743" i="3"/>
  <c r="V410" i="3"/>
  <c r="V854" i="3"/>
  <c r="V1170" i="3"/>
  <c r="V914" i="3"/>
  <c r="V1123" i="3"/>
  <c r="V1119" i="3"/>
  <c r="V1987" i="3"/>
  <c r="V809" i="3"/>
  <c r="V420" i="3"/>
  <c r="V1992" i="3"/>
  <c r="V2142" i="3"/>
  <c r="V761" i="3"/>
  <c r="V170" i="3"/>
  <c r="V586" i="3"/>
  <c r="V1093" i="3"/>
  <c r="V1777" i="3"/>
  <c r="V242" i="3"/>
  <c r="V518" i="3"/>
  <c r="V760" i="3"/>
  <c r="V1057" i="3"/>
  <c r="V588" i="3"/>
  <c r="V696" i="3"/>
  <c r="V708" i="3"/>
  <c r="V1848" i="3"/>
  <c r="V1116" i="3"/>
  <c r="V919" i="3"/>
  <c r="V16" i="3"/>
  <c r="V17" i="3"/>
  <c r="V1337" i="3"/>
  <c r="V786" i="3"/>
  <c r="V1138" i="3"/>
  <c r="V1325" i="3"/>
  <c r="V1532" i="3"/>
  <c r="V798" i="3"/>
  <c r="V917" i="3"/>
  <c r="V1229" i="3"/>
  <c r="V587" i="3"/>
  <c r="V1094" i="3"/>
  <c r="V825" i="3"/>
  <c r="V255" i="3"/>
  <c r="V267" i="3"/>
  <c r="V277" i="3"/>
  <c r="V310" i="3"/>
  <c r="V329" i="3"/>
  <c r="V356" i="3"/>
  <c r="V1342" i="3"/>
  <c r="V1361" i="3"/>
  <c r="V1428" i="3"/>
  <c r="V1436" i="3"/>
  <c r="V1568" i="3"/>
  <c r="V1576" i="3"/>
  <c r="V1881" i="3"/>
  <c r="V1896" i="3"/>
  <c r="V1908" i="3"/>
  <c r="V1923" i="3"/>
  <c r="V1945" i="3"/>
  <c r="V2019" i="3"/>
  <c r="V2060" i="3"/>
  <c r="V1490" i="3"/>
  <c r="V1634" i="3"/>
  <c r="V733" i="3"/>
  <c r="V810" i="3"/>
  <c r="V1231" i="3"/>
  <c r="V536" i="3"/>
  <c r="V1993" i="3"/>
  <c r="V794" i="3"/>
  <c r="V1483" i="3"/>
  <c r="V1488" i="3"/>
  <c r="V190" i="3"/>
  <c r="V513" i="3"/>
  <c r="V1259" i="3"/>
  <c r="V1800" i="3"/>
  <c r="V697" i="3"/>
  <c r="V709" i="3"/>
  <c r="V768" i="3"/>
  <c r="V333" i="3"/>
  <c r="V915" i="3"/>
  <c r="V751" i="3"/>
  <c r="V1391" i="3"/>
  <c r="V537" i="3"/>
  <c r="V771" i="3"/>
  <c r="V734" i="3"/>
  <c r="V188" i="3"/>
  <c r="V511" i="3"/>
  <c r="V1257" i="3"/>
  <c r="V1485" i="3"/>
  <c r="V1631" i="3"/>
  <c r="V1798" i="3"/>
  <c r="V742" i="3"/>
  <c r="V1130" i="3"/>
  <c r="V2115" i="3"/>
  <c r="V896" i="3"/>
  <c r="V417" i="3"/>
  <c r="V531" i="3"/>
  <c r="V73" i="3"/>
  <c r="V302" i="3"/>
  <c r="V969" i="3"/>
  <c r="V1335" i="3"/>
  <c r="V805" i="3"/>
  <c r="V1627" i="3"/>
  <c r="V787" i="3"/>
  <c r="V1487" i="3"/>
  <c r="V788" i="3"/>
  <c r="V1132" i="3"/>
  <c r="V1085" i="3"/>
  <c r="V75" i="3"/>
  <c r="V305" i="3"/>
  <c r="V971" i="3"/>
  <c r="V1286" i="3"/>
  <c r="V2055" i="3"/>
  <c r="V445" i="3"/>
  <c r="V488" i="3"/>
  <c r="V394" i="3"/>
  <c r="V821" i="3"/>
  <c r="V804" i="3"/>
  <c r="V1847" i="3"/>
  <c r="V304" i="3"/>
  <c r="V543" i="3"/>
  <c r="V1285" i="3"/>
  <c r="V750" i="3"/>
  <c r="V585" i="3"/>
  <c r="V403" i="3"/>
  <c r="V1236" i="3"/>
  <c r="V14" i="3"/>
  <c r="V687" i="3"/>
  <c r="V700" i="3"/>
  <c r="V741" i="3"/>
  <c r="V1398" i="3"/>
  <c r="V1626" i="3"/>
  <c r="V1254" i="3"/>
  <c r="V1133" i="3"/>
  <c r="V1256" i="3"/>
  <c r="V1632" i="3"/>
  <c r="V95" i="3"/>
  <c r="V107" i="3"/>
  <c r="V995" i="3"/>
  <c r="V1010" i="3"/>
  <c r="V1709" i="3"/>
  <c r="V1720" i="3"/>
  <c r="V1316" i="3"/>
  <c r="V1675" i="3"/>
  <c r="V448" i="3"/>
  <c r="V489" i="3"/>
  <c r="V246" i="3"/>
  <c r="V1315" i="3"/>
  <c r="V1674" i="3"/>
  <c r="V1856" i="3"/>
  <c r="V1865" i="3"/>
  <c r="V165" i="3"/>
  <c r="V1366" i="3"/>
  <c r="V1966" i="3"/>
  <c r="V1104" i="3"/>
  <c r="V1772" i="3"/>
  <c r="V1629" i="3"/>
  <c r="V96" i="3"/>
  <c r="V109" i="3"/>
  <c r="V116" i="3"/>
  <c r="V122" i="3"/>
  <c r="V250" i="3"/>
  <c r="V262" i="3"/>
  <c r="V279" i="3"/>
  <c r="V359" i="3"/>
  <c r="V365" i="3"/>
  <c r="V371" i="3"/>
  <c r="V377" i="3"/>
  <c r="V383" i="3"/>
  <c r="V475" i="3"/>
  <c r="V996" i="3"/>
  <c r="V1012" i="3"/>
  <c r="V1020" i="3"/>
  <c r="V1028" i="3"/>
  <c r="V1038" i="3"/>
  <c r="V1047" i="3"/>
  <c r="V1059" i="3"/>
  <c r="V1422" i="3"/>
  <c r="V1438" i="3"/>
  <c r="V1446" i="3"/>
  <c r="V1453" i="3"/>
  <c r="V1562" i="3"/>
  <c r="V1578" i="3"/>
  <c r="V1586" i="3"/>
  <c r="V1594" i="3"/>
  <c r="V1710" i="3"/>
  <c r="V1722" i="3"/>
  <c r="V1729" i="3"/>
  <c r="V1735" i="3"/>
  <c r="V1876" i="3"/>
  <c r="V1903" i="3"/>
  <c r="V541" i="3"/>
  <c r="V538" i="3"/>
  <c r="V589" i="3"/>
  <c r="V719" i="3"/>
  <c r="V446" i="3"/>
  <c r="V699" i="3"/>
  <c r="V753" i="3"/>
  <c r="V447" i="3"/>
  <c r="V239" i="3"/>
  <c r="V509" i="3"/>
  <c r="V186" i="3"/>
  <c r="V1253" i="3"/>
  <c r="V1482" i="3"/>
  <c r="V1628" i="3"/>
  <c r="V1796" i="3"/>
  <c r="V1131" i="3"/>
  <c r="V1486" i="3"/>
  <c r="V348" i="3"/>
  <c r="V1124" i="3"/>
  <c r="V686" i="3"/>
  <c r="V497" i="3"/>
  <c r="V1105" i="3"/>
  <c r="V347" i="3"/>
  <c r="V2034" i="3"/>
  <c r="V230" i="3"/>
  <c r="V528" i="3"/>
  <c r="V1317" i="3"/>
  <c r="V1840" i="3"/>
  <c r="V1145" i="3"/>
  <c r="V749" i="3"/>
  <c r="V921" i="3"/>
  <c r="V434" i="3"/>
  <c r="V539" i="3"/>
  <c r="V22" i="3"/>
  <c r="V2143" i="3"/>
  <c r="V2073" i="3"/>
  <c r="V2072" i="3"/>
  <c r="V801" i="3"/>
  <c r="V133" i="3"/>
  <c r="V1064" i="3"/>
  <c r="V1462" i="3"/>
  <c r="V1604" i="3"/>
  <c r="V1745" i="3"/>
  <c r="V2112" i="3"/>
  <c r="V435" i="3"/>
  <c r="V2071" i="3"/>
  <c r="V1975" i="3"/>
  <c r="V2074" i="3"/>
  <c r="V738" i="3"/>
  <c r="V1318" i="3"/>
  <c r="U29" i="3"/>
  <c r="U30" i="3"/>
  <c r="U37" i="3"/>
  <c r="U38" i="3"/>
  <c r="U39" i="3"/>
  <c r="U40" i="3"/>
  <c r="U41" i="3"/>
  <c r="U42" i="3"/>
  <c r="U43" i="3"/>
  <c r="U44" i="3"/>
  <c r="U45" i="3"/>
  <c r="U47" i="3"/>
  <c r="U48" i="3"/>
  <c r="U49" i="3"/>
  <c r="U50" i="3"/>
  <c r="U51" i="3"/>
  <c r="U56" i="3"/>
  <c r="U57" i="3"/>
  <c r="U58" i="3"/>
  <c r="U62" i="3"/>
  <c r="U66" i="3"/>
  <c r="U70" i="3"/>
  <c r="U85" i="3"/>
  <c r="U93" i="3"/>
  <c r="U94" i="3"/>
  <c r="U105" i="3"/>
  <c r="U106" i="3"/>
  <c r="U111" i="3"/>
  <c r="U253" i="3"/>
  <c r="U254" i="3"/>
  <c r="U265" i="3"/>
  <c r="U266" i="3"/>
  <c r="U275" i="3"/>
  <c r="U276" i="3"/>
  <c r="U281" i="3"/>
  <c r="U326" i="3"/>
  <c r="U336" i="3"/>
  <c r="U343" i="3"/>
  <c r="U344" i="3"/>
  <c r="U355" i="3"/>
  <c r="U357" i="3"/>
  <c r="U471" i="3"/>
  <c r="U472" i="3"/>
  <c r="U496" i="3"/>
  <c r="U500" i="3"/>
  <c r="U501" i="3"/>
  <c r="U502" i="3"/>
  <c r="U503" i="3"/>
  <c r="U712" i="3"/>
  <c r="U713" i="3"/>
  <c r="U714" i="3"/>
  <c r="U715" i="3"/>
  <c r="U776" i="3"/>
  <c r="U780" i="3"/>
  <c r="U781" i="3"/>
  <c r="U922" i="3"/>
  <c r="U923" i="3"/>
  <c r="U929" i="3"/>
  <c r="U930" i="3"/>
  <c r="U931" i="3"/>
  <c r="U932" i="3"/>
  <c r="U933" i="3"/>
  <c r="U934" i="3"/>
  <c r="U935" i="3"/>
  <c r="U937" i="3"/>
  <c r="U938" i="3"/>
  <c r="U939" i="3"/>
  <c r="U940" i="3"/>
  <c r="U948" i="3"/>
  <c r="U949" i="3"/>
  <c r="U950" i="3"/>
  <c r="U953" i="3"/>
  <c r="U954" i="3"/>
  <c r="U955" i="3"/>
  <c r="U956" i="3"/>
  <c r="U957" i="3"/>
  <c r="U962" i="3"/>
  <c r="U966" i="3"/>
  <c r="U982" i="3"/>
  <c r="U983" i="3"/>
  <c r="U985" i="3"/>
  <c r="U993" i="3"/>
  <c r="U994" i="3"/>
  <c r="U1008" i="3"/>
  <c r="U1009" i="3"/>
  <c r="U1358" i="3"/>
  <c r="U1374" i="3"/>
  <c r="U1375" i="3"/>
  <c r="U1377" i="3"/>
  <c r="U1378" i="3"/>
  <c r="U1379" i="3"/>
  <c r="U1380" i="3"/>
  <c r="U1382" i="3"/>
  <c r="U1383" i="3"/>
  <c r="U1384" i="3"/>
  <c r="U1385" i="3"/>
  <c r="U1386" i="3"/>
  <c r="U1403" i="3"/>
  <c r="U1414" i="3"/>
  <c r="U1426" i="3"/>
  <c r="U1427" i="3"/>
  <c r="U1434" i="3"/>
  <c r="U1435" i="3"/>
  <c r="U1440" i="3"/>
  <c r="U1539" i="3"/>
  <c r="U1551" i="3"/>
  <c r="U1554" i="3"/>
  <c r="U1555" i="3"/>
  <c r="U1566" i="3"/>
  <c r="U1567" i="3"/>
  <c r="U1574" i="3"/>
  <c r="U1580" i="3"/>
  <c r="U1684" i="3"/>
  <c r="U1688" i="3"/>
  <c r="U1699" i="3"/>
  <c r="U1707" i="3"/>
  <c r="U1708" i="3"/>
  <c r="U1718" i="3"/>
  <c r="U1724" i="3"/>
  <c r="U1868" i="3"/>
  <c r="U1872" i="3"/>
  <c r="U1879" i="3"/>
  <c r="U1880" i="3"/>
  <c r="U1906" i="3"/>
  <c r="U1907" i="3"/>
  <c r="U1952" i="3"/>
  <c r="U1953" i="3"/>
  <c r="U1971" i="3"/>
  <c r="U1972" i="3"/>
  <c r="U2001" i="3"/>
  <c r="U2004" i="3"/>
  <c r="U2005" i="3"/>
  <c r="U2006" i="3"/>
  <c r="U2007" i="3"/>
  <c r="U2011" i="3"/>
  <c r="U2026" i="3"/>
  <c r="U2030" i="3"/>
  <c r="U2037" i="3"/>
  <c r="U2045" i="3"/>
  <c r="U2048" i="3"/>
  <c r="U2077" i="3"/>
  <c r="U2078" i="3"/>
  <c r="U2080" i="3"/>
  <c r="U2081" i="3"/>
  <c r="U2082" i="3"/>
  <c r="U2106" i="3"/>
  <c r="U2107" i="3"/>
  <c r="U2128" i="3"/>
  <c r="U97" i="3"/>
  <c r="U110" i="3"/>
  <c r="U117" i="3"/>
  <c r="U123" i="3"/>
  <c r="U141" i="3"/>
  <c r="U147" i="3"/>
  <c r="U256" i="3"/>
  <c r="U268" i="3"/>
  <c r="U360" i="3"/>
  <c r="U366" i="3"/>
  <c r="U372" i="3"/>
  <c r="U378" i="3"/>
  <c r="U384" i="3"/>
  <c r="U476" i="3"/>
  <c r="U620" i="3"/>
  <c r="U646" i="3"/>
  <c r="U667" i="3"/>
  <c r="U997" i="3"/>
  <c r="U1013" i="3"/>
  <c r="U1021" i="3"/>
  <c r="U1029" i="3"/>
  <c r="U1039" i="3"/>
  <c r="U1048" i="3"/>
  <c r="U1102" i="3"/>
  <c r="U1429" i="3"/>
  <c r="U1439" i="3"/>
  <c r="U1447" i="3"/>
  <c r="U1454" i="3"/>
  <c r="U1569" i="3"/>
  <c r="U1579" i="3"/>
  <c r="U1595" i="3"/>
  <c r="U1711" i="3"/>
  <c r="U1723" i="3"/>
  <c r="U1730" i="3"/>
  <c r="U1736" i="3"/>
  <c r="U1760" i="3"/>
  <c r="U1882" i="3"/>
  <c r="U140" i="3"/>
  <c r="U148" i="3"/>
  <c r="U619" i="3"/>
  <c r="U668" i="3"/>
  <c r="U1103" i="3"/>
  <c r="U1759" i="3"/>
  <c r="U151" i="3"/>
  <c r="U649" i="3"/>
  <c r="U1079" i="3"/>
  <c r="U1755" i="3"/>
  <c r="U766" i="3"/>
  <c r="U2047" i="3"/>
  <c r="U1998" i="3"/>
  <c r="U183" i="3"/>
  <c r="U1250" i="3"/>
  <c r="U1479" i="3"/>
  <c r="U1623" i="3"/>
  <c r="U1793" i="3"/>
  <c r="U1892" i="3"/>
  <c r="U1919" i="3"/>
  <c r="U1997" i="3"/>
  <c r="U986" i="3"/>
  <c r="U1014" i="3"/>
  <c r="U2101" i="3"/>
  <c r="U139" i="3"/>
  <c r="U146" i="3"/>
  <c r="U767" i="3"/>
  <c r="U1954" i="3"/>
  <c r="U63" i="3"/>
  <c r="U71" i="3"/>
  <c r="U86" i="3"/>
  <c r="U967" i="3"/>
  <c r="U1359" i="3"/>
  <c r="U1415" i="3"/>
  <c r="U1552" i="3"/>
  <c r="U1689" i="3"/>
  <c r="U1700" i="3"/>
  <c r="U1873" i="3"/>
  <c r="U1943" i="3"/>
  <c r="U2012" i="3"/>
  <c r="U2031" i="3"/>
  <c r="U1192" i="3"/>
  <c r="U1158" i="3"/>
  <c r="U837" i="3"/>
  <c r="U1184" i="3"/>
  <c r="U600" i="3"/>
  <c r="U297" i="3"/>
  <c r="U316" i="3"/>
  <c r="U318" i="3"/>
  <c r="U322" i="3"/>
  <c r="U1330" i="3"/>
  <c r="U1348" i="3"/>
  <c r="U1350" i="3"/>
  <c r="U1354" i="3"/>
  <c r="U1931" i="3"/>
  <c r="U1934" i="3"/>
  <c r="U1938" i="3"/>
  <c r="U2133" i="3"/>
  <c r="U598" i="3"/>
  <c r="U610" i="3"/>
  <c r="U660" i="3"/>
  <c r="U1996" i="3"/>
  <c r="U571" i="3"/>
  <c r="U603" i="3"/>
  <c r="U645" i="3"/>
  <c r="U664" i="3"/>
  <c r="U205" i="3"/>
  <c r="U457" i="3"/>
  <c r="U1280" i="3"/>
  <c r="U1653" i="3"/>
  <c r="U1815" i="3"/>
  <c r="U1642" i="3"/>
  <c r="U21" i="3"/>
  <c r="U231" i="3"/>
  <c r="U464" i="3"/>
  <c r="U493" i="3"/>
  <c r="U898" i="3"/>
  <c r="U1212" i="3"/>
  <c r="U1319" i="3"/>
  <c r="U1533" i="3"/>
  <c r="U1678" i="3"/>
  <c r="U1841" i="3"/>
  <c r="U143" i="3"/>
  <c r="U296" i="3"/>
  <c r="U315" i="3"/>
  <c r="U321" i="3"/>
  <c r="U599" i="3"/>
  <c r="U611" i="3"/>
  <c r="U1329" i="3"/>
  <c r="U1347" i="3"/>
  <c r="U1353" i="3"/>
  <c r="U1930" i="3"/>
  <c r="U1937" i="3"/>
  <c r="U2132" i="3"/>
  <c r="U605" i="3"/>
  <c r="U665" i="3"/>
  <c r="U612" i="3"/>
  <c r="U1101" i="3"/>
  <c r="U1771" i="3"/>
  <c r="U1068" i="3"/>
  <c r="U2046" i="3"/>
  <c r="U2079" i="3"/>
  <c r="U150" i="3"/>
  <c r="U616" i="3"/>
  <c r="U648" i="3"/>
  <c r="U1077" i="3"/>
  <c r="U1753" i="3"/>
  <c r="U210" i="3"/>
  <c r="U216" i="3"/>
  <c r="U459" i="3"/>
  <c r="U522" i="3"/>
  <c r="U1292" i="3"/>
  <c r="U1294" i="3"/>
  <c r="U1298" i="3"/>
  <c r="U1301" i="3"/>
  <c r="U1512" i="3"/>
  <c r="U1516" i="3"/>
  <c r="U1656" i="3"/>
  <c r="U1660" i="3"/>
  <c r="U1820" i="3"/>
  <c r="U1823" i="3"/>
  <c r="U1826" i="3"/>
  <c r="U2090" i="3"/>
  <c r="U408" i="3"/>
  <c r="U566" i="3"/>
  <c r="U852" i="3"/>
  <c r="U1168" i="3"/>
  <c r="U400" i="3"/>
  <c r="U838" i="3"/>
  <c r="U1185" i="3"/>
  <c r="U573" i="3"/>
  <c r="U2099" i="3"/>
  <c r="U299" i="3"/>
  <c r="U319" i="3"/>
  <c r="U323" i="3"/>
  <c r="U1332" i="3"/>
  <c r="U1351" i="3"/>
  <c r="U1355" i="3"/>
  <c r="U1933" i="3"/>
  <c r="U1939" i="3"/>
  <c r="U2135" i="3"/>
  <c r="U590" i="3"/>
  <c r="U631" i="3"/>
  <c r="U652" i="3"/>
  <c r="U601" i="3"/>
  <c r="U662" i="3"/>
  <c r="U142" i="3"/>
  <c r="U561" i="3"/>
  <c r="U574" i="3"/>
  <c r="U604" i="3"/>
  <c r="U404" i="3"/>
  <c r="U851" i="3"/>
  <c r="U1166" i="3"/>
  <c r="U899" i="3"/>
  <c r="U1213" i="3"/>
  <c r="U173" i="3"/>
  <c r="U1235" i="3"/>
  <c r="U1467" i="3"/>
  <c r="U1610" i="3"/>
  <c r="U1783" i="3"/>
  <c r="U193" i="3"/>
  <c r="U308" i="3"/>
  <c r="U451" i="3"/>
  <c r="U722" i="3"/>
  <c r="U974" i="3"/>
  <c r="U1263" i="3"/>
  <c r="U1340" i="3"/>
  <c r="U1494" i="3"/>
  <c r="U1638" i="3"/>
  <c r="U1803" i="3"/>
  <c r="U1961" i="3"/>
  <c r="U2017" i="3"/>
  <c r="U2058" i="3"/>
  <c r="U163" i="3"/>
  <c r="U593" i="3"/>
  <c r="U656" i="3"/>
  <c r="U1070" i="3"/>
  <c r="U1765" i="3"/>
  <c r="U650" i="3"/>
  <c r="U1326" i="3"/>
  <c r="U32" i="3"/>
  <c r="U889" i="3"/>
  <c r="U1205" i="3"/>
  <c r="U887" i="3"/>
  <c r="U1203" i="3"/>
  <c r="U856" i="3"/>
  <c r="U615" i="3"/>
  <c r="U643" i="3"/>
  <c r="U730" i="3"/>
  <c r="U1080" i="3"/>
  <c r="U192" i="3"/>
  <c r="U307" i="3"/>
  <c r="U450" i="3"/>
  <c r="U453" i="3"/>
  <c r="U721" i="3"/>
  <c r="U796" i="3"/>
  <c r="U973" i="3"/>
  <c r="U1126" i="3"/>
  <c r="U1261" i="3"/>
  <c r="U1339" i="3"/>
  <c r="U1492" i="3"/>
  <c r="U1497" i="3"/>
  <c r="U1636" i="3"/>
  <c r="U1802" i="3"/>
  <c r="U1852" i="3"/>
  <c r="U1861" i="3"/>
  <c r="U1960" i="3"/>
  <c r="U2016" i="3"/>
  <c r="U2057" i="3"/>
  <c r="U1107" i="3"/>
  <c r="U556" i="3"/>
  <c r="U80" i="3"/>
  <c r="U217" i="3"/>
  <c r="U339" i="3"/>
  <c r="U467" i="3"/>
  <c r="U523" i="3"/>
  <c r="U977" i="3"/>
  <c r="U1299" i="3"/>
  <c r="U1302" i="3"/>
  <c r="U1410" i="3"/>
  <c r="U1517" i="3"/>
  <c r="U1546" i="3"/>
  <c r="U1661" i="3"/>
  <c r="U1694" i="3"/>
  <c r="U1827" i="3"/>
  <c r="U2091" i="3"/>
  <c r="U606" i="3"/>
  <c r="U666" i="3"/>
  <c r="U891" i="3"/>
  <c r="U221" i="3"/>
  <c r="U1306" i="3"/>
  <c r="U1521" i="3"/>
  <c r="U1665" i="3"/>
  <c r="U1831" i="3"/>
  <c r="U2102" i="3"/>
  <c r="U160" i="3"/>
  <c r="U1075" i="3"/>
  <c r="U1751" i="3"/>
  <c r="U2065" i="3"/>
  <c r="U145" i="3"/>
  <c r="U1091" i="3"/>
  <c r="U1761" i="3"/>
  <c r="U569" i="3"/>
  <c r="U594" i="3"/>
  <c r="U657" i="3"/>
  <c r="U1071" i="3"/>
  <c r="U1766" i="3"/>
  <c r="U860" i="3"/>
  <c r="U1174" i="3"/>
  <c r="U829" i="3"/>
  <c r="U1151" i="3"/>
  <c r="U617" i="3"/>
  <c r="U568" i="3"/>
  <c r="U214" i="3"/>
  <c r="U460" i="3"/>
  <c r="U525" i="3"/>
  <c r="U1295" i="3"/>
  <c r="U1514" i="3"/>
  <c r="U1658" i="3"/>
  <c r="U1824" i="3"/>
  <c r="U2093" i="3"/>
  <c r="U34" i="3"/>
  <c r="U300" i="3"/>
  <c r="U317" i="3"/>
  <c r="U1333" i="3"/>
  <c r="U1349" i="3"/>
  <c r="U1935" i="3"/>
  <c r="U2136" i="3"/>
  <c r="U905" i="3"/>
  <c r="U1217" i="3"/>
  <c r="U743" i="3"/>
  <c r="U591" i="3"/>
  <c r="U1106" i="3"/>
  <c r="U1162" i="3"/>
  <c r="U2068" i="3"/>
  <c r="U2095" i="3"/>
  <c r="U2103" i="3"/>
  <c r="U411" i="3"/>
  <c r="U861" i="3"/>
  <c r="U138" i="3"/>
  <c r="U613" i="3"/>
  <c r="U1756" i="3"/>
  <c r="U755" i="3"/>
  <c r="U795" i="3"/>
  <c r="U1128" i="3"/>
  <c r="U943" i="3"/>
  <c r="U951" i="3"/>
  <c r="U144" i="3"/>
  <c r="U1088" i="3"/>
  <c r="U1762" i="3"/>
  <c r="U1764" i="3"/>
  <c r="U298" i="3"/>
  <c r="U1331" i="3"/>
  <c r="U1932" i="3"/>
  <c r="U2134" i="3"/>
  <c r="U595" i="3"/>
  <c r="U658" i="3"/>
  <c r="U1072" i="3"/>
  <c r="U941" i="3"/>
  <c r="U1392" i="3"/>
  <c r="U1393" i="3"/>
  <c r="U219" i="3"/>
  <c r="U461" i="3"/>
  <c r="U526" i="3"/>
  <c r="U727" i="3"/>
  <c r="U1304" i="3"/>
  <c r="U1519" i="3"/>
  <c r="U1663" i="3"/>
  <c r="U1829" i="3"/>
  <c r="U2066" i="3"/>
  <c r="U2094" i="3"/>
  <c r="U2098" i="3"/>
  <c r="U1090" i="3"/>
  <c r="U156" i="3"/>
  <c r="U158" i="3"/>
  <c r="U1076" i="3"/>
  <c r="U1752" i="3"/>
  <c r="U407" i="3"/>
  <c r="U635" i="3"/>
  <c r="U900" i="3"/>
  <c r="U1214" i="3"/>
  <c r="U572" i="3"/>
  <c r="U881" i="3"/>
  <c r="U1199" i="3"/>
  <c r="U401" i="3"/>
  <c r="U839" i="3"/>
  <c r="U1186" i="3"/>
  <c r="U879" i="3"/>
  <c r="U1207" i="3"/>
  <c r="U1092" i="3"/>
  <c r="U785" i="3"/>
  <c r="U789" i="3"/>
  <c r="U1137" i="3"/>
  <c r="U1172" i="3"/>
  <c r="U597" i="3"/>
  <c r="U659" i="3"/>
  <c r="U848" i="3"/>
  <c r="U409" i="3"/>
  <c r="U942" i="3"/>
  <c r="U952" i="3"/>
  <c r="U241" i="3"/>
  <c r="U405" i="3"/>
  <c r="U517" i="3"/>
  <c r="U901" i="3"/>
  <c r="U1194" i="3"/>
  <c r="U1215" i="3"/>
  <c r="U195" i="3"/>
  <c r="U1270" i="3"/>
  <c r="U1498" i="3"/>
  <c r="U1805" i="3"/>
  <c r="U1159" i="3"/>
  <c r="U551" i="3"/>
  <c r="U607" i="3"/>
  <c r="U152" i="3"/>
  <c r="U676" i="3"/>
  <c r="U1073" i="3"/>
  <c r="U1749" i="3"/>
  <c r="U908" i="3"/>
  <c r="U1220" i="3"/>
  <c r="U1978" i="3"/>
  <c r="U2100" i="3"/>
  <c r="U575" i="3"/>
  <c r="U25" i="3"/>
  <c r="U1171" i="3"/>
  <c r="U211" i="3"/>
  <c r="U524" i="3"/>
  <c r="U1291" i="3"/>
  <c r="U1513" i="3"/>
  <c r="U1657" i="3"/>
  <c r="U1821" i="3"/>
  <c r="U1981" i="3"/>
  <c r="U564" i="3"/>
  <c r="U1982" i="3"/>
  <c r="U1986" i="3"/>
  <c r="U2000" i="3"/>
  <c r="U1979" i="3"/>
  <c r="U155" i="3"/>
  <c r="U673" i="3"/>
  <c r="U1096" i="3"/>
  <c r="U1767" i="3"/>
  <c r="U137" i="3"/>
  <c r="U609" i="3"/>
  <c r="U1087" i="3"/>
  <c r="U1757" i="3"/>
  <c r="U161" i="3"/>
  <c r="U627" i="3"/>
  <c r="U651" i="3"/>
  <c r="U671" i="3"/>
  <c r="U672" i="3"/>
  <c r="U1108" i="3"/>
  <c r="U1110" i="3"/>
  <c r="U1773" i="3"/>
  <c r="U1774" i="3"/>
  <c r="U1775" i="3"/>
  <c r="U1980" i="3"/>
  <c r="U602" i="3"/>
  <c r="U663" i="3"/>
  <c r="U1218" i="3"/>
  <c r="U1078" i="3"/>
  <c r="U1754" i="3"/>
  <c r="U1178" i="3"/>
  <c r="U797" i="3"/>
  <c r="U1125" i="3"/>
  <c r="U162" i="3"/>
  <c r="U1074" i="3"/>
  <c r="U689" i="3"/>
  <c r="U702" i="3"/>
  <c r="U769" i="3"/>
  <c r="U872" i="3"/>
  <c r="U1089" i="3"/>
  <c r="U1763" i="3"/>
  <c r="U350" i="3"/>
  <c r="U1034" i="3"/>
  <c r="U90" i="3"/>
  <c r="U99" i="3"/>
  <c r="U251" i="3"/>
  <c r="U259" i="3"/>
  <c r="U264" i="3"/>
  <c r="U272" i="3"/>
  <c r="U1001" i="3"/>
  <c r="U1016" i="3"/>
  <c r="U1419" i="3"/>
  <c r="U1559" i="3"/>
  <c r="U1878" i="3"/>
  <c r="U1886" i="3"/>
  <c r="U1905" i="3"/>
  <c r="U563" i="3"/>
  <c r="U164" i="3"/>
  <c r="U641" i="3"/>
  <c r="U127" i="3"/>
  <c r="U368" i="3"/>
  <c r="U644" i="3"/>
  <c r="U1023" i="3"/>
  <c r="U1043" i="3"/>
  <c r="U1450" i="3"/>
  <c r="U1458" i="3"/>
  <c r="U1590" i="3"/>
  <c r="U1600" i="3"/>
  <c r="U1591" i="3"/>
  <c r="U1003" i="3"/>
  <c r="U552" i="3"/>
  <c r="U1069" i="3"/>
  <c r="U98" i="3"/>
  <c r="U112" i="3"/>
  <c r="U125" i="3"/>
  <c r="U284" i="3"/>
  <c r="U362" i="3"/>
  <c r="U374" i="3"/>
  <c r="U380" i="3"/>
  <c r="U387" i="3"/>
  <c r="U479" i="3"/>
  <c r="U1000" i="3"/>
  <c r="U1015" i="3"/>
  <c r="U1031" i="3"/>
  <c r="U1041" i="3"/>
  <c r="U1050" i="3"/>
  <c r="U1442" i="3"/>
  <c r="U1456" i="3"/>
  <c r="U1565" i="3"/>
  <c r="U1582" i="3"/>
  <c r="U1598" i="3"/>
  <c r="U1712" i="3"/>
  <c r="U1725" i="3"/>
  <c r="U2121" i="3"/>
  <c r="U888" i="3"/>
  <c r="U638" i="3"/>
  <c r="U653" i="3"/>
  <c r="U1002" i="3"/>
  <c r="U227" i="3"/>
  <c r="U293" i="3"/>
  <c r="U883" i="3"/>
  <c r="U1201" i="3"/>
  <c r="U1312" i="3"/>
  <c r="U1529" i="3"/>
  <c r="U1671" i="3"/>
  <c r="U1837" i="3"/>
  <c r="U1899" i="3"/>
  <c r="U1926" i="3"/>
  <c r="U2069" i="3"/>
  <c r="U2125" i="3"/>
  <c r="U1081" i="3"/>
  <c r="U692" i="3"/>
  <c r="U705" i="3"/>
  <c r="U772" i="3"/>
  <c r="U169" i="3"/>
  <c r="U579" i="3"/>
  <c r="U678" i="3"/>
  <c r="U1082" i="3"/>
  <c r="U1776" i="3"/>
  <c r="U882" i="3"/>
  <c r="U1200" i="3"/>
  <c r="U1493" i="3"/>
  <c r="U1637" i="3"/>
  <c r="U1853" i="3"/>
  <c r="U124" i="3"/>
  <c r="U283" i="3"/>
  <c r="U349" i="3"/>
  <c r="U379" i="3"/>
  <c r="U386" i="3"/>
  <c r="U478" i="3"/>
  <c r="U999" i="3"/>
  <c r="U1030" i="3"/>
  <c r="U1040" i="3"/>
  <c r="U1049" i="3"/>
  <c r="U1424" i="3"/>
  <c r="U1564" i="3"/>
  <c r="U1597" i="3"/>
  <c r="U1737" i="3"/>
  <c r="U886" i="3"/>
  <c r="U906" i="3"/>
  <c r="U1232" i="3"/>
  <c r="U1179" i="3"/>
  <c r="U395" i="3"/>
  <c r="U1983" i="3"/>
  <c r="U168" i="3"/>
  <c r="U580" i="3"/>
  <c r="U679" i="3"/>
  <c r="U1083" i="3"/>
  <c r="U1778" i="3"/>
  <c r="U990" i="3"/>
  <c r="U1704" i="3"/>
  <c r="U884" i="3"/>
  <c r="U1202" i="3"/>
  <c r="U876" i="3"/>
  <c r="U126" i="3"/>
  <c r="U388" i="3"/>
  <c r="U1022" i="3"/>
  <c r="U1032" i="3"/>
  <c r="U1042" i="3"/>
  <c r="U1051" i="3"/>
  <c r="U1443" i="3"/>
  <c r="U1449" i="3"/>
  <c r="U1457" i="3"/>
  <c r="U1583" i="3"/>
  <c r="U1589" i="3"/>
  <c r="U1599" i="3"/>
  <c r="U1731" i="3"/>
  <c r="U1739" i="3"/>
  <c r="U842" i="3"/>
  <c r="U1163" i="3"/>
  <c r="U691" i="3"/>
  <c r="U608" i="3"/>
  <c r="U746" i="3"/>
  <c r="U853" i="3"/>
  <c r="U1167" i="3"/>
  <c r="U570" i="3"/>
  <c r="U113" i="3"/>
  <c r="U119" i="3"/>
  <c r="U128" i="3"/>
  <c r="U282" i="3"/>
  <c r="U361" i="3"/>
  <c r="U367" i="3"/>
  <c r="U373" i="3"/>
  <c r="U385" i="3"/>
  <c r="U477" i="3"/>
  <c r="U1035" i="3"/>
  <c r="U1044" i="3"/>
  <c r="U1052" i="3"/>
  <c r="U1061" i="3"/>
  <c r="U1441" i="3"/>
  <c r="U1448" i="3"/>
  <c r="U1455" i="3"/>
  <c r="U1588" i="3"/>
  <c r="U1596" i="3"/>
  <c r="U1726" i="3"/>
  <c r="U1732" i="3"/>
  <c r="U1740" i="3"/>
  <c r="U847" i="3"/>
  <c r="U581" i="3"/>
  <c r="U1084" i="3"/>
  <c r="U618" i="3"/>
  <c r="U441" i="3"/>
  <c r="U484" i="3"/>
  <c r="U790" i="3"/>
  <c r="U1134" i="3"/>
  <c r="U182" i="3"/>
  <c r="U1249" i="3"/>
  <c r="U1478" i="3"/>
  <c r="U1622" i="3"/>
  <c r="U1792" i="3"/>
  <c r="U1893" i="3"/>
  <c r="U1920" i="3"/>
  <c r="U867" i="3"/>
  <c r="U1182" i="3"/>
  <c r="U690" i="3"/>
  <c r="U703" i="3"/>
  <c r="U770" i="3"/>
  <c r="U758" i="3"/>
  <c r="U1095" i="3"/>
  <c r="U223" i="3"/>
  <c r="U225" i="3"/>
  <c r="U491" i="3"/>
  <c r="U521" i="3"/>
  <c r="U728" i="3"/>
  <c r="U1308" i="3"/>
  <c r="U1310" i="3"/>
  <c r="U1368" i="3"/>
  <c r="U1400" i="3"/>
  <c r="U1523" i="3"/>
  <c r="U1525" i="3"/>
  <c r="U1527" i="3"/>
  <c r="U1667" i="3"/>
  <c r="U1669" i="3"/>
  <c r="U1833" i="3"/>
  <c r="U1835" i="3"/>
  <c r="U1968" i="3"/>
  <c r="U2067" i="3"/>
  <c r="U157" i="3"/>
  <c r="U630" i="3"/>
  <c r="U674" i="3"/>
  <c r="U878" i="3"/>
  <c r="U1097" i="3"/>
  <c r="U1768" i="3"/>
  <c r="U862" i="3"/>
  <c r="U1175" i="3"/>
  <c r="U1225" i="3"/>
  <c r="U626" i="3"/>
  <c r="U670" i="3"/>
  <c r="U1109" i="3"/>
  <c r="U439" i="3"/>
  <c r="U482" i="3"/>
  <c r="U830" i="3"/>
  <c r="U866" i="3"/>
  <c r="U442" i="3"/>
  <c r="U485" i="3"/>
  <c r="U1241" i="3"/>
  <c r="U1243" i="3"/>
  <c r="U1472" i="3"/>
  <c r="U1616" i="3"/>
  <c r="U622" i="3"/>
  <c r="U909" i="3"/>
  <c r="U1221" i="3"/>
  <c r="U596" i="3"/>
  <c r="U2061" i="3"/>
  <c r="U91" i="3"/>
  <c r="U100" i="3"/>
  <c r="U252" i="3"/>
  <c r="U260" i="3"/>
  <c r="U263" i="3"/>
  <c r="U271" i="3"/>
  <c r="U991" i="3"/>
  <c r="U998" i="3"/>
  <c r="U1017" i="3"/>
  <c r="U1420" i="3"/>
  <c r="U1423" i="3"/>
  <c r="U1560" i="3"/>
  <c r="U1563" i="3"/>
  <c r="U1705" i="3"/>
  <c r="U1713" i="3"/>
  <c r="U1877" i="3"/>
  <c r="U1885" i="3"/>
  <c r="U1904" i="3"/>
  <c r="U1912" i="3"/>
  <c r="U559" i="3"/>
  <c r="U1187" i="3"/>
  <c r="U454" i="3"/>
  <c r="U792" i="3"/>
  <c r="U1136" i="3"/>
  <c r="U1262" i="3"/>
  <c r="U176" i="3"/>
  <c r="U286" i="3"/>
  <c r="U443" i="3"/>
  <c r="U1239" i="3"/>
  <c r="U1470" i="3"/>
  <c r="U1614" i="3"/>
  <c r="U1786" i="3"/>
  <c r="U765" i="3"/>
  <c r="U558" i="3"/>
  <c r="U244" i="3"/>
  <c r="U520" i="3"/>
  <c r="U623" i="3"/>
  <c r="U1195" i="3"/>
  <c r="U845" i="3"/>
  <c r="U916" i="3"/>
  <c r="U893" i="3"/>
  <c r="U1209" i="3"/>
  <c r="U431" i="3"/>
  <c r="U425" i="3"/>
  <c r="U102" i="3"/>
  <c r="U135" i="3"/>
  <c r="U352" i="3"/>
  <c r="U390" i="3"/>
  <c r="U480" i="3"/>
  <c r="U1066" i="3"/>
  <c r="U1431" i="3"/>
  <c r="U1464" i="3"/>
  <c r="U1571" i="3"/>
  <c r="U1606" i="3"/>
  <c r="U1715" i="3"/>
  <c r="U1747" i="3"/>
  <c r="U621" i="3"/>
  <c r="U553" i="3"/>
  <c r="U178" i="3"/>
  <c r="U288" i="3"/>
  <c r="U1245" i="3"/>
  <c r="U1474" i="3"/>
  <c r="U1618" i="3"/>
  <c r="U1788" i="3"/>
  <c r="U1888" i="3"/>
  <c r="U1915" i="3"/>
  <c r="U2123" i="3"/>
  <c r="U2138" i="3"/>
  <c r="U396" i="3"/>
  <c r="U624" i="3"/>
  <c r="U415" i="3"/>
  <c r="U1988" i="3"/>
  <c r="U1160" i="3"/>
  <c r="U413" i="3"/>
  <c r="U849" i="3"/>
  <c r="U855" i="3"/>
  <c r="U857" i="3"/>
  <c r="U1161" i="3"/>
  <c r="U1985" i="3"/>
  <c r="U567" i="3"/>
  <c r="U737" i="3"/>
  <c r="U757" i="3"/>
  <c r="U432" i="3"/>
  <c r="U433" i="3"/>
  <c r="U910" i="3"/>
  <c r="U1222" i="3"/>
  <c r="U844" i="3"/>
  <c r="U1977" i="3"/>
  <c r="U398" i="3"/>
  <c r="U736" i="3"/>
  <c r="U423" i="3"/>
  <c r="U1365" i="3"/>
  <c r="U1965" i="3"/>
  <c r="U895" i="3"/>
  <c r="U542" i="3"/>
  <c r="U732" i="3"/>
  <c r="U1324" i="3"/>
  <c r="U911" i="3"/>
  <c r="U1223" i="3"/>
  <c r="U614" i="3"/>
  <c r="U33" i="3"/>
  <c r="U181" i="3"/>
  <c r="U1477" i="3"/>
  <c r="U1621" i="3"/>
  <c r="U1791" i="3"/>
  <c r="U1891" i="3"/>
  <c r="U1918" i="3"/>
  <c r="U154" i="3"/>
  <c r="U633" i="3"/>
  <c r="U1770" i="3"/>
  <c r="U639" i="3"/>
  <c r="U654" i="3"/>
  <c r="U693" i="3"/>
  <c r="U706" i="3"/>
  <c r="U763" i="3"/>
  <c r="U202" i="3"/>
  <c r="U1277" i="3"/>
  <c r="U1504" i="3"/>
  <c r="U1648" i="3"/>
  <c r="U1812" i="3"/>
  <c r="U2088" i="3"/>
  <c r="U634" i="3"/>
  <c r="U675" i="3"/>
  <c r="U2023" i="3"/>
  <c r="U1152" i="3"/>
  <c r="U748" i="3"/>
  <c r="U637" i="3"/>
  <c r="U723" i="3"/>
  <c r="U1962" i="3"/>
  <c r="U704" i="3"/>
  <c r="U1144" i="3"/>
  <c r="U725" i="3"/>
  <c r="U1650" i="3"/>
  <c r="U565" i="3"/>
  <c r="U1991" i="3"/>
  <c r="U803" i="3"/>
  <c r="U159" i="3"/>
  <c r="U625" i="3"/>
  <c r="U669" i="3"/>
  <c r="U278" i="3"/>
  <c r="U358" i="3"/>
  <c r="U1011" i="3"/>
  <c r="U1437" i="3"/>
  <c r="U1577" i="3"/>
  <c r="U1721" i="3"/>
  <c r="U831" i="3"/>
  <c r="U1153" i="3"/>
  <c r="U172" i="3"/>
  <c r="U437" i="3"/>
  <c r="U1234" i="3"/>
  <c r="U1466" i="3"/>
  <c r="U1609" i="3"/>
  <c r="U1782" i="3"/>
  <c r="U2014" i="3"/>
  <c r="U754" i="3"/>
  <c r="U807" i="3"/>
  <c r="U1999" i="3"/>
  <c r="U416" i="3"/>
  <c r="U544" i="3"/>
  <c r="U545" i="3"/>
  <c r="U546" i="3"/>
  <c r="U547" i="3"/>
  <c r="U1994" i="3"/>
  <c r="U1995" i="3"/>
  <c r="U560" i="3"/>
  <c r="U1169" i="3"/>
  <c r="U894" i="3"/>
  <c r="U1210" i="3"/>
  <c r="U402" i="3"/>
  <c r="U840" i="3"/>
  <c r="U199" i="3"/>
  <c r="U1274" i="3"/>
  <c r="U1501" i="3"/>
  <c r="U1645" i="3"/>
  <c r="U1809" i="3"/>
  <c r="U2086" i="3"/>
  <c r="U744" i="3"/>
  <c r="U1984" i="3"/>
  <c r="U815" i="3"/>
  <c r="U1323" i="3"/>
  <c r="U77" i="3"/>
  <c r="U291" i="3"/>
  <c r="U427" i="3"/>
  <c r="U1407" i="3"/>
  <c r="U1543" i="3"/>
  <c r="U1691" i="3"/>
  <c r="U1894" i="3"/>
  <c r="U1921" i="3"/>
  <c r="U207" i="3"/>
  <c r="U1288" i="3"/>
  <c r="U1817" i="3"/>
  <c r="U826" i="3"/>
  <c r="U1143" i="3"/>
  <c r="U311" i="3"/>
  <c r="U330" i="3"/>
  <c r="U926" i="3"/>
  <c r="U1343" i="3"/>
  <c r="U1362" i="3"/>
  <c r="U1897" i="3"/>
  <c r="U1924" i="3"/>
  <c r="U1946" i="3"/>
  <c r="U2020" i="3"/>
  <c r="U1990" i="3"/>
  <c r="U1193" i="3"/>
  <c r="U1176" i="3"/>
  <c r="U424" i="3"/>
  <c r="U562" i="3"/>
  <c r="U89" i="3"/>
  <c r="U258" i="3"/>
  <c r="U270" i="3"/>
  <c r="U989" i="3"/>
  <c r="U1418" i="3"/>
  <c r="U1558" i="3"/>
  <c r="U1703" i="3"/>
  <c r="U1884" i="3"/>
  <c r="U1911" i="3"/>
  <c r="U2119" i="3"/>
  <c r="U399" i="3"/>
  <c r="U843" i="3"/>
  <c r="U1164" i="3"/>
  <c r="U115" i="3"/>
  <c r="U121" i="3"/>
  <c r="U364" i="3"/>
  <c r="U370" i="3"/>
  <c r="U376" i="3"/>
  <c r="U382" i="3"/>
  <c r="U474" i="3"/>
  <c r="U1019" i="3"/>
  <c r="U1027" i="3"/>
  <c r="U1037" i="3"/>
  <c r="U1046" i="3"/>
  <c r="U1062" i="3"/>
  <c r="U1445" i="3"/>
  <c r="U1452" i="3"/>
  <c r="U1585" i="3"/>
  <c r="U1593" i="3"/>
  <c r="U1728" i="3"/>
  <c r="U1734" i="3"/>
  <c r="U486" i="3"/>
  <c r="U642" i="3"/>
  <c r="U53" i="3"/>
  <c r="U60" i="3"/>
  <c r="U68" i="3"/>
  <c r="U82" i="3"/>
  <c r="U341" i="3"/>
  <c r="U469" i="3"/>
  <c r="U505" i="3"/>
  <c r="U778" i="3"/>
  <c r="U945" i="3"/>
  <c r="U959" i="3"/>
  <c r="U964" i="3"/>
  <c r="U979" i="3"/>
  <c r="U1388" i="3"/>
  <c r="U1395" i="3"/>
  <c r="U1405" i="3"/>
  <c r="U1412" i="3"/>
  <c r="U1541" i="3"/>
  <c r="U1548" i="3"/>
  <c r="U1686" i="3"/>
  <c r="U1696" i="3"/>
  <c r="U1870" i="3"/>
  <c r="U1956" i="3"/>
  <c r="U2009" i="3"/>
  <c r="U2028" i="3"/>
  <c r="U2039" i="3"/>
  <c r="U2050" i="3"/>
  <c r="U2084" i="3"/>
  <c r="U2109" i="3"/>
  <c r="U2130" i="3"/>
  <c r="U740" i="3"/>
  <c r="U1100" i="3"/>
  <c r="U1264" i="3"/>
  <c r="U430" i="3"/>
  <c r="U628" i="3"/>
  <c r="U677" i="3"/>
  <c r="U180" i="3"/>
  <c r="U290" i="3"/>
  <c r="U1247" i="3"/>
  <c r="U1476" i="3"/>
  <c r="U1620" i="3"/>
  <c r="U1790" i="3"/>
  <c r="U1890" i="3"/>
  <c r="U1917" i="3"/>
  <c r="U406" i="3"/>
  <c r="U1196" i="3"/>
  <c r="U875" i="3"/>
  <c r="U1226" i="3"/>
  <c r="U817" i="3"/>
  <c r="U694" i="3"/>
  <c r="U773" i="3"/>
  <c r="U2062" i="3"/>
  <c r="U819" i="3"/>
  <c r="U1949" i="3"/>
  <c r="U418" i="3"/>
  <c r="U791" i="3"/>
  <c r="U1135" i="3"/>
  <c r="U1976" i="3"/>
  <c r="U814" i="3"/>
  <c r="U759" i="3"/>
  <c r="U833" i="3"/>
  <c r="U1155" i="3"/>
  <c r="U233" i="3"/>
  <c r="U1535" i="3"/>
  <c r="U1680" i="3"/>
  <c r="U912" i="3"/>
  <c r="U419" i="3"/>
  <c r="U1608" i="3"/>
  <c r="U1850" i="3"/>
  <c r="U1859" i="3"/>
  <c r="U1147" i="3"/>
  <c r="U1677" i="3"/>
  <c r="U26" i="3"/>
  <c r="U204" i="3"/>
  <c r="U456" i="3"/>
  <c r="U1279" i="3"/>
  <c r="U1506" i="3"/>
  <c r="U1652" i="3"/>
  <c r="U1814" i="3"/>
  <c r="U2052" i="3"/>
  <c r="U735" i="3"/>
  <c r="U695" i="3"/>
  <c r="U707" i="3"/>
  <c r="U1989" i="3"/>
  <c r="U540" i="3"/>
  <c r="U747" i="3"/>
  <c r="U802" i="3"/>
  <c r="U1230" i="3"/>
  <c r="U2064" i="3"/>
  <c r="U752" i="3"/>
  <c r="U822" i="3"/>
  <c r="U397" i="3"/>
  <c r="U834" i="3"/>
  <c r="U1156" i="3"/>
  <c r="U196" i="3"/>
  <c r="U515" i="3"/>
  <c r="U1806" i="3"/>
  <c r="U865" i="3"/>
  <c r="U532" i="3"/>
  <c r="U1371" i="3"/>
  <c r="U2042" i="3"/>
  <c r="U2146" i="3"/>
  <c r="U1495" i="3"/>
  <c r="U1639" i="3"/>
  <c r="U1854" i="3"/>
  <c r="U1863" i="3"/>
  <c r="U554" i="3"/>
  <c r="U739" i="3"/>
  <c r="U555" i="3"/>
  <c r="U576" i="3"/>
  <c r="U647" i="3"/>
  <c r="U392" i="3"/>
  <c r="U820" i="3"/>
  <c r="U1180" i="3"/>
  <c r="U166" i="3"/>
  <c r="U1779" i="3"/>
  <c r="U1127" i="3"/>
  <c r="U1267" i="3"/>
  <c r="U1271" i="3"/>
  <c r="U1641" i="3"/>
  <c r="U582" i="3"/>
  <c r="U681" i="3"/>
  <c r="U869" i="3"/>
  <c r="U1189" i="3"/>
  <c r="U1139" i="3"/>
  <c r="U583" i="3"/>
  <c r="U682" i="3"/>
  <c r="U811" i="3"/>
  <c r="U762" i="3"/>
  <c r="U918" i="3"/>
  <c r="U557" i="3"/>
  <c r="U870" i="3"/>
  <c r="U1190" i="3"/>
  <c r="U428" i="3"/>
  <c r="U422" i="3"/>
  <c r="U584" i="3"/>
  <c r="U1086" i="3"/>
  <c r="U1321" i="3"/>
  <c r="U1843" i="3"/>
  <c r="U201" i="3"/>
  <c r="U1276" i="3"/>
  <c r="U1503" i="3"/>
  <c r="U1647" i="3"/>
  <c r="U1811" i="3"/>
  <c r="U2087" i="3"/>
  <c r="U745" i="3"/>
  <c r="U920" i="3"/>
  <c r="U440" i="3"/>
  <c r="U483" i="3"/>
  <c r="U1227" i="3"/>
  <c r="U864" i="3"/>
  <c r="U1181" i="3"/>
  <c r="U1117" i="3"/>
  <c r="U799" i="3"/>
  <c r="U800" i="3"/>
  <c r="U903" i="3"/>
  <c r="U167" i="3"/>
  <c r="U683" i="3"/>
  <c r="U1780" i="3"/>
  <c r="U823" i="3"/>
  <c r="U806" i="3"/>
  <c r="U237" i="3"/>
  <c r="U507" i="3"/>
  <c r="U717" i="3"/>
  <c r="U1115" i="3"/>
  <c r="U1282" i="3"/>
  <c r="U1508" i="3"/>
  <c r="U731" i="3"/>
  <c r="U412" i="3"/>
  <c r="U863" i="3"/>
  <c r="U1177" i="3"/>
  <c r="U1958" i="3"/>
  <c r="U636" i="3"/>
  <c r="U1148" i="3"/>
  <c r="U1676" i="3"/>
  <c r="U19" i="3"/>
  <c r="U153" i="3"/>
  <c r="U632" i="3"/>
  <c r="U1099" i="3"/>
  <c r="U1769" i="3"/>
  <c r="U1121" i="3"/>
  <c r="U756" i="3"/>
  <c r="U813" i="3"/>
  <c r="U1142" i="3"/>
  <c r="U234" i="3"/>
  <c r="U1322" i="3"/>
  <c r="U1536" i="3"/>
  <c r="U1681" i="3"/>
  <c r="U1844" i="3"/>
  <c r="U1122" i="3"/>
  <c r="U46" i="3"/>
  <c r="U936" i="3"/>
  <c r="U1381" i="3"/>
  <c r="U421" i="3"/>
  <c r="U429" i="3"/>
  <c r="U578" i="3"/>
  <c r="U1140" i="3"/>
  <c r="U1118" i="3"/>
  <c r="U393" i="3"/>
  <c r="U426" i="3"/>
  <c r="U577" i="3"/>
  <c r="U1284" i="3"/>
  <c r="U824" i="3"/>
  <c r="U885" i="3"/>
  <c r="U1055" i="3"/>
  <c r="U1460" i="3"/>
  <c r="U1602" i="3"/>
  <c r="U1611" i="3"/>
  <c r="U924" i="3"/>
  <c r="U2054" i="3"/>
  <c r="U688" i="3"/>
  <c r="U701" i="3"/>
  <c r="U1283" i="3"/>
  <c r="U2021" i="3"/>
  <c r="U2141" i="3"/>
  <c r="U131" i="3"/>
  <c r="U1743" i="3"/>
  <c r="U410" i="3"/>
  <c r="U854" i="3"/>
  <c r="U1170" i="3"/>
  <c r="U1123" i="3"/>
  <c r="U1119" i="3"/>
  <c r="U1987" i="3"/>
  <c r="U809" i="3"/>
  <c r="U420" i="3"/>
  <c r="U1992" i="3"/>
  <c r="U2142" i="3"/>
  <c r="U170" i="3"/>
  <c r="U586" i="3"/>
  <c r="U1093" i="3"/>
  <c r="U1777" i="3"/>
  <c r="U242" i="3"/>
  <c r="U518" i="3"/>
  <c r="U760" i="3"/>
  <c r="U588" i="3"/>
  <c r="U696" i="3"/>
  <c r="U708" i="3"/>
  <c r="U1848" i="3"/>
  <c r="U1116" i="3"/>
  <c r="U919" i="3"/>
  <c r="U16" i="3"/>
  <c r="U1337" i="3"/>
  <c r="U786" i="3"/>
  <c r="U1138" i="3"/>
  <c r="U1325" i="3"/>
  <c r="U1532" i="3"/>
  <c r="U798" i="3"/>
  <c r="U917" i="3"/>
  <c r="U587" i="3"/>
  <c r="U1094" i="3"/>
  <c r="U825" i="3"/>
  <c r="U255" i="3"/>
  <c r="U267" i="3"/>
  <c r="U277" i="3"/>
  <c r="U310" i="3"/>
  <c r="U356" i="3"/>
  <c r="U1342" i="3"/>
  <c r="U1361" i="3"/>
  <c r="U1428" i="3"/>
  <c r="U1436" i="3"/>
  <c r="U1568" i="3"/>
  <c r="U1576" i="3"/>
  <c r="U1896" i="3"/>
  <c r="U1908" i="3"/>
  <c r="U1923" i="3"/>
  <c r="U1945" i="3"/>
  <c r="U2019" i="3"/>
  <c r="U2060" i="3"/>
  <c r="U1490" i="3"/>
  <c r="U733" i="3"/>
  <c r="U810" i="3"/>
  <c r="U1231" i="3"/>
  <c r="U536" i="3"/>
  <c r="U1993" i="3"/>
  <c r="U794" i="3"/>
  <c r="U1483" i="3"/>
  <c r="U190" i="3"/>
  <c r="U513" i="3"/>
  <c r="U1259" i="3"/>
  <c r="U1800" i="3"/>
  <c r="U697" i="3"/>
  <c r="U709" i="3"/>
  <c r="U768" i="3"/>
  <c r="U915" i="3"/>
  <c r="U751" i="3"/>
  <c r="U1391" i="3"/>
  <c r="U537" i="3"/>
  <c r="U771" i="3"/>
  <c r="U734" i="3"/>
  <c r="U188" i="3"/>
  <c r="U1257" i="3"/>
  <c r="U1485" i="3"/>
  <c r="U1631" i="3"/>
  <c r="U1798" i="3"/>
  <c r="U742" i="3"/>
  <c r="U1130" i="3"/>
  <c r="U2115" i="3"/>
  <c r="U417" i="3"/>
  <c r="U531" i="3"/>
  <c r="U73" i="3"/>
  <c r="U302" i="3"/>
  <c r="U969" i="3"/>
  <c r="U1335" i="3"/>
  <c r="U805" i="3"/>
  <c r="U787" i="3"/>
  <c r="U1487" i="3"/>
  <c r="U788" i="3"/>
  <c r="U1132" i="3"/>
  <c r="U1085" i="3"/>
  <c r="U75" i="3"/>
  <c r="U305" i="3"/>
  <c r="U1286" i="3"/>
  <c r="U2055" i="3"/>
  <c r="U445" i="3"/>
  <c r="U488" i="3"/>
  <c r="U394" i="3"/>
  <c r="U821" i="3"/>
  <c r="U804" i="3"/>
  <c r="U304" i="3"/>
  <c r="U543" i="3"/>
  <c r="U1285" i="3"/>
  <c r="U750" i="3"/>
  <c r="U585" i="3"/>
  <c r="U403" i="3"/>
  <c r="U1236" i="3"/>
  <c r="U687" i="3"/>
  <c r="U700" i="3"/>
  <c r="U741" i="3"/>
  <c r="U1398" i="3"/>
  <c r="U1626" i="3"/>
  <c r="U1254" i="3"/>
  <c r="U1133" i="3"/>
  <c r="U1632" i="3"/>
  <c r="U95" i="3"/>
  <c r="U107" i="3"/>
  <c r="U995" i="3"/>
  <c r="U1010" i="3"/>
  <c r="U1709" i="3"/>
  <c r="U1720" i="3"/>
  <c r="U1675" i="3"/>
  <c r="U448" i="3"/>
  <c r="U489" i="3"/>
  <c r="U246" i="3"/>
  <c r="U1315" i="3"/>
  <c r="U1674" i="3"/>
  <c r="U1856" i="3"/>
  <c r="U165" i="3"/>
  <c r="U1366" i="3"/>
  <c r="U1966" i="3"/>
  <c r="U1104" i="3"/>
  <c r="U1772" i="3"/>
  <c r="U1629" i="3"/>
  <c r="U96" i="3"/>
  <c r="U116" i="3"/>
  <c r="U122" i="3"/>
  <c r="U250" i="3"/>
  <c r="U262" i="3"/>
  <c r="U279" i="3"/>
  <c r="U359" i="3"/>
  <c r="U365" i="3"/>
  <c r="U377" i="3"/>
  <c r="U383" i="3"/>
  <c r="U475" i="3"/>
  <c r="U996" i="3"/>
  <c r="U1012" i="3"/>
  <c r="U1020" i="3"/>
  <c r="U1028" i="3"/>
  <c r="U1047" i="3"/>
  <c r="U1059" i="3"/>
  <c r="U1422" i="3"/>
  <c r="U1438" i="3"/>
  <c r="U1446" i="3"/>
  <c r="U1453" i="3"/>
  <c r="U1562" i="3"/>
  <c r="U1586" i="3"/>
  <c r="U1594" i="3"/>
  <c r="U1710" i="3"/>
  <c r="U1722" i="3"/>
  <c r="U1729" i="3"/>
  <c r="U1735" i="3"/>
  <c r="U1876" i="3"/>
  <c r="U541" i="3"/>
  <c r="U538" i="3"/>
  <c r="U589" i="3"/>
  <c r="U719" i="3"/>
  <c r="U446" i="3"/>
  <c r="U699" i="3"/>
  <c r="U753" i="3"/>
  <c r="U239" i="3"/>
  <c r="U509" i="3"/>
  <c r="U186" i="3"/>
  <c r="U1253" i="3"/>
  <c r="U1482" i="3"/>
  <c r="U1628" i="3"/>
  <c r="U1796" i="3"/>
  <c r="U1486" i="3"/>
  <c r="U348" i="3"/>
  <c r="U1124" i="3"/>
  <c r="U686" i="3"/>
  <c r="U497" i="3"/>
  <c r="U1105" i="3"/>
  <c r="U347" i="3"/>
  <c r="U230" i="3"/>
  <c r="U528" i="3"/>
  <c r="U1317" i="3"/>
  <c r="U1840" i="3"/>
  <c r="U1145" i="3"/>
  <c r="U749" i="3"/>
  <c r="U921" i="3"/>
  <c r="U539" i="3"/>
  <c r="U22" i="3"/>
  <c r="U2143" i="3"/>
  <c r="U2073" i="3"/>
  <c r="U2072" i="3"/>
  <c r="U801" i="3"/>
  <c r="U133" i="3"/>
  <c r="U1462" i="3"/>
  <c r="U1604" i="3"/>
  <c r="U1745" i="3"/>
  <c r="U2112" i="3"/>
  <c r="U435" i="3"/>
  <c r="U2071" i="3"/>
  <c r="U1975" i="3"/>
  <c r="U738" i="3"/>
  <c r="U1318" i="3"/>
  <c r="V28" i="3"/>
  <c r="U28" i="3"/>
  <c r="M2154" i="3" l="1"/>
  <c r="M1098" i="3"/>
  <c r="U1098" i="3"/>
  <c r="M1025" i="3"/>
  <c r="U1025" i="3"/>
  <c r="M118" i="3"/>
  <c r="U118" i="3"/>
  <c r="M1862" i="3"/>
  <c r="U1862" i="3"/>
  <c r="M1738" i="3"/>
  <c r="U1738" i="3"/>
  <c r="M1913" i="3"/>
  <c r="U1913" i="3"/>
  <c r="M629" i="3"/>
  <c r="U629" i="3"/>
  <c r="M213" i="3"/>
  <c r="U213" i="3"/>
  <c r="N280" i="3"/>
  <c r="T280" i="3" s="1"/>
  <c r="U280" i="3"/>
  <c r="M832" i="3"/>
  <c r="U832" i="3"/>
  <c r="M2092" i="3"/>
  <c r="U2092" i="3"/>
  <c r="M1581" i="3"/>
  <c r="U1581" i="3"/>
  <c r="M149" i="3"/>
  <c r="U149" i="3"/>
  <c r="M858" i="3"/>
  <c r="U858" i="3"/>
  <c r="M1758" i="3"/>
  <c r="U1758" i="3"/>
  <c r="M327" i="3"/>
  <c r="U327" i="3"/>
  <c r="M1587" i="3"/>
  <c r="U1587" i="3"/>
  <c r="M764" i="3"/>
  <c r="U764" i="3"/>
  <c r="M1005" i="3"/>
  <c r="U1005" i="3"/>
  <c r="M2120" i="3"/>
  <c r="U2120" i="3"/>
  <c r="M680" i="3"/>
  <c r="U680" i="3"/>
  <c r="M1033" i="3"/>
  <c r="U1033" i="3"/>
  <c r="M1111" i="3"/>
  <c r="U1111" i="3"/>
  <c r="M1425" i="3"/>
  <c r="U1425" i="3"/>
  <c r="M1024" i="3"/>
  <c r="U1024" i="3"/>
  <c r="M892" i="3"/>
  <c r="U892" i="3"/>
  <c r="N1060" i="3"/>
  <c r="T1060" i="3" s="1"/>
  <c r="U1060" i="3"/>
  <c r="M1719" i="3"/>
  <c r="U1719" i="3"/>
  <c r="M1376" i="3"/>
  <c r="U1376" i="3"/>
  <c r="M108" i="3"/>
  <c r="U108" i="3"/>
  <c r="M1154" i="3"/>
  <c r="U1154" i="3"/>
  <c r="M414" i="3"/>
  <c r="U414" i="3"/>
  <c r="M846" i="3"/>
  <c r="U846" i="3"/>
  <c r="M1942" i="3"/>
  <c r="U1942" i="3"/>
  <c r="N1575" i="3"/>
  <c r="T1575" i="3" s="1"/>
  <c r="U1575" i="3"/>
  <c r="M1248" i="3"/>
  <c r="U1248" i="3"/>
  <c r="M836" i="3"/>
  <c r="U836" i="3"/>
  <c r="M1268" i="3"/>
  <c r="U1268" i="3"/>
  <c r="M462" i="3"/>
  <c r="U462" i="3"/>
  <c r="M1204" i="3"/>
  <c r="U1204" i="3"/>
  <c r="M1750" i="3"/>
  <c r="U1750" i="3"/>
  <c r="M661" i="3"/>
  <c r="U661" i="3"/>
  <c r="M1909" i="3"/>
  <c r="U1909" i="3"/>
  <c r="N2074" i="3"/>
  <c r="T2074" i="3" s="1"/>
  <c r="U2074" i="3"/>
  <c r="N1064" i="3"/>
  <c r="T1064" i="3" s="1"/>
  <c r="U1064" i="3"/>
  <c r="N434" i="3"/>
  <c r="T434" i="3" s="1"/>
  <c r="U434" i="3"/>
  <c r="N2034" i="3"/>
  <c r="T2034" i="3" s="1"/>
  <c r="U2034" i="3"/>
  <c r="N1131" i="3"/>
  <c r="T1131" i="3" s="1"/>
  <c r="U1131" i="3"/>
  <c r="N447" i="3"/>
  <c r="T447" i="3" s="1"/>
  <c r="U447" i="3"/>
  <c r="N1903" i="3"/>
  <c r="T1903" i="3" s="1"/>
  <c r="U1903" i="3"/>
  <c r="N1578" i="3"/>
  <c r="T1578" i="3" s="1"/>
  <c r="U1578" i="3"/>
  <c r="N1038" i="3"/>
  <c r="T1038" i="3" s="1"/>
  <c r="U1038" i="3"/>
  <c r="N371" i="3"/>
  <c r="T371" i="3" s="1"/>
  <c r="U371" i="3"/>
  <c r="N109" i="3"/>
  <c r="T109" i="3" s="1"/>
  <c r="U109" i="3"/>
  <c r="N1865" i="3"/>
  <c r="T1865" i="3" s="1"/>
  <c r="U1865" i="3"/>
  <c r="N1316" i="3"/>
  <c r="T1316" i="3" s="1"/>
  <c r="U1316" i="3"/>
  <c r="N1256" i="3"/>
  <c r="T1256" i="3" s="1"/>
  <c r="U1256" i="3"/>
  <c r="N14" i="3"/>
  <c r="T14" i="3" s="1"/>
  <c r="U14" i="3"/>
  <c r="N1847" i="3"/>
  <c r="T1847" i="3" s="1"/>
  <c r="U1847" i="3"/>
  <c r="N971" i="3"/>
  <c r="T971" i="3" s="1"/>
  <c r="U971" i="3"/>
  <c r="N1627" i="3"/>
  <c r="T1627" i="3" s="1"/>
  <c r="U1627" i="3"/>
  <c r="N896" i="3"/>
  <c r="T896" i="3" s="1"/>
  <c r="U896" i="3"/>
  <c r="N511" i="3"/>
  <c r="T511" i="3" s="1"/>
  <c r="U511" i="3"/>
  <c r="N333" i="3"/>
  <c r="T333" i="3" s="1"/>
  <c r="U333" i="3"/>
  <c r="N1488" i="3"/>
  <c r="T1488" i="3" s="1"/>
  <c r="U1488" i="3"/>
  <c r="N1634" i="3"/>
  <c r="T1634" i="3" s="1"/>
  <c r="U1634" i="3"/>
  <c r="N1881" i="3"/>
  <c r="T1881" i="3" s="1"/>
  <c r="U1881" i="3"/>
  <c r="N329" i="3"/>
  <c r="T329" i="3" s="1"/>
  <c r="U329" i="3"/>
  <c r="N1229" i="3"/>
  <c r="T1229" i="3" s="1"/>
  <c r="U1229" i="3"/>
  <c r="N17" i="3"/>
  <c r="T17" i="3" s="1"/>
  <c r="U17" i="3"/>
  <c r="N1057" i="3"/>
  <c r="T1057" i="3" s="1"/>
  <c r="U1057" i="3"/>
  <c r="N761" i="3"/>
  <c r="T761" i="3" s="1"/>
  <c r="U761" i="3"/>
  <c r="N914" i="3"/>
  <c r="T914" i="3" s="1"/>
  <c r="U914" i="3"/>
  <c r="N1509" i="3"/>
  <c r="T1509" i="3" s="1"/>
  <c r="U1509" i="3"/>
  <c r="N1460" i="3"/>
  <c r="T1460" i="3" s="1"/>
  <c r="N1118" i="3"/>
  <c r="T1118" i="3" s="1"/>
  <c r="N1122" i="3"/>
  <c r="T1122" i="3" s="1"/>
  <c r="N756" i="3"/>
  <c r="T756" i="3" s="1"/>
  <c r="N1148" i="3"/>
  <c r="T1148" i="3" s="1"/>
  <c r="N1282" i="3"/>
  <c r="T1282" i="3" s="1"/>
  <c r="N683" i="3"/>
  <c r="T683" i="3" s="1"/>
  <c r="N1227" i="3"/>
  <c r="T1227" i="3" s="1"/>
  <c r="N1503" i="3"/>
  <c r="T1503" i="3" s="1"/>
  <c r="M583" i="3"/>
  <c r="M576" i="3"/>
  <c r="M1156" i="3"/>
  <c r="M1652" i="3"/>
  <c r="M1155" i="3"/>
  <c r="M1196" i="3"/>
  <c r="M1870" i="3"/>
  <c r="M341" i="3"/>
  <c r="M1728" i="3"/>
  <c r="M1027" i="3"/>
  <c r="M1343" i="3"/>
  <c r="M77" i="3"/>
  <c r="M1501" i="3"/>
  <c r="M560" i="3"/>
  <c r="N437" i="3"/>
  <c r="T437" i="3" s="1"/>
  <c r="N703" i="3"/>
  <c r="T703" i="3" s="1"/>
  <c r="N1596" i="3"/>
  <c r="T1596" i="3" s="1"/>
  <c r="N1312" i="3"/>
  <c r="T1312" i="3" s="1"/>
  <c r="N888" i="3"/>
  <c r="T888" i="3" s="1"/>
  <c r="N98" i="3"/>
  <c r="T98" i="3" s="1"/>
  <c r="M1805" i="3"/>
  <c r="M1172" i="3"/>
  <c r="M407" i="3"/>
  <c r="M219" i="3"/>
  <c r="N1755" i="3"/>
  <c r="T1755" i="3" s="1"/>
  <c r="N997" i="3"/>
  <c r="T997" i="3" s="1"/>
  <c r="N366" i="3"/>
  <c r="T366" i="3" s="1"/>
  <c r="N117" i="3"/>
  <c r="T117" i="3" s="1"/>
  <c r="N2011" i="3"/>
  <c r="T2011" i="3" s="1"/>
  <c r="N1551" i="3"/>
  <c r="T1551" i="3" s="1"/>
  <c r="N994" i="3"/>
  <c r="T994" i="3" s="1"/>
  <c r="M1745" i="3"/>
  <c r="M1124" i="3"/>
  <c r="M1710" i="3"/>
  <c r="M250" i="3"/>
  <c r="M107" i="3"/>
  <c r="M445" i="3"/>
  <c r="M1631" i="3"/>
  <c r="M1231" i="3"/>
  <c r="M825" i="3"/>
  <c r="M1093" i="3"/>
  <c r="M924" i="3"/>
  <c r="M1381" i="3"/>
  <c r="M412" i="3"/>
  <c r="M1117" i="3"/>
  <c r="N1264" i="3"/>
  <c r="T1264" i="3" s="1"/>
  <c r="N2028" i="3"/>
  <c r="T2028" i="3" s="1"/>
  <c r="N1412" i="3"/>
  <c r="T1412" i="3" s="1"/>
  <c r="N370" i="3"/>
  <c r="T370" i="3" s="1"/>
  <c r="N89" i="3"/>
  <c r="T89" i="3" s="1"/>
  <c r="N1924" i="3"/>
  <c r="T1924" i="3" s="1"/>
  <c r="N826" i="3"/>
  <c r="T826" i="3" s="1"/>
  <c r="N545" i="3"/>
  <c r="T545" i="3" s="1"/>
  <c r="M1577" i="3"/>
  <c r="M1962" i="3"/>
  <c r="N634" i="3"/>
  <c r="T634" i="3" s="1"/>
  <c r="M614" i="3"/>
  <c r="M624" i="3"/>
  <c r="N1606" i="3"/>
  <c r="T1606" i="3" s="1"/>
  <c r="M916" i="3"/>
  <c r="N1136" i="3"/>
  <c r="T1136" i="3" s="1"/>
  <c r="N1243" i="3"/>
  <c r="T1243" i="3" s="1"/>
  <c r="N1310" i="3"/>
  <c r="T1310" i="3" s="1"/>
  <c r="N1740" i="3"/>
  <c r="T1740" i="3" s="1"/>
  <c r="N607" i="3"/>
  <c r="T607" i="3" s="1"/>
  <c r="N848" i="3"/>
  <c r="T848" i="3" s="1"/>
  <c r="N1214" i="3"/>
  <c r="T1214" i="3" s="1"/>
  <c r="N727" i="3"/>
  <c r="T727" i="3" s="1"/>
  <c r="N658" i="3"/>
  <c r="T658" i="3" s="1"/>
  <c r="N1088" i="3"/>
  <c r="T1088" i="3" s="1"/>
  <c r="N613" i="3"/>
  <c r="T613" i="3" s="1"/>
  <c r="N1106" i="3"/>
  <c r="T1106" i="3" s="1"/>
  <c r="N1333" i="3"/>
  <c r="T1333" i="3" s="1"/>
  <c r="N1295" i="3"/>
  <c r="T1295" i="3" s="1"/>
  <c r="N1174" i="3"/>
  <c r="T1174" i="3" s="1"/>
  <c r="N1091" i="3"/>
  <c r="T1091" i="3" s="1"/>
  <c r="N1665" i="3"/>
  <c r="T1665" i="3" s="1"/>
  <c r="N1827" i="3"/>
  <c r="T1827" i="3" s="1"/>
  <c r="N977" i="3"/>
  <c r="T977" i="3" s="1"/>
  <c r="N2057" i="3"/>
  <c r="T2057" i="3" s="1"/>
  <c r="N1492" i="3"/>
  <c r="T1492" i="3" s="1"/>
  <c r="N450" i="3"/>
  <c r="T450" i="3" s="1"/>
  <c r="N1203" i="3"/>
  <c r="T1203" i="3" s="1"/>
  <c r="N1070" i="3"/>
  <c r="T1070" i="3" s="1"/>
  <c r="N1638" i="3"/>
  <c r="T1638" i="3" s="1"/>
  <c r="N193" i="3"/>
  <c r="T193" i="3" s="1"/>
  <c r="N1166" i="3"/>
  <c r="T1166" i="3" s="1"/>
  <c r="N601" i="3"/>
  <c r="T601" i="3" s="1"/>
  <c r="M2143" i="3"/>
  <c r="M186" i="3"/>
  <c r="M1422" i="3"/>
  <c r="M1966" i="3"/>
  <c r="M741" i="3"/>
  <c r="M788" i="3"/>
  <c r="M1391" i="3"/>
  <c r="M1361" i="3"/>
  <c r="M708" i="3"/>
  <c r="M131" i="3"/>
  <c r="M234" i="3"/>
  <c r="M2087" i="3"/>
  <c r="M1317" i="3"/>
  <c r="M589" i="3"/>
  <c r="M475" i="3"/>
  <c r="M489" i="3"/>
  <c r="M1285" i="3"/>
  <c r="M73" i="3"/>
  <c r="M1259" i="3"/>
  <c r="M1923" i="3"/>
  <c r="M1138" i="3"/>
  <c r="M1987" i="3"/>
  <c r="M577" i="3"/>
  <c r="M153" i="3"/>
  <c r="M806" i="3"/>
  <c r="N681" i="3"/>
  <c r="T681" i="3" s="1"/>
  <c r="N1863" i="3"/>
  <c r="T1863" i="3" s="1"/>
  <c r="N752" i="3"/>
  <c r="T752" i="3" s="1"/>
  <c r="N204" i="3"/>
  <c r="T204" i="3" s="1"/>
  <c r="N1976" i="3"/>
  <c r="T1976" i="3" s="1"/>
  <c r="N1790" i="3"/>
  <c r="T1790" i="3" s="1"/>
  <c r="M152" i="3"/>
  <c r="M1215" i="3"/>
  <c r="M409" i="3"/>
  <c r="M1092" i="3"/>
  <c r="M572" i="3"/>
  <c r="M156" i="3"/>
  <c r="M1304" i="3"/>
  <c r="M1072" i="3"/>
  <c r="M1756" i="3"/>
  <c r="M1162" i="3"/>
  <c r="M1349" i="3"/>
  <c r="M1761" i="3"/>
  <c r="M1831" i="3"/>
  <c r="M1299" i="3"/>
  <c r="M1107" i="3"/>
  <c r="M1497" i="3"/>
  <c r="M856" i="3"/>
  <c r="M1765" i="3"/>
  <c r="M1803" i="3"/>
  <c r="M899" i="3"/>
  <c r="M1185" i="3"/>
  <c r="M1771" i="3"/>
  <c r="M143" i="3"/>
  <c r="M205" i="3"/>
  <c r="M1348" i="3"/>
  <c r="M1700" i="3"/>
  <c r="M986" i="3"/>
  <c r="M1759" i="3"/>
  <c r="M476" i="3"/>
  <c r="M256" i="3"/>
  <c r="M2107" i="3"/>
  <c r="M2004" i="3"/>
  <c r="M1434" i="3"/>
  <c r="M1383" i="3"/>
  <c r="M1374" i="3"/>
  <c r="M982" i="3"/>
  <c r="M950" i="3"/>
  <c r="M934" i="3"/>
  <c r="M781" i="3"/>
  <c r="M502" i="3"/>
  <c r="M344" i="3"/>
  <c r="M265" i="3"/>
  <c r="M85" i="3"/>
  <c r="M50" i="3"/>
  <c r="M41" i="3"/>
  <c r="M278" i="3"/>
  <c r="M1770" i="3"/>
  <c r="N1498" i="3"/>
  <c r="T1498" i="3" s="1"/>
  <c r="N1137" i="3"/>
  <c r="T1137" i="3" s="1"/>
  <c r="N401" i="3"/>
  <c r="T401" i="3" s="1"/>
  <c r="N1752" i="3"/>
  <c r="T1752" i="3" s="1"/>
  <c r="N1829" i="3"/>
  <c r="T1829" i="3" s="1"/>
  <c r="N1393" i="3"/>
  <c r="T1393" i="3" s="1"/>
  <c r="N1331" i="3"/>
  <c r="T1331" i="3" s="1"/>
  <c r="N1128" i="3"/>
  <c r="T1128" i="3" s="1"/>
  <c r="N905" i="3"/>
  <c r="T905" i="3" s="1"/>
  <c r="N2093" i="3"/>
  <c r="T2093" i="3" s="1"/>
  <c r="N568" i="3"/>
  <c r="T568" i="3" s="1"/>
  <c r="N1075" i="3"/>
  <c r="T1075" i="3" s="1"/>
  <c r="N891" i="3"/>
  <c r="T891" i="3" s="1"/>
  <c r="N1517" i="3"/>
  <c r="T1517" i="3" s="1"/>
  <c r="N730" i="3"/>
  <c r="T730" i="3" s="1"/>
  <c r="N1235" i="3"/>
  <c r="T1235" i="3" s="1"/>
  <c r="N321" i="3"/>
  <c r="T321" i="3" s="1"/>
  <c r="N1212" i="3"/>
  <c r="T1212" i="3" s="1"/>
  <c r="N1996" i="3"/>
  <c r="T1996" i="3" s="1"/>
  <c r="N297" i="3"/>
  <c r="T297" i="3" s="1"/>
  <c r="N967" i="3"/>
  <c r="T967" i="3" s="1"/>
  <c r="N47" i="3"/>
  <c r="T47" i="3" s="1"/>
  <c r="N38" i="3"/>
  <c r="T38" i="3" s="1"/>
  <c r="M497" i="3"/>
  <c r="M1772" i="3"/>
  <c r="M585" i="3"/>
  <c r="M969" i="3"/>
  <c r="M771" i="3"/>
  <c r="M697" i="3"/>
  <c r="M1993" i="3"/>
  <c r="M2019" i="3"/>
  <c r="M1436" i="3"/>
  <c r="M267" i="3"/>
  <c r="M1532" i="3"/>
  <c r="M1116" i="3"/>
  <c r="M242" i="3"/>
  <c r="M420" i="3"/>
  <c r="M410" i="3"/>
  <c r="M688" i="3"/>
  <c r="M824" i="3"/>
  <c r="M959" i="3"/>
  <c r="N1452" i="3"/>
  <c r="T1452" i="3" s="1"/>
  <c r="N382" i="3"/>
  <c r="T382" i="3" s="1"/>
  <c r="M1691" i="3"/>
  <c r="N840" i="3"/>
  <c r="T840" i="3" s="1"/>
  <c r="N547" i="3"/>
  <c r="T547" i="3" s="1"/>
  <c r="M669" i="3"/>
  <c r="N202" i="3"/>
  <c r="T202" i="3" s="1"/>
  <c r="M633" i="3"/>
  <c r="N181" i="3"/>
  <c r="T181" i="3" s="1"/>
  <c r="N895" i="3"/>
  <c r="T895" i="3" s="1"/>
  <c r="N1788" i="3"/>
  <c r="T1788" i="3" s="1"/>
  <c r="N1747" i="3"/>
  <c r="T1747" i="3" s="1"/>
  <c r="N480" i="3"/>
  <c r="T480" i="3" s="1"/>
  <c r="N1209" i="3"/>
  <c r="T1209" i="3" s="1"/>
  <c r="M435" i="3"/>
  <c r="M1482" i="3"/>
  <c r="M279" i="3"/>
  <c r="M1626" i="3"/>
  <c r="M742" i="3"/>
  <c r="M28" i="3"/>
  <c r="M2072" i="3"/>
  <c r="M1446" i="3"/>
  <c r="M1315" i="3"/>
  <c r="M1085" i="3"/>
  <c r="M1729" i="3"/>
  <c r="M1010" i="3"/>
  <c r="M1145" i="3"/>
  <c r="M446" i="3"/>
  <c r="M1012" i="3"/>
  <c r="M394" i="3"/>
  <c r="N558" i="3"/>
  <c r="T558" i="3" s="1"/>
  <c r="N176" i="3"/>
  <c r="T176" i="3" s="1"/>
  <c r="N1912" i="3"/>
  <c r="T1912" i="3" s="1"/>
  <c r="N1423" i="3"/>
  <c r="T1423" i="3" s="1"/>
  <c r="N252" i="3"/>
  <c r="T252" i="3" s="1"/>
  <c r="N1616" i="3"/>
  <c r="T1616" i="3" s="1"/>
  <c r="N830" i="3"/>
  <c r="T830" i="3" s="1"/>
  <c r="N862" i="3"/>
  <c r="T862" i="3" s="1"/>
  <c r="N1968" i="3"/>
  <c r="T1968" i="3" s="1"/>
  <c r="N1400" i="3"/>
  <c r="T1400" i="3" s="1"/>
  <c r="N225" i="3"/>
  <c r="T225" i="3" s="1"/>
  <c r="N1455" i="3"/>
  <c r="T1455" i="3" s="1"/>
  <c r="M113" i="3"/>
  <c r="M842" i="3"/>
  <c r="M1443" i="3"/>
  <c r="M876" i="3"/>
  <c r="M580" i="3"/>
  <c r="M886" i="3"/>
  <c r="M999" i="3"/>
  <c r="M1853" i="3"/>
  <c r="M579" i="3"/>
  <c r="M1926" i="3"/>
  <c r="M293" i="3"/>
  <c r="M1725" i="3"/>
  <c r="M374" i="3"/>
  <c r="M1003" i="3"/>
  <c r="M1905" i="3"/>
  <c r="M350" i="3"/>
  <c r="M1218" i="3"/>
  <c r="M1757" i="3"/>
  <c r="M1821" i="3"/>
  <c r="M1764" i="3"/>
  <c r="M2068" i="3"/>
  <c r="M1935" i="3"/>
  <c r="M1658" i="3"/>
  <c r="M2102" i="3"/>
  <c r="M606" i="3"/>
  <c r="M556" i="3"/>
  <c r="M1636" i="3"/>
  <c r="M721" i="3"/>
  <c r="M1961" i="3"/>
  <c r="M451" i="3"/>
  <c r="M1933" i="3"/>
  <c r="M573" i="3"/>
  <c r="M2090" i="3"/>
  <c r="M1301" i="3"/>
  <c r="M210" i="3"/>
  <c r="M1068" i="3"/>
  <c r="M1930" i="3"/>
  <c r="M296" i="3"/>
  <c r="M493" i="3"/>
  <c r="M457" i="3"/>
  <c r="M660" i="3"/>
  <c r="M1350" i="3"/>
  <c r="M600" i="3"/>
  <c r="M1873" i="3"/>
  <c r="M86" i="3"/>
  <c r="M1014" i="3"/>
  <c r="M1250" i="3"/>
  <c r="M151" i="3"/>
  <c r="M1882" i="3"/>
  <c r="M1579" i="3"/>
  <c r="M1048" i="3"/>
  <c r="M620" i="3"/>
  <c r="M268" i="3"/>
  <c r="M2128" i="3"/>
  <c r="M2048" i="3"/>
  <c r="M2005" i="3"/>
  <c r="M1907" i="3"/>
  <c r="M1718" i="3"/>
  <c r="M1574" i="3"/>
  <c r="M1435" i="3"/>
  <c r="M1384" i="3"/>
  <c r="M1375" i="3"/>
  <c r="M983" i="3"/>
  <c r="M953" i="3"/>
  <c r="M935" i="3"/>
  <c r="M922" i="3"/>
  <c r="M503" i="3"/>
  <c r="M355" i="3"/>
  <c r="M266" i="3"/>
  <c r="M93" i="3"/>
  <c r="M51" i="3"/>
  <c r="M42" i="3"/>
  <c r="N28" i="3"/>
  <c r="T28" i="3" s="1"/>
  <c r="N304" i="3"/>
  <c r="T304" i="3" s="1"/>
  <c r="N787" i="3"/>
  <c r="T787" i="3" s="1"/>
  <c r="N915" i="3"/>
  <c r="T915" i="3" s="1"/>
  <c r="N356" i="3"/>
  <c r="T356" i="3" s="1"/>
  <c r="N588" i="3"/>
  <c r="T588" i="3" s="1"/>
  <c r="N46" i="3"/>
  <c r="T46" i="3" s="1"/>
  <c r="N417" i="3"/>
  <c r="T417" i="3" s="1"/>
  <c r="N190" i="3"/>
  <c r="T190" i="3" s="1"/>
  <c r="N1896" i="3"/>
  <c r="T1896" i="3" s="1"/>
  <c r="N1337" i="3"/>
  <c r="T1337" i="3" s="1"/>
  <c r="N1123" i="3"/>
  <c r="T1123" i="3" s="1"/>
  <c r="N1602" i="3"/>
  <c r="T1602" i="3" s="1"/>
  <c r="N813" i="3"/>
  <c r="T813" i="3" s="1"/>
  <c r="N1508" i="3"/>
  <c r="T1508" i="3" s="1"/>
  <c r="N1780" i="3"/>
  <c r="T1780" i="3" s="1"/>
  <c r="N864" i="3"/>
  <c r="T864" i="3" s="1"/>
  <c r="N1647" i="3"/>
  <c r="T1647" i="3" s="1"/>
  <c r="M682" i="3"/>
  <c r="N1286" i="3"/>
  <c r="T1286" i="3" s="1"/>
  <c r="N1257" i="3"/>
  <c r="T1257" i="3" s="1"/>
  <c r="N733" i="3"/>
  <c r="T733" i="3" s="1"/>
  <c r="N587" i="3"/>
  <c r="T587" i="3" s="1"/>
  <c r="N170" i="3"/>
  <c r="T170" i="3" s="1"/>
  <c r="N2021" i="3"/>
  <c r="T2021" i="3" s="1"/>
  <c r="N393" i="3"/>
  <c r="T393" i="3" s="1"/>
  <c r="N1676" i="3"/>
  <c r="T1676" i="3" s="1"/>
  <c r="M422" i="3"/>
  <c r="N811" i="3"/>
  <c r="T811" i="3" s="1"/>
  <c r="N392" i="3"/>
  <c r="T392" i="3" s="1"/>
  <c r="N515" i="3"/>
  <c r="T515" i="3" s="1"/>
  <c r="N2052" i="3"/>
  <c r="T2052" i="3" s="1"/>
  <c r="N1535" i="3"/>
  <c r="T1535" i="3" s="1"/>
  <c r="N1226" i="3"/>
  <c r="T1226" i="3" s="1"/>
  <c r="M1437" i="3"/>
  <c r="M693" i="3"/>
  <c r="M1223" i="3"/>
  <c r="M423" i="3"/>
  <c r="N1599" i="3"/>
  <c r="T1599" i="3" s="1"/>
  <c r="N1704" i="3"/>
  <c r="T1704" i="3" s="1"/>
  <c r="N1564" i="3"/>
  <c r="T1564" i="3" s="1"/>
  <c r="N1200" i="3"/>
  <c r="T1200" i="3" s="1"/>
  <c r="N1671" i="3"/>
  <c r="T1671" i="3" s="1"/>
  <c r="M1978" i="3"/>
  <c r="N659" i="3"/>
  <c r="T659" i="3" s="1"/>
  <c r="M1271" i="3"/>
  <c r="M647" i="3"/>
  <c r="M1495" i="3"/>
  <c r="M196" i="3"/>
  <c r="M802" i="3"/>
  <c r="M1814" i="3"/>
  <c r="M1147" i="3"/>
  <c r="M233" i="3"/>
  <c r="M418" i="3"/>
  <c r="M875" i="3"/>
  <c r="M1247" i="3"/>
  <c r="M1956" i="3"/>
  <c r="M1395" i="3"/>
  <c r="M469" i="3"/>
  <c r="M1703" i="3"/>
  <c r="M1362" i="3"/>
  <c r="M1288" i="3"/>
  <c r="M291" i="3"/>
  <c r="N1011" i="3"/>
  <c r="T1011" i="3" s="1"/>
  <c r="N637" i="3"/>
  <c r="T637" i="3" s="1"/>
  <c r="N654" i="3"/>
  <c r="T654" i="3" s="1"/>
  <c r="N1791" i="3"/>
  <c r="T1791" i="3" s="1"/>
  <c r="N770" i="3"/>
  <c r="T770" i="3" s="1"/>
  <c r="N441" i="3"/>
  <c r="T441" i="3" s="1"/>
  <c r="N1726" i="3"/>
  <c r="T1726" i="3" s="1"/>
  <c r="N1052" i="3"/>
  <c r="T1052" i="3" s="1"/>
  <c r="N746" i="3"/>
  <c r="T746" i="3" s="1"/>
  <c r="N1589" i="3"/>
  <c r="T1589" i="3" s="1"/>
  <c r="N1022" i="3"/>
  <c r="T1022" i="3" s="1"/>
  <c r="N990" i="3"/>
  <c r="T990" i="3" s="1"/>
  <c r="N1179" i="3"/>
  <c r="T1179" i="3" s="1"/>
  <c r="N1424" i="3"/>
  <c r="T1424" i="3" s="1"/>
  <c r="N349" i="3"/>
  <c r="T349" i="3" s="1"/>
  <c r="N882" i="3"/>
  <c r="T882" i="3" s="1"/>
  <c r="N692" i="3"/>
  <c r="T692" i="3" s="1"/>
  <c r="M517" i="3"/>
  <c r="M1186" i="3"/>
  <c r="M2094" i="3"/>
  <c r="M2134" i="3"/>
  <c r="M300" i="3"/>
  <c r="M1766" i="3"/>
  <c r="M1306" i="3"/>
  <c r="M1261" i="3"/>
  <c r="M1205" i="3"/>
  <c r="M1340" i="3"/>
  <c r="N631" i="3"/>
  <c r="T631" i="3" s="1"/>
  <c r="M323" i="3"/>
  <c r="M522" i="3"/>
  <c r="M616" i="3"/>
  <c r="N665" i="3"/>
  <c r="T665" i="3" s="1"/>
  <c r="M1642" i="3"/>
  <c r="N603" i="3"/>
  <c r="T603" i="3" s="1"/>
  <c r="M1938" i="3"/>
  <c r="N318" i="3"/>
  <c r="T318" i="3" s="1"/>
  <c r="M1192" i="3"/>
  <c r="M767" i="3"/>
  <c r="M1439" i="3"/>
  <c r="M1013" i="3"/>
  <c r="N372" i="3"/>
  <c r="T372" i="3" s="1"/>
  <c r="M1554" i="3"/>
  <c r="N1414" i="3"/>
  <c r="T1414" i="3" s="1"/>
  <c r="N957" i="3"/>
  <c r="T957" i="3" s="1"/>
  <c r="N940" i="3"/>
  <c r="T940" i="3" s="1"/>
  <c r="N931" i="3"/>
  <c r="T931" i="3" s="1"/>
  <c r="N715" i="3"/>
  <c r="T715" i="3" s="1"/>
  <c r="N496" i="3"/>
  <c r="T496" i="3" s="1"/>
  <c r="N326" i="3"/>
  <c r="T326" i="3" s="1"/>
  <c r="N111" i="3"/>
  <c r="T111" i="3" s="1"/>
  <c r="N62" i="3"/>
  <c r="T62" i="3" s="1"/>
  <c r="M230" i="3"/>
  <c r="N230" i="3"/>
  <c r="T230" i="3" s="1"/>
  <c r="M377" i="3"/>
  <c r="N377" i="3"/>
  <c r="T377" i="3" s="1"/>
  <c r="M1675" i="3"/>
  <c r="N1675" i="3"/>
  <c r="T1675" i="3" s="1"/>
  <c r="N565" i="3"/>
  <c r="T565" i="3" s="1"/>
  <c r="M565" i="3"/>
  <c r="M1621" i="3"/>
  <c r="N1621" i="3"/>
  <c r="T1621" i="3" s="1"/>
  <c r="M1324" i="3"/>
  <c r="N1324" i="3"/>
  <c r="T1324" i="3" s="1"/>
  <c r="M398" i="3"/>
  <c r="N398" i="3"/>
  <c r="T398" i="3" s="1"/>
  <c r="M737" i="3"/>
  <c r="N737" i="3"/>
  <c r="T737" i="3" s="1"/>
  <c r="M413" i="3"/>
  <c r="N413" i="3"/>
  <c r="T413" i="3" s="1"/>
  <c r="M2123" i="3"/>
  <c r="N2123" i="3"/>
  <c r="T2123" i="3" s="1"/>
  <c r="M178" i="3"/>
  <c r="N178" i="3"/>
  <c r="T178" i="3" s="1"/>
  <c r="M1431" i="3"/>
  <c r="N1431" i="3"/>
  <c r="T1431" i="3" s="1"/>
  <c r="M425" i="3"/>
  <c r="N425" i="3"/>
  <c r="T425" i="3" s="1"/>
  <c r="M623" i="3"/>
  <c r="N623" i="3"/>
  <c r="T623" i="3" s="1"/>
  <c r="M1239" i="3"/>
  <c r="N1239" i="3"/>
  <c r="T1239" i="3" s="1"/>
  <c r="M1187" i="3"/>
  <c r="N1187" i="3"/>
  <c r="T1187" i="3" s="1"/>
  <c r="N1705" i="3"/>
  <c r="T1705" i="3" s="1"/>
  <c r="M1705" i="3"/>
  <c r="N271" i="3"/>
  <c r="T271" i="3" s="1"/>
  <c r="M271" i="3"/>
  <c r="M1221" i="3"/>
  <c r="N1221" i="3"/>
  <c r="T1221" i="3" s="1"/>
  <c r="M442" i="3"/>
  <c r="N442" i="3"/>
  <c r="T442" i="3" s="1"/>
  <c r="N626" i="3"/>
  <c r="T626" i="3" s="1"/>
  <c r="M626" i="3"/>
  <c r="N630" i="3"/>
  <c r="T630" i="3" s="1"/>
  <c r="M630" i="3"/>
  <c r="M1527" i="3"/>
  <c r="N1527" i="3"/>
  <c r="T1527" i="3" s="1"/>
  <c r="M521" i="3"/>
  <c r="N521" i="3"/>
  <c r="T521" i="3" s="1"/>
  <c r="M618" i="3"/>
  <c r="N618" i="3"/>
  <c r="T618" i="3" s="1"/>
  <c r="N1044" i="3"/>
  <c r="T1044" i="3" s="1"/>
  <c r="M1044" i="3"/>
  <c r="N539" i="3"/>
  <c r="T539" i="3" s="1"/>
  <c r="M539" i="3"/>
  <c r="M1047" i="3"/>
  <c r="N1047" i="3"/>
  <c r="T1047" i="3" s="1"/>
  <c r="M1632" i="3"/>
  <c r="N1632" i="3"/>
  <c r="T1632" i="3" s="1"/>
  <c r="M1975" i="3"/>
  <c r="N1975" i="3"/>
  <c r="T1975" i="3" s="1"/>
  <c r="M1796" i="3"/>
  <c r="N1796" i="3"/>
  <c r="T1796" i="3" s="1"/>
  <c r="M1028" i="3"/>
  <c r="N1028" i="3"/>
  <c r="T1028" i="3" s="1"/>
  <c r="M1856" i="3"/>
  <c r="N1856" i="3"/>
  <c r="T1856" i="3" s="1"/>
  <c r="N1133" i="3"/>
  <c r="T1133" i="3" s="1"/>
  <c r="M1133" i="3"/>
  <c r="M804" i="3"/>
  <c r="N804" i="3"/>
  <c r="T804" i="3" s="1"/>
  <c r="M305" i="3"/>
  <c r="N305" i="3"/>
  <c r="T305" i="3" s="1"/>
  <c r="N805" i="3"/>
  <c r="T805" i="3" s="1"/>
  <c r="M805" i="3"/>
  <c r="N2115" i="3"/>
  <c r="T2115" i="3" s="1"/>
  <c r="M2115" i="3"/>
  <c r="N188" i="3"/>
  <c r="T188" i="3" s="1"/>
  <c r="M188" i="3"/>
  <c r="N768" i="3"/>
  <c r="T768" i="3" s="1"/>
  <c r="M768" i="3"/>
  <c r="N1483" i="3"/>
  <c r="T1483" i="3" s="1"/>
  <c r="M1483" i="3"/>
  <c r="N1490" i="3"/>
  <c r="T1490" i="3" s="1"/>
  <c r="M1490" i="3"/>
  <c r="N1576" i="3"/>
  <c r="T1576" i="3" s="1"/>
  <c r="M1576" i="3"/>
  <c r="N310" i="3"/>
  <c r="T310" i="3" s="1"/>
  <c r="M310" i="3"/>
  <c r="N917" i="3"/>
  <c r="T917" i="3" s="1"/>
  <c r="M917" i="3"/>
  <c r="N16" i="3"/>
  <c r="T16" i="3" s="1"/>
  <c r="M16" i="3"/>
  <c r="N760" i="3"/>
  <c r="T760" i="3" s="1"/>
  <c r="M760" i="3"/>
  <c r="N2142" i="3"/>
  <c r="T2142" i="3" s="1"/>
  <c r="M2142" i="3"/>
  <c r="N1170" i="3"/>
  <c r="T1170" i="3" s="1"/>
  <c r="M1170" i="3"/>
  <c r="N1283" i="3"/>
  <c r="T1283" i="3" s="1"/>
  <c r="M1283" i="3"/>
  <c r="N1055" i="3"/>
  <c r="T1055" i="3" s="1"/>
  <c r="M1055" i="3"/>
  <c r="N1140" i="3"/>
  <c r="T1140" i="3" s="1"/>
  <c r="M1140" i="3"/>
  <c r="M1844" i="3"/>
  <c r="N1844" i="3"/>
  <c r="T1844" i="3" s="1"/>
  <c r="M1121" i="3"/>
  <c r="N1121" i="3"/>
  <c r="T1121" i="3" s="1"/>
  <c r="M636" i="3"/>
  <c r="N636" i="3"/>
  <c r="T636" i="3" s="1"/>
  <c r="N1115" i="3"/>
  <c r="T1115" i="3" s="1"/>
  <c r="M1115" i="3"/>
  <c r="M167" i="3"/>
  <c r="N167" i="3"/>
  <c r="T167" i="3" s="1"/>
  <c r="M483" i="3"/>
  <c r="N483" i="3"/>
  <c r="T483" i="3" s="1"/>
  <c r="M1276" i="3"/>
  <c r="N1276" i="3"/>
  <c r="T1276" i="3" s="1"/>
  <c r="N1190" i="3"/>
  <c r="T1190" i="3" s="1"/>
  <c r="M1190" i="3"/>
  <c r="M1139" i="3"/>
  <c r="N1139" i="3"/>
  <c r="T1139" i="3" s="1"/>
  <c r="M1127" i="3"/>
  <c r="N1127" i="3"/>
  <c r="T1127" i="3" s="1"/>
  <c r="M555" i="3"/>
  <c r="N555" i="3"/>
  <c r="T555" i="3" s="1"/>
  <c r="M2042" i="3"/>
  <c r="N2042" i="3"/>
  <c r="T2042" i="3" s="1"/>
  <c r="M834" i="3"/>
  <c r="N834" i="3"/>
  <c r="T834" i="3" s="1"/>
  <c r="M540" i="3"/>
  <c r="N540" i="3"/>
  <c r="T540" i="3" s="1"/>
  <c r="N1506" i="3"/>
  <c r="T1506" i="3" s="1"/>
  <c r="M1506" i="3"/>
  <c r="N1850" i="3"/>
  <c r="T1850" i="3" s="1"/>
  <c r="M1850" i="3"/>
  <c r="M833" i="3"/>
  <c r="N833" i="3"/>
  <c r="T833" i="3" s="1"/>
  <c r="N819" i="3"/>
  <c r="T819" i="3" s="1"/>
  <c r="M819" i="3"/>
  <c r="M406" i="3"/>
  <c r="N406" i="3"/>
  <c r="T406" i="3" s="1"/>
  <c r="M180" i="3"/>
  <c r="N180" i="3"/>
  <c r="T180" i="3" s="1"/>
  <c r="M2109" i="3"/>
  <c r="N2109" i="3"/>
  <c r="T2109" i="3" s="1"/>
  <c r="M1696" i="3"/>
  <c r="N1696" i="3"/>
  <c r="T1696" i="3" s="1"/>
  <c r="M979" i="3"/>
  <c r="N979" i="3"/>
  <c r="T979" i="3" s="1"/>
  <c r="M82" i="3"/>
  <c r="N82" i="3"/>
  <c r="T82" i="3" s="1"/>
  <c r="M1593" i="3"/>
  <c r="N1593" i="3"/>
  <c r="T1593" i="3" s="1"/>
  <c r="M1019" i="3"/>
  <c r="N1019" i="3"/>
  <c r="T1019" i="3" s="1"/>
  <c r="N1164" i="3"/>
  <c r="T1164" i="3" s="1"/>
  <c r="M1164" i="3"/>
  <c r="M1418" i="3"/>
  <c r="N1418" i="3"/>
  <c r="T1418" i="3" s="1"/>
  <c r="M1193" i="3"/>
  <c r="N1193" i="3"/>
  <c r="T1193" i="3" s="1"/>
  <c r="M926" i="3"/>
  <c r="N926" i="3"/>
  <c r="T926" i="3" s="1"/>
  <c r="N1921" i="3"/>
  <c r="T1921" i="3" s="1"/>
  <c r="M1921" i="3"/>
  <c r="M1323" i="3"/>
  <c r="N1323" i="3"/>
  <c r="T1323" i="3" s="1"/>
  <c r="N1274" i="3"/>
  <c r="T1274" i="3" s="1"/>
  <c r="M1274" i="3"/>
  <c r="N1995" i="3"/>
  <c r="T1995" i="3" s="1"/>
  <c r="M1995" i="3"/>
  <c r="N807" i="3"/>
  <c r="T807" i="3" s="1"/>
  <c r="M807" i="3"/>
  <c r="M172" i="3"/>
  <c r="N172" i="3"/>
  <c r="T172" i="3" s="1"/>
  <c r="M1650" i="3"/>
  <c r="N1650" i="3"/>
  <c r="T1650" i="3" s="1"/>
  <c r="M1504" i="3"/>
  <c r="N1504" i="3"/>
  <c r="T1504" i="3" s="1"/>
  <c r="M1477" i="3"/>
  <c r="N1477" i="3"/>
  <c r="T1477" i="3" s="1"/>
  <c r="M732" i="3"/>
  <c r="N732" i="3"/>
  <c r="T732" i="3" s="1"/>
  <c r="M1977" i="3"/>
  <c r="N1977" i="3"/>
  <c r="T1977" i="3" s="1"/>
  <c r="M567" i="3"/>
  <c r="N567" i="3"/>
  <c r="T567" i="3" s="1"/>
  <c r="N1160" i="3"/>
  <c r="T1160" i="3" s="1"/>
  <c r="M1160" i="3"/>
  <c r="N1915" i="3"/>
  <c r="T1915" i="3" s="1"/>
  <c r="M1915" i="3"/>
  <c r="M553" i="3"/>
  <c r="N553" i="3"/>
  <c r="T553" i="3" s="1"/>
  <c r="M1066" i="3"/>
  <c r="N1066" i="3"/>
  <c r="T1066" i="3" s="1"/>
  <c r="M431" i="3"/>
  <c r="N431" i="3"/>
  <c r="T431" i="3" s="1"/>
  <c r="M520" i="3"/>
  <c r="N520" i="3"/>
  <c r="T520" i="3" s="1"/>
  <c r="M443" i="3"/>
  <c r="N443" i="3"/>
  <c r="T443" i="3" s="1"/>
  <c r="M559" i="3"/>
  <c r="N559" i="3"/>
  <c r="T559" i="3" s="1"/>
  <c r="N1563" i="3"/>
  <c r="T1563" i="3" s="1"/>
  <c r="M1563" i="3"/>
  <c r="M263" i="3"/>
  <c r="N263" i="3"/>
  <c r="T263" i="3" s="1"/>
  <c r="M909" i="3"/>
  <c r="N909" i="3"/>
  <c r="T909" i="3" s="1"/>
  <c r="M866" i="3"/>
  <c r="N866" i="3"/>
  <c r="T866" i="3" s="1"/>
  <c r="M1225" i="3"/>
  <c r="N1225" i="3"/>
  <c r="T1225" i="3" s="1"/>
  <c r="M157" i="3"/>
  <c r="N157" i="3"/>
  <c r="T157" i="3" s="1"/>
  <c r="M1525" i="3"/>
  <c r="N1525" i="3"/>
  <c r="T1525" i="3" s="1"/>
  <c r="M491" i="3"/>
  <c r="N491" i="3"/>
  <c r="T491" i="3" s="1"/>
  <c r="M1478" i="3"/>
  <c r="N1478" i="3"/>
  <c r="T1478" i="3" s="1"/>
  <c r="N1588" i="3"/>
  <c r="T1588" i="3" s="1"/>
  <c r="M1588" i="3"/>
  <c r="N128" i="3"/>
  <c r="T128" i="3" s="1"/>
  <c r="M128" i="3"/>
  <c r="N691" i="3"/>
  <c r="T691" i="3" s="1"/>
  <c r="M691" i="3"/>
  <c r="M1457" i="3"/>
  <c r="N1457" i="3"/>
  <c r="T1457" i="3" s="1"/>
  <c r="M126" i="3"/>
  <c r="N126" i="3"/>
  <c r="T126" i="3" s="1"/>
  <c r="M1083" i="3"/>
  <c r="N1083" i="3"/>
  <c r="T1083" i="3" s="1"/>
  <c r="M906" i="3"/>
  <c r="N906" i="3"/>
  <c r="T906" i="3" s="1"/>
  <c r="M1040" i="3"/>
  <c r="N1040" i="3"/>
  <c r="T1040" i="3" s="1"/>
  <c r="M124" i="3"/>
  <c r="N124" i="3"/>
  <c r="T124" i="3" s="1"/>
  <c r="M1082" i="3"/>
  <c r="N1082" i="3"/>
  <c r="T1082" i="3" s="1"/>
  <c r="M2125" i="3"/>
  <c r="N2125" i="3"/>
  <c r="T2125" i="3" s="1"/>
  <c r="N1201" i="3"/>
  <c r="T1201" i="3" s="1"/>
  <c r="M1201" i="3"/>
  <c r="M2121" i="3"/>
  <c r="N2121" i="3"/>
  <c r="T2121" i="3" s="1"/>
  <c r="N1442" i="3"/>
  <c r="T1442" i="3" s="1"/>
  <c r="M1442" i="3"/>
  <c r="M387" i="3"/>
  <c r="N387" i="3"/>
  <c r="T387" i="3" s="1"/>
  <c r="M1069" i="3"/>
  <c r="N1069" i="3"/>
  <c r="T1069" i="3" s="1"/>
  <c r="N1043" i="3"/>
  <c r="T1043" i="3" s="1"/>
  <c r="M1043" i="3"/>
  <c r="M563" i="3"/>
  <c r="N563" i="3"/>
  <c r="T563" i="3" s="1"/>
  <c r="M1001" i="3"/>
  <c r="N1001" i="3"/>
  <c r="T1001" i="3" s="1"/>
  <c r="N1034" i="3"/>
  <c r="T1034" i="3" s="1"/>
  <c r="M1034" i="3"/>
  <c r="N689" i="3"/>
  <c r="T689" i="3" s="1"/>
  <c r="M689" i="3"/>
  <c r="M1078" i="3"/>
  <c r="N1078" i="3"/>
  <c r="T1078" i="3" s="1"/>
  <c r="M1773" i="3"/>
  <c r="N1773" i="3"/>
  <c r="T1773" i="3" s="1"/>
  <c r="N161" i="3"/>
  <c r="T161" i="3" s="1"/>
  <c r="M161" i="3"/>
  <c r="N673" i="3"/>
  <c r="T673" i="3" s="1"/>
  <c r="M673" i="3"/>
  <c r="M1981" i="3"/>
  <c r="N1981" i="3"/>
  <c r="T1981" i="3" s="1"/>
  <c r="M1171" i="3"/>
  <c r="N1171" i="3"/>
  <c r="T1171" i="3" s="1"/>
  <c r="M1486" i="3"/>
  <c r="N1486" i="3"/>
  <c r="T1486" i="3" s="1"/>
  <c r="N116" i="3"/>
  <c r="T116" i="3" s="1"/>
  <c r="M116" i="3"/>
  <c r="M347" i="3"/>
  <c r="N347" i="3"/>
  <c r="T347" i="3" s="1"/>
  <c r="M1562" i="3"/>
  <c r="N1562" i="3"/>
  <c r="T1562" i="3" s="1"/>
  <c r="M96" i="3"/>
  <c r="N96" i="3"/>
  <c r="T96" i="3" s="1"/>
  <c r="N1236" i="3"/>
  <c r="T1236" i="3" s="1"/>
  <c r="M1236" i="3"/>
  <c r="M870" i="3"/>
  <c r="N870" i="3"/>
  <c r="T870" i="3" s="1"/>
  <c r="M1189" i="3"/>
  <c r="N1189" i="3"/>
  <c r="T1189" i="3" s="1"/>
  <c r="M1779" i="3"/>
  <c r="N1779" i="3"/>
  <c r="T1779" i="3" s="1"/>
  <c r="N739" i="3"/>
  <c r="T739" i="3" s="1"/>
  <c r="M739" i="3"/>
  <c r="M1371" i="3"/>
  <c r="N1371" i="3"/>
  <c r="T1371" i="3" s="1"/>
  <c r="N397" i="3"/>
  <c r="T397" i="3" s="1"/>
  <c r="M397" i="3"/>
  <c r="N1989" i="3"/>
  <c r="T1989" i="3" s="1"/>
  <c r="M1989" i="3"/>
  <c r="M1279" i="3"/>
  <c r="N1279" i="3"/>
  <c r="T1279" i="3" s="1"/>
  <c r="M1608" i="3"/>
  <c r="N1608" i="3"/>
  <c r="T1608" i="3" s="1"/>
  <c r="M759" i="3"/>
  <c r="N759" i="3"/>
  <c r="T759" i="3" s="1"/>
  <c r="N2062" i="3"/>
  <c r="T2062" i="3" s="1"/>
  <c r="M2062" i="3"/>
  <c r="N1917" i="3"/>
  <c r="T1917" i="3" s="1"/>
  <c r="M1917" i="3"/>
  <c r="M677" i="3"/>
  <c r="N677" i="3"/>
  <c r="T677" i="3" s="1"/>
  <c r="M2084" i="3"/>
  <c r="N2084" i="3"/>
  <c r="T2084" i="3" s="1"/>
  <c r="M1686" i="3"/>
  <c r="N1686" i="3"/>
  <c r="T1686" i="3" s="1"/>
  <c r="M964" i="3"/>
  <c r="N964" i="3"/>
  <c r="T964" i="3" s="1"/>
  <c r="M68" i="3"/>
  <c r="N68" i="3"/>
  <c r="T68" i="3" s="1"/>
  <c r="M1585" i="3"/>
  <c r="N1585" i="3"/>
  <c r="T1585" i="3" s="1"/>
  <c r="M474" i="3"/>
  <c r="N474" i="3"/>
  <c r="T474" i="3" s="1"/>
  <c r="M843" i="3"/>
  <c r="N843" i="3"/>
  <c r="T843" i="3" s="1"/>
  <c r="M989" i="3"/>
  <c r="N989" i="3"/>
  <c r="T989" i="3" s="1"/>
  <c r="M1990" i="3"/>
  <c r="N1990" i="3"/>
  <c r="T1990" i="3" s="1"/>
  <c r="M330" i="3"/>
  <c r="N330" i="3"/>
  <c r="T330" i="3" s="1"/>
  <c r="M1894" i="3"/>
  <c r="N1894" i="3"/>
  <c r="T1894" i="3" s="1"/>
  <c r="M815" i="3"/>
  <c r="N815" i="3"/>
  <c r="T815" i="3" s="1"/>
  <c r="M199" i="3"/>
  <c r="N199" i="3"/>
  <c r="T199" i="3" s="1"/>
  <c r="M1994" i="3"/>
  <c r="N1994" i="3"/>
  <c r="T1994" i="3" s="1"/>
  <c r="M754" i="3"/>
  <c r="N754" i="3"/>
  <c r="T754" i="3" s="1"/>
  <c r="M1462" i="3"/>
  <c r="N1462" i="3"/>
  <c r="T1462" i="3" s="1"/>
  <c r="M1586" i="3"/>
  <c r="N1586" i="3"/>
  <c r="T1586" i="3" s="1"/>
  <c r="M687" i="3"/>
  <c r="N687" i="3"/>
  <c r="T687" i="3" s="1"/>
  <c r="M133" i="3"/>
  <c r="N133" i="3"/>
  <c r="T133" i="3" s="1"/>
  <c r="N753" i="3"/>
  <c r="T753" i="3" s="1"/>
  <c r="M753" i="3"/>
  <c r="M365" i="3"/>
  <c r="N365" i="3"/>
  <c r="T365" i="3" s="1"/>
  <c r="N429" i="3"/>
  <c r="T429" i="3" s="1"/>
  <c r="M429" i="3"/>
  <c r="M1536" i="3"/>
  <c r="N1536" i="3"/>
  <c r="T1536" i="3" s="1"/>
  <c r="M1099" i="3"/>
  <c r="N1099" i="3"/>
  <c r="T1099" i="3" s="1"/>
  <c r="M1177" i="3"/>
  <c r="N1177" i="3"/>
  <c r="T1177" i="3" s="1"/>
  <c r="N507" i="3"/>
  <c r="T507" i="3" s="1"/>
  <c r="M507" i="3"/>
  <c r="M800" i="3"/>
  <c r="N800" i="3"/>
  <c r="T800" i="3" s="1"/>
  <c r="M920" i="3"/>
  <c r="N920" i="3"/>
  <c r="T920" i="3" s="1"/>
  <c r="M1843" i="3"/>
  <c r="N1843" i="3"/>
  <c r="T1843" i="3" s="1"/>
  <c r="M2050" i="3"/>
  <c r="N2050" i="3"/>
  <c r="T2050" i="3" s="1"/>
  <c r="M1548" i="3"/>
  <c r="N1548" i="3"/>
  <c r="T1548" i="3" s="1"/>
  <c r="M399" i="3"/>
  <c r="N399" i="3"/>
  <c r="T399" i="3" s="1"/>
  <c r="M2020" i="3"/>
  <c r="N2020" i="3"/>
  <c r="T2020" i="3" s="1"/>
  <c r="M311" i="3"/>
  <c r="N311" i="3"/>
  <c r="T311" i="3" s="1"/>
  <c r="M2014" i="3"/>
  <c r="N2014" i="3"/>
  <c r="T2014" i="3" s="1"/>
  <c r="M1144" i="3"/>
  <c r="N1144" i="3"/>
  <c r="T1144" i="3" s="1"/>
  <c r="M581" i="3"/>
  <c r="N581" i="3"/>
  <c r="T581" i="3" s="1"/>
  <c r="N477" i="3"/>
  <c r="T477" i="3" s="1"/>
  <c r="M477" i="3"/>
  <c r="M195" i="3"/>
  <c r="N195" i="3"/>
  <c r="T195" i="3" s="1"/>
  <c r="M785" i="3"/>
  <c r="N785" i="3"/>
  <c r="T785" i="3" s="1"/>
  <c r="M158" i="3"/>
  <c r="N158" i="3"/>
  <c r="T158" i="3" s="1"/>
  <c r="M941" i="3"/>
  <c r="N941" i="3"/>
  <c r="T941" i="3" s="1"/>
  <c r="M738" i="3"/>
  <c r="N738" i="3"/>
  <c r="T738" i="3" s="1"/>
  <c r="M239" i="3"/>
  <c r="N239" i="3"/>
  <c r="T239" i="3" s="1"/>
  <c r="M165" i="3"/>
  <c r="N165" i="3"/>
  <c r="T165" i="3" s="1"/>
  <c r="M921" i="3"/>
  <c r="N921" i="3"/>
  <c r="T921" i="3" s="1"/>
  <c r="M1876" i="3"/>
  <c r="N1876" i="3"/>
  <c r="T1876" i="3" s="1"/>
  <c r="M1720" i="3"/>
  <c r="N1720" i="3"/>
  <c r="T1720" i="3" s="1"/>
  <c r="M2112" i="3"/>
  <c r="N2112" i="3"/>
  <c r="T2112" i="3" s="1"/>
  <c r="M2073" i="3"/>
  <c r="N2073" i="3"/>
  <c r="T2073" i="3" s="1"/>
  <c r="M1840" i="3"/>
  <c r="N1840" i="3"/>
  <c r="T1840" i="3" s="1"/>
  <c r="M686" i="3"/>
  <c r="N686" i="3"/>
  <c r="T686" i="3" s="1"/>
  <c r="M1253" i="3"/>
  <c r="N1253" i="3"/>
  <c r="T1253" i="3" s="1"/>
  <c r="M719" i="3"/>
  <c r="N719" i="3"/>
  <c r="T719" i="3" s="1"/>
  <c r="M1722" i="3"/>
  <c r="N1722" i="3"/>
  <c r="T1722" i="3" s="1"/>
  <c r="N1438" i="3"/>
  <c r="T1438" i="3" s="1"/>
  <c r="M1438" i="3"/>
  <c r="M996" i="3"/>
  <c r="N996" i="3"/>
  <c r="T996" i="3" s="1"/>
  <c r="M262" i="3"/>
  <c r="N262" i="3"/>
  <c r="T262" i="3" s="1"/>
  <c r="M1104" i="3"/>
  <c r="N1104" i="3"/>
  <c r="T1104" i="3" s="1"/>
  <c r="M246" i="3"/>
  <c r="N246" i="3"/>
  <c r="T246" i="3" s="1"/>
  <c r="M995" i="3"/>
  <c r="N995" i="3"/>
  <c r="T995" i="3" s="1"/>
  <c r="M1398" i="3"/>
  <c r="N1398" i="3"/>
  <c r="T1398" i="3" s="1"/>
  <c r="M750" i="3"/>
  <c r="N750" i="3"/>
  <c r="T750" i="3" s="1"/>
  <c r="M488" i="3"/>
  <c r="N488" i="3"/>
  <c r="T488" i="3" s="1"/>
  <c r="M1132" i="3"/>
  <c r="N1132" i="3"/>
  <c r="T1132" i="3" s="1"/>
  <c r="M302" i="3"/>
  <c r="N302" i="3"/>
  <c r="T302" i="3" s="1"/>
  <c r="M1798" i="3"/>
  <c r="N1798" i="3"/>
  <c r="T1798" i="3" s="1"/>
  <c r="N537" i="3"/>
  <c r="T537" i="3" s="1"/>
  <c r="M537" i="3"/>
  <c r="M1800" i="3"/>
  <c r="N1800" i="3"/>
  <c r="T1800" i="3" s="1"/>
  <c r="M536" i="3"/>
  <c r="N536" i="3"/>
  <c r="T536" i="3" s="1"/>
  <c r="M1945" i="3"/>
  <c r="N1945" i="3"/>
  <c r="T1945" i="3" s="1"/>
  <c r="M1428" i="3"/>
  <c r="N1428" i="3"/>
  <c r="T1428" i="3" s="1"/>
  <c r="M255" i="3"/>
  <c r="N255" i="3"/>
  <c r="T255" i="3" s="1"/>
  <c r="M1325" i="3"/>
  <c r="N1325" i="3"/>
  <c r="T1325" i="3" s="1"/>
  <c r="M1848" i="3"/>
  <c r="N1848" i="3"/>
  <c r="T1848" i="3" s="1"/>
  <c r="M1777" i="3"/>
  <c r="N1777" i="3"/>
  <c r="T1777" i="3" s="1"/>
  <c r="M809" i="3"/>
  <c r="N809" i="3"/>
  <c r="T809" i="3" s="1"/>
  <c r="M1743" i="3"/>
  <c r="N1743" i="3"/>
  <c r="T1743" i="3" s="1"/>
  <c r="M2054" i="3"/>
  <c r="N2054" i="3"/>
  <c r="T2054" i="3" s="1"/>
  <c r="M1284" i="3"/>
  <c r="N1284" i="3"/>
  <c r="T1284" i="3" s="1"/>
  <c r="M421" i="3"/>
  <c r="N421" i="3"/>
  <c r="T421" i="3" s="1"/>
  <c r="N1322" i="3"/>
  <c r="T1322" i="3" s="1"/>
  <c r="M1322" i="3"/>
  <c r="N632" i="3"/>
  <c r="T632" i="3" s="1"/>
  <c r="M632" i="3"/>
  <c r="M863" i="3"/>
  <c r="N863" i="3"/>
  <c r="T863" i="3" s="1"/>
  <c r="M237" i="3"/>
  <c r="N237" i="3"/>
  <c r="T237" i="3" s="1"/>
  <c r="N799" i="3"/>
  <c r="T799" i="3" s="1"/>
  <c r="M799" i="3"/>
  <c r="M745" i="3"/>
  <c r="N745" i="3"/>
  <c r="T745" i="3" s="1"/>
  <c r="M1321" i="3"/>
  <c r="N1321" i="3"/>
  <c r="T1321" i="3" s="1"/>
  <c r="M1721" i="3"/>
  <c r="N1721" i="3"/>
  <c r="T1721" i="3" s="1"/>
  <c r="M625" i="3"/>
  <c r="N625" i="3"/>
  <c r="T625" i="3" s="1"/>
  <c r="N704" i="3"/>
  <c r="T704" i="3" s="1"/>
  <c r="M704" i="3"/>
  <c r="M675" i="3"/>
  <c r="N675" i="3"/>
  <c r="T675" i="3" s="1"/>
  <c r="M763" i="3"/>
  <c r="N763" i="3"/>
  <c r="T763" i="3" s="1"/>
  <c r="M154" i="3"/>
  <c r="N154" i="3"/>
  <c r="T154" i="3" s="1"/>
  <c r="M33" i="3"/>
  <c r="N33" i="3"/>
  <c r="T33" i="3" s="1"/>
  <c r="M1965" i="3"/>
  <c r="N1965" i="3"/>
  <c r="T1965" i="3" s="1"/>
  <c r="M910" i="3"/>
  <c r="N910" i="3"/>
  <c r="T910" i="3" s="1"/>
  <c r="M1161" i="3"/>
  <c r="N1161" i="3"/>
  <c r="T1161" i="3" s="1"/>
  <c r="N415" i="3"/>
  <c r="T415" i="3" s="1"/>
  <c r="M415" i="3"/>
  <c r="M1618" i="3"/>
  <c r="N1618" i="3"/>
  <c r="T1618" i="3" s="1"/>
  <c r="M1715" i="3"/>
  <c r="N1715" i="3"/>
  <c r="T1715" i="3" s="1"/>
  <c r="M390" i="3"/>
  <c r="N390" i="3"/>
  <c r="T390" i="3" s="1"/>
  <c r="N893" i="3"/>
  <c r="T893" i="3" s="1"/>
  <c r="M893" i="3"/>
  <c r="N765" i="3"/>
  <c r="T765" i="3" s="1"/>
  <c r="M765" i="3"/>
  <c r="M1262" i="3"/>
  <c r="N1262" i="3"/>
  <c r="T1262" i="3" s="1"/>
  <c r="N1904" i="3"/>
  <c r="T1904" i="3" s="1"/>
  <c r="M1904" i="3"/>
  <c r="M1420" i="3"/>
  <c r="N1420" i="3"/>
  <c r="T1420" i="3" s="1"/>
  <c r="N100" i="3"/>
  <c r="T100" i="3" s="1"/>
  <c r="M100" i="3"/>
  <c r="N1472" i="3"/>
  <c r="T1472" i="3" s="1"/>
  <c r="M1472" i="3"/>
  <c r="N482" i="3"/>
  <c r="T482" i="3" s="1"/>
  <c r="M482" i="3"/>
  <c r="M1768" i="3"/>
  <c r="N1768" i="3"/>
  <c r="T1768" i="3" s="1"/>
  <c r="N1835" i="3"/>
  <c r="T1835" i="3" s="1"/>
  <c r="M1835" i="3"/>
  <c r="N1368" i="3"/>
  <c r="T1368" i="3" s="1"/>
  <c r="M1368" i="3"/>
  <c r="M223" i="3"/>
  <c r="N223" i="3"/>
  <c r="T223" i="3" s="1"/>
  <c r="N867" i="3"/>
  <c r="T867" i="3" s="1"/>
  <c r="M867" i="3"/>
  <c r="N1134" i="3"/>
  <c r="T1134" i="3" s="1"/>
  <c r="M1134" i="3"/>
  <c r="M847" i="3"/>
  <c r="N847" i="3"/>
  <c r="T847" i="3" s="1"/>
  <c r="M1448" i="3"/>
  <c r="N1448" i="3"/>
  <c r="T1448" i="3" s="1"/>
  <c r="M385" i="3"/>
  <c r="N385" i="3"/>
  <c r="T385" i="3" s="1"/>
  <c r="N570" i="3"/>
  <c r="T570" i="3" s="1"/>
  <c r="M570" i="3"/>
  <c r="N1739" i="3"/>
  <c r="T1739" i="3" s="1"/>
  <c r="M1739" i="3"/>
  <c r="M1051" i="3"/>
  <c r="N1051" i="3"/>
  <c r="T1051" i="3" s="1"/>
  <c r="N1202" i="3"/>
  <c r="T1202" i="3" s="1"/>
  <c r="M1202" i="3"/>
  <c r="M168" i="3"/>
  <c r="N168" i="3"/>
  <c r="T168" i="3" s="1"/>
  <c r="M1737" i="3"/>
  <c r="N1737" i="3"/>
  <c r="T1737" i="3" s="1"/>
  <c r="M478" i="3"/>
  <c r="N478" i="3"/>
  <c r="T478" i="3" s="1"/>
  <c r="N1637" i="3"/>
  <c r="T1637" i="3" s="1"/>
  <c r="M1637" i="3"/>
  <c r="M169" i="3"/>
  <c r="N169" i="3"/>
  <c r="T169" i="3" s="1"/>
  <c r="M1899" i="3"/>
  <c r="N1899" i="3"/>
  <c r="T1899" i="3" s="1"/>
  <c r="N227" i="3"/>
  <c r="T227" i="3" s="1"/>
  <c r="M227" i="3"/>
  <c r="M1712" i="3"/>
  <c r="N1712" i="3"/>
  <c r="T1712" i="3" s="1"/>
  <c r="M1041" i="3"/>
  <c r="N1041" i="3"/>
  <c r="T1041" i="3" s="1"/>
  <c r="M362" i="3"/>
  <c r="N362" i="3"/>
  <c r="T362" i="3" s="1"/>
  <c r="M1591" i="3"/>
  <c r="N1591" i="3"/>
  <c r="T1591" i="3" s="1"/>
  <c r="M644" i="3"/>
  <c r="N644" i="3"/>
  <c r="T644" i="3" s="1"/>
  <c r="M1886" i="3"/>
  <c r="N1886" i="3"/>
  <c r="T1886" i="3" s="1"/>
  <c r="M264" i="3"/>
  <c r="N264" i="3"/>
  <c r="T264" i="3" s="1"/>
  <c r="M1763" i="3"/>
  <c r="N1763" i="3"/>
  <c r="T1763" i="3" s="1"/>
  <c r="N162" i="3"/>
  <c r="T162" i="3" s="1"/>
  <c r="M162" i="3"/>
  <c r="N663" i="3"/>
  <c r="T663" i="3" s="1"/>
  <c r="M663" i="3"/>
  <c r="M1108" i="3"/>
  <c r="N1108" i="3"/>
  <c r="T1108" i="3" s="1"/>
  <c r="M1087" i="3"/>
  <c r="N1087" i="3"/>
  <c r="T1087" i="3" s="1"/>
  <c r="N1979" i="3"/>
  <c r="T1979" i="3" s="1"/>
  <c r="M1979" i="3"/>
  <c r="N1657" i="3"/>
  <c r="T1657" i="3" s="1"/>
  <c r="M1657" i="3"/>
  <c r="M575" i="3"/>
  <c r="N575" i="3"/>
  <c r="T575" i="3" s="1"/>
  <c r="M159" i="3"/>
  <c r="N159" i="3"/>
  <c r="T159" i="3" s="1"/>
  <c r="M1918" i="3"/>
  <c r="N1918" i="3"/>
  <c r="T1918" i="3" s="1"/>
  <c r="N857" i="3"/>
  <c r="T857" i="3" s="1"/>
  <c r="M857" i="3"/>
  <c r="M352" i="3"/>
  <c r="N352" i="3"/>
  <c r="T352" i="3" s="1"/>
  <c r="N1885" i="3"/>
  <c r="T1885" i="3" s="1"/>
  <c r="M1885" i="3"/>
  <c r="M439" i="3"/>
  <c r="N439" i="3"/>
  <c r="T439" i="3" s="1"/>
  <c r="M1095" i="3"/>
  <c r="N1095" i="3"/>
  <c r="T1095" i="3" s="1"/>
  <c r="M790" i="3"/>
  <c r="N790" i="3"/>
  <c r="T790" i="3" s="1"/>
  <c r="N1441" i="3"/>
  <c r="T1441" i="3" s="1"/>
  <c r="M1441" i="3"/>
  <c r="M1167" i="3"/>
  <c r="N1167" i="3"/>
  <c r="T1167" i="3" s="1"/>
  <c r="M1731" i="3"/>
  <c r="N1731" i="3"/>
  <c r="T1731" i="3" s="1"/>
  <c r="M1042" i="3"/>
  <c r="N1042" i="3"/>
  <c r="T1042" i="3" s="1"/>
  <c r="M884" i="3"/>
  <c r="N884" i="3"/>
  <c r="T884" i="3" s="1"/>
  <c r="N1983" i="3"/>
  <c r="T1983" i="3" s="1"/>
  <c r="M1983" i="3"/>
  <c r="M1597" i="3"/>
  <c r="N1597" i="3"/>
  <c r="T1597" i="3" s="1"/>
  <c r="N386" i="3"/>
  <c r="T386" i="3" s="1"/>
  <c r="M386" i="3"/>
  <c r="M1493" i="3"/>
  <c r="N1493" i="3"/>
  <c r="T1493" i="3" s="1"/>
  <c r="N772" i="3"/>
  <c r="T772" i="3" s="1"/>
  <c r="M772" i="3"/>
  <c r="N1837" i="3"/>
  <c r="T1837" i="3" s="1"/>
  <c r="M1837" i="3"/>
  <c r="M1002" i="3"/>
  <c r="N1002" i="3"/>
  <c r="T1002" i="3" s="1"/>
  <c r="N1598" i="3"/>
  <c r="T1598" i="3" s="1"/>
  <c r="M1598" i="3"/>
  <c r="M1031" i="3"/>
  <c r="N1031" i="3"/>
  <c r="T1031" i="3" s="1"/>
  <c r="N284" i="3"/>
  <c r="T284" i="3" s="1"/>
  <c r="M284" i="3"/>
  <c r="N1600" i="3"/>
  <c r="T1600" i="3" s="1"/>
  <c r="M1600" i="3"/>
  <c r="M368" i="3"/>
  <c r="N368" i="3"/>
  <c r="T368" i="3" s="1"/>
  <c r="M1878" i="3"/>
  <c r="N1878" i="3"/>
  <c r="T1878" i="3" s="1"/>
  <c r="N259" i="3"/>
  <c r="T259" i="3" s="1"/>
  <c r="M259" i="3"/>
  <c r="N1089" i="3"/>
  <c r="T1089" i="3" s="1"/>
  <c r="M1089" i="3"/>
  <c r="M1125" i="3"/>
  <c r="N1125" i="3"/>
  <c r="T1125" i="3" s="1"/>
  <c r="M602" i="3"/>
  <c r="N602" i="3"/>
  <c r="T602" i="3" s="1"/>
  <c r="N672" i="3"/>
  <c r="T672" i="3" s="1"/>
  <c r="M672" i="3"/>
  <c r="N609" i="3"/>
  <c r="T609" i="3" s="1"/>
  <c r="M609" i="3"/>
  <c r="M2000" i="3"/>
  <c r="N2000" i="3"/>
  <c r="T2000" i="3" s="1"/>
  <c r="M1513" i="3"/>
  <c r="N1513" i="3"/>
  <c r="T1513" i="3" s="1"/>
  <c r="M2100" i="3"/>
  <c r="N2100" i="3"/>
  <c r="T2100" i="3" s="1"/>
  <c r="M584" i="3"/>
  <c r="N584" i="3"/>
  <c r="T584" i="3" s="1"/>
  <c r="M1641" i="3"/>
  <c r="N1641" i="3"/>
  <c r="T1641" i="3" s="1"/>
  <c r="N1639" i="3"/>
  <c r="T1639" i="3" s="1"/>
  <c r="M1639" i="3"/>
  <c r="M1230" i="3"/>
  <c r="N1230" i="3"/>
  <c r="T1230" i="3" s="1"/>
  <c r="M1677" i="3"/>
  <c r="N1677" i="3"/>
  <c r="T1677" i="3" s="1"/>
  <c r="M791" i="3"/>
  <c r="N791" i="3"/>
  <c r="T791" i="3" s="1"/>
  <c r="M1476" i="3"/>
  <c r="N1476" i="3"/>
  <c r="T1476" i="3" s="1"/>
  <c r="N1100" i="3"/>
  <c r="T1100" i="3" s="1"/>
  <c r="M1100" i="3"/>
  <c r="M2009" i="3"/>
  <c r="N2009" i="3"/>
  <c r="T2009" i="3" s="1"/>
  <c r="N1405" i="3"/>
  <c r="T1405" i="3" s="1"/>
  <c r="M1405" i="3"/>
  <c r="N505" i="3"/>
  <c r="T505" i="3" s="1"/>
  <c r="M505" i="3"/>
  <c r="N486" i="3"/>
  <c r="T486" i="3" s="1"/>
  <c r="M486" i="3"/>
  <c r="N1046" i="3"/>
  <c r="T1046" i="3" s="1"/>
  <c r="M1046" i="3"/>
  <c r="M364" i="3"/>
  <c r="N364" i="3"/>
  <c r="T364" i="3" s="1"/>
  <c r="M1884" i="3"/>
  <c r="N1884" i="3"/>
  <c r="T1884" i="3" s="1"/>
  <c r="M562" i="3"/>
  <c r="N562" i="3"/>
  <c r="T562" i="3" s="1"/>
  <c r="M1897" i="3"/>
  <c r="N1897" i="3"/>
  <c r="T1897" i="3" s="1"/>
  <c r="M1817" i="3"/>
  <c r="N1817" i="3"/>
  <c r="T1817" i="3" s="1"/>
  <c r="N427" i="3"/>
  <c r="T427" i="3" s="1"/>
  <c r="M427" i="3"/>
  <c r="M1809" i="3"/>
  <c r="N1809" i="3"/>
  <c r="T1809" i="3" s="1"/>
  <c r="M894" i="3"/>
  <c r="N894" i="3"/>
  <c r="T894" i="3" s="1"/>
  <c r="M544" i="3"/>
  <c r="N544" i="3"/>
  <c r="T544" i="3" s="1"/>
  <c r="M1466" i="3"/>
  <c r="N1466" i="3"/>
  <c r="T1466" i="3" s="1"/>
  <c r="M803" i="3"/>
  <c r="N803" i="3"/>
  <c r="T803" i="3" s="1"/>
  <c r="M2088" i="3"/>
  <c r="N2088" i="3"/>
  <c r="T2088" i="3" s="1"/>
  <c r="M1891" i="3"/>
  <c r="N1891" i="3"/>
  <c r="T1891" i="3" s="1"/>
  <c r="N1893" i="3"/>
  <c r="T1893" i="3" s="1"/>
  <c r="M1893" i="3"/>
  <c r="M1732" i="3"/>
  <c r="N1732" i="3"/>
  <c r="T1732" i="3" s="1"/>
  <c r="M367" i="3"/>
  <c r="N367" i="3"/>
  <c r="T367" i="3" s="1"/>
  <c r="N653" i="3"/>
  <c r="T653" i="3" s="1"/>
  <c r="M653" i="3"/>
  <c r="M1582" i="3"/>
  <c r="N1582" i="3"/>
  <c r="T1582" i="3" s="1"/>
  <c r="M1590" i="3"/>
  <c r="N1590" i="3"/>
  <c r="T1590" i="3" s="1"/>
  <c r="N1559" i="3"/>
  <c r="T1559" i="3" s="1"/>
  <c r="M1559" i="3"/>
  <c r="M872" i="3"/>
  <c r="N872" i="3"/>
  <c r="T872" i="3" s="1"/>
  <c r="M1980" i="3"/>
  <c r="N1980" i="3"/>
  <c r="T1980" i="3" s="1"/>
  <c r="M137" i="3"/>
  <c r="N137" i="3"/>
  <c r="T137" i="3" s="1"/>
  <c r="N1291" i="3"/>
  <c r="T1291" i="3" s="1"/>
  <c r="M1291" i="3"/>
  <c r="M541" i="3"/>
  <c r="N541" i="3"/>
  <c r="T541" i="3" s="1"/>
  <c r="M1159" i="3"/>
  <c r="N1159" i="3"/>
  <c r="T1159" i="3" s="1"/>
  <c r="M597" i="3"/>
  <c r="N597" i="3"/>
  <c r="T597" i="3" s="1"/>
  <c r="M461" i="3"/>
  <c r="N461" i="3"/>
  <c r="T461" i="3" s="1"/>
  <c r="N861" i="3"/>
  <c r="T861" i="3" s="1"/>
  <c r="M861" i="3"/>
  <c r="M743" i="3"/>
  <c r="N743" i="3"/>
  <c r="T743" i="3" s="1"/>
  <c r="M2065" i="3"/>
  <c r="N2065" i="3"/>
  <c r="T2065" i="3" s="1"/>
  <c r="M467" i="3"/>
  <c r="N467" i="3"/>
  <c r="T467" i="3" s="1"/>
  <c r="M1960" i="3"/>
  <c r="N1960" i="3"/>
  <c r="T1960" i="3" s="1"/>
  <c r="M593" i="3"/>
  <c r="N593" i="3"/>
  <c r="T593" i="3" s="1"/>
  <c r="N1723" i="3"/>
  <c r="T1723" i="3" s="1"/>
  <c r="M1723" i="3"/>
  <c r="M123" i="3"/>
  <c r="N123" i="3"/>
  <c r="T123" i="3" s="1"/>
  <c r="N1872" i="3"/>
  <c r="T1872" i="3" s="1"/>
  <c r="M1872" i="3"/>
  <c r="N2072" i="3"/>
  <c r="T2072" i="3" s="1"/>
  <c r="M1105" i="3"/>
  <c r="M348" i="3"/>
  <c r="N186" i="3"/>
  <c r="T186" i="3" s="1"/>
  <c r="M1578" i="3"/>
  <c r="N279" i="3"/>
  <c r="T279" i="3" s="1"/>
  <c r="M1674" i="3"/>
  <c r="M448" i="3"/>
  <c r="N107" i="3"/>
  <c r="T107" i="3" s="1"/>
  <c r="N1285" i="3"/>
  <c r="T1285" i="3" s="1"/>
  <c r="M821" i="3"/>
  <c r="M1286" i="3"/>
  <c r="M1627" i="3"/>
  <c r="M1130" i="3"/>
  <c r="M1257" i="3"/>
  <c r="M513" i="3"/>
  <c r="M1908" i="3"/>
  <c r="M1094" i="3"/>
  <c r="M1958" i="3"/>
  <c r="M1181" i="3"/>
  <c r="M1503" i="3"/>
  <c r="M865" i="3"/>
  <c r="N1147" i="3"/>
  <c r="T1147" i="3" s="1"/>
  <c r="M814" i="3"/>
  <c r="N1949" i="3"/>
  <c r="T1949" i="3" s="1"/>
  <c r="N1437" i="3"/>
  <c r="T1437" i="3" s="1"/>
  <c r="M2074" i="3"/>
  <c r="N1145" i="3"/>
  <c r="T1145" i="3" s="1"/>
  <c r="M1628" i="3"/>
  <c r="M509" i="3"/>
  <c r="N589" i="3"/>
  <c r="T589" i="3" s="1"/>
  <c r="M1038" i="3"/>
  <c r="N1772" i="3"/>
  <c r="T1772" i="3" s="1"/>
  <c r="M1709" i="3"/>
  <c r="M95" i="3"/>
  <c r="N741" i="3"/>
  <c r="T741" i="3" s="1"/>
  <c r="M543" i="3"/>
  <c r="N394" i="3"/>
  <c r="T394" i="3" s="1"/>
  <c r="N73" i="3"/>
  <c r="T73" i="3" s="1"/>
  <c r="N742" i="3"/>
  <c r="T742" i="3" s="1"/>
  <c r="M190" i="3"/>
  <c r="M1896" i="3"/>
  <c r="M587" i="3"/>
  <c r="M588" i="3"/>
  <c r="M1123" i="3"/>
  <c r="M1602" i="3"/>
  <c r="M756" i="3"/>
  <c r="N1271" i="3"/>
  <c r="T1271" i="3" s="1"/>
  <c r="M392" i="3"/>
  <c r="N2146" i="3"/>
  <c r="T2146" i="3" s="1"/>
  <c r="M1806" i="3"/>
  <c r="M735" i="3"/>
  <c r="M1535" i="3"/>
  <c r="N1395" i="3"/>
  <c r="T1395" i="3" s="1"/>
  <c r="M181" i="3"/>
  <c r="N1560" i="3"/>
  <c r="T1560" i="3" s="1"/>
  <c r="M659" i="3"/>
  <c r="M1064" i="3"/>
  <c r="N497" i="3"/>
  <c r="T497" i="3" s="1"/>
  <c r="M699" i="3"/>
  <c r="M538" i="3"/>
  <c r="N1710" i="3"/>
  <c r="T1710" i="3" s="1"/>
  <c r="M371" i="3"/>
  <c r="N1315" i="3"/>
  <c r="T1315" i="3" s="1"/>
  <c r="M1254" i="3"/>
  <c r="M700" i="3"/>
  <c r="M403" i="3"/>
  <c r="M304" i="3"/>
  <c r="M971" i="3"/>
  <c r="M531" i="3"/>
  <c r="M511" i="3"/>
  <c r="M709" i="3"/>
  <c r="M2060" i="3"/>
  <c r="M277" i="3"/>
  <c r="M46" i="3"/>
  <c r="N153" i="3"/>
  <c r="T153" i="3" s="1"/>
  <c r="M201" i="3"/>
  <c r="N422" i="3"/>
  <c r="T422" i="3" s="1"/>
  <c r="M869" i="3"/>
  <c r="N1267" i="3"/>
  <c r="T1267" i="3" s="1"/>
  <c r="M456" i="3"/>
  <c r="N875" i="3"/>
  <c r="T875" i="3" s="1"/>
  <c r="M1073" i="3"/>
  <c r="N1073" i="3"/>
  <c r="T1073" i="3" s="1"/>
  <c r="N1270" i="3"/>
  <c r="T1270" i="3" s="1"/>
  <c r="M1270" i="3"/>
  <c r="N952" i="3"/>
  <c r="T952" i="3" s="1"/>
  <c r="M952" i="3"/>
  <c r="N789" i="3"/>
  <c r="T789" i="3" s="1"/>
  <c r="M789" i="3"/>
  <c r="M1199" i="3"/>
  <c r="N1199" i="3"/>
  <c r="T1199" i="3" s="1"/>
  <c r="M1076" i="3"/>
  <c r="N1076" i="3"/>
  <c r="T1076" i="3" s="1"/>
  <c r="M1663" i="3"/>
  <c r="N1663" i="3"/>
  <c r="T1663" i="3" s="1"/>
  <c r="M1392" i="3"/>
  <c r="N1392" i="3"/>
  <c r="T1392" i="3" s="1"/>
  <c r="M298" i="3"/>
  <c r="N298" i="3"/>
  <c r="T298" i="3" s="1"/>
  <c r="M795" i="3"/>
  <c r="N795" i="3"/>
  <c r="T795" i="3" s="1"/>
  <c r="M2095" i="3"/>
  <c r="N2095" i="3"/>
  <c r="T2095" i="3" s="1"/>
  <c r="M2136" i="3"/>
  <c r="N2136" i="3"/>
  <c r="T2136" i="3" s="1"/>
  <c r="M1824" i="3"/>
  <c r="N1824" i="3"/>
  <c r="T1824" i="3" s="1"/>
  <c r="M617" i="3"/>
  <c r="N617" i="3"/>
  <c r="T617" i="3" s="1"/>
  <c r="M594" i="3"/>
  <c r="N594" i="3"/>
  <c r="T594" i="3" s="1"/>
  <c r="N160" i="3"/>
  <c r="T160" i="3" s="1"/>
  <c r="M160" i="3"/>
  <c r="M666" i="3"/>
  <c r="N666" i="3"/>
  <c r="T666" i="3" s="1"/>
  <c r="N1410" i="3"/>
  <c r="T1410" i="3" s="1"/>
  <c r="M1410" i="3"/>
  <c r="N80" i="3"/>
  <c r="T80" i="3" s="1"/>
  <c r="M80" i="3"/>
  <c r="M1802" i="3"/>
  <c r="N1802" i="3"/>
  <c r="T1802" i="3" s="1"/>
  <c r="M796" i="3"/>
  <c r="N796" i="3"/>
  <c r="T796" i="3" s="1"/>
  <c r="N643" i="3"/>
  <c r="T643" i="3" s="1"/>
  <c r="M643" i="3"/>
  <c r="M1326" i="3"/>
  <c r="N1326" i="3"/>
  <c r="T1326" i="3" s="1"/>
  <c r="M2017" i="3"/>
  <c r="N2017" i="3"/>
  <c r="T2017" i="3" s="1"/>
  <c r="M722" i="3"/>
  <c r="N722" i="3"/>
  <c r="T722" i="3" s="1"/>
  <c r="M173" i="3"/>
  <c r="N173" i="3"/>
  <c r="T173" i="3" s="1"/>
  <c r="N561" i="3"/>
  <c r="T561" i="3" s="1"/>
  <c r="M561" i="3"/>
  <c r="M649" i="3"/>
  <c r="N649" i="3"/>
  <c r="T649" i="3" s="1"/>
  <c r="M646" i="3"/>
  <c r="N646" i="3"/>
  <c r="T646" i="3" s="1"/>
  <c r="M2006" i="3"/>
  <c r="N2006" i="3"/>
  <c r="T2006" i="3" s="1"/>
  <c r="M1440" i="3"/>
  <c r="N1440" i="3"/>
  <c r="T1440" i="3" s="1"/>
  <c r="M434" i="3"/>
  <c r="N1482" i="3"/>
  <c r="T1482" i="3" s="1"/>
  <c r="M1735" i="3"/>
  <c r="M1594" i="3"/>
  <c r="N1422" i="3"/>
  <c r="T1422" i="3" s="1"/>
  <c r="M109" i="3"/>
  <c r="N1010" i="3"/>
  <c r="T1010" i="3" s="1"/>
  <c r="N585" i="3"/>
  <c r="T585" i="3" s="1"/>
  <c r="M1335" i="3"/>
  <c r="M417" i="3"/>
  <c r="N1391" i="3"/>
  <c r="T1391" i="3" s="1"/>
  <c r="N697" i="3"/>
  <c r="T697" i="3" s="1"/>
  <c r="N1231" i="3"/>
  <c r="T1231" i="3" s="1"/>
  <c r="N2019" i="3"/>
  <c r="T2019" i="3" s="1"/>
  <c r="N1361" i="3"/>
  <c r="T1361" i="3" s="1"/>
  <c r="N267" i="3"/>
  <c r="T267" i="3" s="1"/>
  <c r="N1138" i="3"/>
  <c r="T1138" i="3" s="1"/>
  <c r="N1116" i="3"/>
  <c r="T1116" i="3" s="1"/>
  <c r="N1093" i="3"/>
  <c r="T1093" i="3" s="1"/>
  <c r="N420" i="3"/>
  <c r="T420" i="3" s="1"/>
  <c r="N131" i="3"/>
  <c r="T131" i="3" s="1"/>
  <c r="N688" i="3"/>
  <c r="T688" i="3" s="1"/>
  <c r="N577" i="3"/>
  <c r="T577" i="3" s="1"/>
  <c r="M19" i="3"/>
  <c r="M1227" i="3"/>
  <c r="M811" i="3"/>
  <c r="N1196" i="3"/>
  <c r="T1196" i="3" s="1"/>
  <c r="M826" i="3"/>
  <c r="M1318" i="3"/>
  <c r="N1745" i="3"/>
  <c r="T1745" i="3" s="1"/>
  <c r="M2034" i="3"/>
  <c r="N446" i="3"/>
  <c r="T446" i="3" s="1"/>
  <c r="M1453" i="3"/>
  <c r="M1059" i="3"/>
  <c r="N475" i="3"/>
  <c r="T475" i="3" s="1"/>
  <c r="M1865" i="3"/>
  <c r="N1626" i="3"/>
  <c r="T1626" i="3" s="1"/>
  <c r="M1847" i="3"/>
  <c r="N788" i="3"/>
  <c r="T788" i="3" s="1"/>
  <c r="N969" i="3"/>
  <c r="T969" i="3" s="1"/>
  <c r="M751" i="3"/>
  <c r="M810" i="3"/>
  <c r="M1342" i="3"/>
  <c r="M1769" i="3"/>
  <c r="M1780" i="3"/>
  <c r="N2087" i="3"/>
  <c r="T2087" i="3" s="1"/>
  <c r="N576" i="3"/>
  <c r="T576" i="3" s="1"/>
  <c r="M1863" i="3"/>
  <c r="N196" i="3"/>
  <c r="T196" i="3" s="1"/>
  <c r="M752" i="3"/>
  <c r="N1814" i="3"/>
  <c r="T1814" i="3" s="1"/>
  <c r="M26" i="3"/>
  <c r="N1155" i="3"/>
  <c r="T1155" i="3" s="1"/>
  <c r="N1027" i="3"/>
  <c r="T1027" i="3" s="1"/>
  <c r="M1985" i="3"/>
  <c r="M2071" i="3"/>
  <c r="M1604" i="3"/>
  <c r="N2143" i="3"/>
  <c r="T2143" i="3" s="1"/>
  <c r="M1131" i="3"/>
  <c r="N1729" i="3"/>
  <c r="T1729" i="3" s="1"/>
  <c r="M1020" i="3"/>
  <c r="M383" i="3"/>
  <c r="N250" i="3"/>
  <c r="T250" i="3" s="1"/>
  <c r="M1316" i="3"/>
  <c r="M1487" i="3"/>
  <c r="M896" i="3"/>
  <c r="M734" i="3"/>
  <c r="M915" i="3"/>
  <c r="M733" i="3"/>
  <c r="M356" i="3"/>
  <c r="M1337" i="3"/>
  <c r="M170" i="3"/>
  <c r="M2021" i="3"/>
  <c r="M393" i="3"/>
  <c r="N412" i="3"/>
  <c r="T412" i="3" s="1"/>
  <c r="M1811" i="3"/>
  <c r="M2064" i="3"/>
  <c r="M419" i="3"/>
  <c r="N959" i="3"/>
  <c r="T959" i="3" s="1"/>
  <c r="N1176" i="3"/>
  <c r="T1176" i="3" s="1"/>
  <c r="M1351" i="3"/>
  <c r="N1351" i="3"/>
  <c r="T1351" i="3" s="1"/>
  <c r="N838" i="3"/>
  <c r="T838" i="3" s="1"/>
  <c r="M838" i="3"/>
  <c r="M1823" i="3"/>
  <c r="N1823" i="3"/>
  <c r="T1823" i="3" s="1"/>
  <c r="M1294" i="3"/>
  <c r="N1294" i="3"/>
  <c r="T1294" i="3" s="1"/>
  <c r="M1077" i="3"/>
  <c r="N1077" i="3"/>
  <c r="T1077" i="3" s="1"/>
  <c r="N1101" i="3"/>
  <c r="T1101" i="3" s="1"/>
  <c r="M1101" i="3"/>
  <c r="M1347" i="3"/>
  <c r="N1347" i="3"/>
  <c r="T1347" i="3" s="1"/>
  <c r="M1841" i="3"/>
  <c r="N1841" i="3"/>
  <c r="T1841" i="3" s="1"/>
  <c r="M231" i="3"/>
  <c r="N231" i="3"/>
  <c r="T231" i="3" s="1"/>
  <c r="M664" i="3"/>
  <c r="N664" i="3"/>
  <c r="T664" i="3" s="1"/>
  <c r="M598" i="3"/>
  <c r="N598" i="3"/>
  <c r="T598" i="3" s="1"/>
  <c r="M1330" i="3"/>
  <c r="N1330" i="3"/>
  <c r="T1330" i="3" s="1"/>
  <c r="M837" i="3"/>
  <c r="N837" i="3"/>
  <c r="T837" i="3" s="1"/>
  <c r="N1689" i="3"/>
  <c r="T1689" i="3" s="1"/>
  <c r="M1689" i="3"/>
  <c r="N63" i="3"/>
  <c r="T63" i="3" s="1"/>
  <c r="M63" i="3"/>
  <c r="M1997" i="3"/>
  <c r="N1997" i="3"/>
  <c r="T1997" i="3" s="1"/>
  <c r="M1998" i="3"/>
  <c r="N1998" i="3"/>
  <c r="T1998" i="3" s="1"/>
  <c r="M1103" i="3"/>
  <c r="N1103" i="3"/>
  <c r="T1103" i="3" s="1"/>
  <c r="M1736" i="3"/>
  <c r="N1736" i="3"/>
  <c r="T1736" i="3" s="1"/>
  <c r="M1454" i="3"/>
  <c r="N1454" i="3"/>
  <c r="T1454" i="3" s="1"/>
  <c r="M1029" i="3"/>
  <c r="N1029" i="3"/>
  <c r="T1029" i="3" s="1"/>
  <c r="M384" i="3"/>
  <c r="N384" i="3"/>
  <c r="T384" i="3" s="1"/>
  <c r="M147" i="3"/>
  <c r="N147" i="3"/>
  <c r="T147" i="3" s="1"/>
  <c r="M2106" i="3"/>
  <c r="N2106" i="3"/>
  <c r="T2106" i="3" s="1"/>
  <c r="M2037" i="3"/>
  <c r="N2037" i="3"/>
  <c r="T2037" i="3" s="1"/>
  <c r="M2001" i="3"/>
  <c r="N2001" i="3"/>
  <c r="T2001" i="3" s="1"/>
  <c r="M1880" i="3"/>
  <c r="N1880" i="3"/>
  <c r="T1880" i="3" s="1"/>
  <c r="M1707" i="3"/>
  <c r="N1707" i="3"/>
  <c r="T1707" i="3" s="1"/>
  <c r="N1566" i="3"/>
  <c r="T1566" i="3" s="1"/>
  <c r="M1566" i="3"/>
  <c r="M1427" i="3"/>
  <c r="N1427" i="3"/>
  <c r="T1427" i="3" s="1"/>
  <c r="N1382" i="3"/>
  <c r="T1382" i="3" s="1"/>
  <c r="M1382" i="3"/>
  <c r="N1358" i="3"/>
  <c r="T1358" i="3" s="1"/>
  <c r="M1358" i="3"/>
  <c r="M966" i="3"/>
  <c r="N966" i="3"/>
  <c r="T966" i="3" s="1"/>
  <c r="M949" i="3"/>
  <c r="N949" i="3"/>
  <c r="T949" i="3" s="1"/>
  <c r="M933" i="3"/>
  <c r="N933" i="3"/>
  <c r="T933" i="3" s="1"/>
  <c r="M780" i="3"/>
  <c r="N780" i="3"/>
  <c r="T780" i="3" s="1"/>
  <c r="M501" i="3"/>
  <c r="N501" i="3"/>
  <c r="T501" i="3" s="1"/>
  <c r="M343" i="3"/>
  <c r="N343" i="3"/>
  <c r="T343" i="3" s="1"/>
  <c r="N254" i="3"/>
  <c r="T254" i="3" s="1"/>
  <c r="M254" i="3"/>
  <c r="N70" i="3"/>
  <c r="T70" i="3" s="1"/>
  <c r="M70" i="3"/>
  <c r="M49" i="3"/>
  <c r="N49" i="3"/>
  <c r="T49" i="3" s="1"/>
  <c r="M40" i="3"/>
  <c r="N40" i="3"/>
  <c r="T40" i="3" s="1"/>
  <c r="M801" i="3"/>
  <c r="M22" i="3"/>
  <c r="N1317" i="3"/>
  <c r="T1317" i="3" s="1"/>
  <c r="M447" i="3"/>
  <c r="N1446" i="3"/>
  <c r="T1446" i="3" s="1"/>
  <c r="M359" i="3"/>
  <c r="M122" i="3"/>
  <c r="N1966" i="3"/>
  <c r="T1966" i="3" s="1"/>
  <c r="M1256" i="3"/>
  <c r="M14" i="3"/>
  <c r="N445" i="3"/>
  <c r="T445" i="3" s="1"/>
  <c r="M75" i="3"/>
  <c r="M787" i="3"/>
  <c r="N1631" i="3"/>
  <c r="T1631" i="3" s="1"/>
  <c r="N771" i="3"/>
  <c r="T771" i="3" s="1"/>
  <c r="M794" i="3"/>
  <c r="M1568" i="3"/>
  <c r="M1142" i="3"/>
  <c r="M1148" i="3"/>
  <c r="M440" i="3"/>
  <c r="M1086" i="3"/>
  <c r="N583" i="3"/>
  <c r="T583" i="3" s="1"/>
  <c r="M166" i="3"/>
  <c r="M480" i="3"/>
  <c r="M551" i="3"/>
  <c r="N551" i="3"/>
  <c r="T551" i="3" s="1"/>
  <c r="M901" i="3"/>
  <c r="N901" i="3"/>
  <c r="T901" i="3" s="1"/>
  <c r="M879" i="3"/>
  <c r="N879" i="3"/>
  <c r="T879" i="3" s="1"/>
  <c r="M900" i="3"/>
  <c r="N900" i="3"/>
  <c r="T900" i="3" s="1"/>
  <c r="M2098" i="3"/>
  <c r="N2098" i="3"/>
  <c r="T2098" i="3" s="1"/>
  <c r="M526" i="3"/>
  <c r="N526" i="3"/>
  <c r="T526" i="3" s="1"/>
  <c r="M595" i="3"/>
  <c r="N595" i="3"/>
  <c r="T595" i="3" s="1"/>
  <c r="M144" i="3"/>
  <c r="N144" i="3"/>
  <c r="T144" i="3" s="1"/>
  <c r="M138" i="3"/>
  <c r="N138" i="3"/>
  <c r="T138" i="3" s="1"/>
  <c r="N591" i="3"/>
  <c r="T591" i="3" s="1"/>
  <c r="M591" i="3"/>
  <c r="M317" i="3"/>
  <c r="N317" i="3"/>
  <c r="T317" i="3" s="1"/>
  <c r="M525" i="3"/>
  <c r="N525" i="3"/>
  <c r="T525" i="3" s="1"/>
  <c r="N860" i="3"/>
  <c r="T860" i="3" s="1"/>
  <c r="M860" i="3"/>
  <c r="M145" i="3"/>
  <c r="N145" i="3"/>
  <c r="T145" i="3" s="1"/>
  <c r="M1521" i="3"/>
  <c r="N1521" i="3"/>
  <c r="T1521" i="3" s="1"/>
  <c r="M1694" i="3"/>
  <c r="N1694" i="3"/>
  <c r="T1694" i="3" s="1"/>
  <c r="N523" i="3"/>
  <c r="T523" i="3" s="1"/>
  <c r="M523" i="3"/>
  <c r="M2016" i="3"/>
  <c r="N2016" i="3"/>
  <c r="T2016" i="3" s="1"/>
  <c r="M1339" i="3"/>
  <c r="N1339" i="3"/>
  <c r="T1339" i="3" s="1"/>
  <c r="M307" i="3"/>
  <c r="N307" i="3"/>
  <c r="T307" i="3" s="1"/>
  <c r="N887" i="3"/>
  <c r="T887" i="3" s="1"/>
  <c r="M887" i="3"/>
  <c r="M656" i="3"/>
  <c r="N656" i="3"/>
  <c r="T656" i="3" s="1"/>
  <c r="N1494" i="3"/>
  <c r="T1494" i="3" s="1"/>
  <c r="M1494" i="3"/>
  <c r="M1783" i="3"/>
  <c r="N1783" i="3"/>
  <c r="T1783" i="3" s="1"/>
  <c r="M851" i="3"/>
  <c r="N851" i="3"/>
  <c r="T851" i="3" s="1"/>
  <c r="M652" i="3"/>
  <c r="N652" i="3"/>
  <c r="T652" i="3" s="1"/>
  <c r="M1332" i="3"/>
  <c r="N1332" i="3"/>
  <c r="T1332" i="3" s="1"/>
  <c r="M400" i="3"/>
  <c r="N400" i="3"/>
  <c r="T400" i="3" s="1"/>
  <c r="N1820" i="3"/>
  <c r="T1820" i="3" s="1"/>
  <c r="M1820" i="3"/>
  <c r="M1292" i="3"/>
  <c r="N1292" i="3"/>
  <c r="T1292" i="3" s="1"/>
  <c r="M648" i="3"/>
  <c r="N648" i="3"/>
  <c r="T648" i="3" s="1"/>
  <c r="M612" i="3"/>
  <c r="N612" i="3"/>
  <c r="T612" i="3" s="1"/>
  <c r="M1329" i="3"/>
  <c r="N1329" i="3"/>
  <c r="T1329" i="3" s="1"/>
  <c r="N1678" i="3"/>
  <c r="T1678" i="3" s="1"/>
  <c r="M1678" i="3"/>
  <c r="M21" i="3"/>
  <c r="N21" i="3"/>
  <c r="T21" i="3" s="1"/>
  <c r="M645" i="3"/>
  <c r="N645" i="3"/>
  <c r="T645" i="3" s="1"/>
  <c r="M2133" i="3"/>
  <c r="N2133" i="3"/>
  <c r="T2133" i="3" s="1"/>
  <c r="M322" i="3"/>
  <c r="N322" i="3"/>
  <c r="T322" i="3" s="1"/>
  <c r="M1158" i="3"/>
  <c r="N1158" i="3"/>
  <c r="T1158" i="3" s="1"/>
  <c r="M1552" i="3"/>
  <c r="N1552" i="3"/>
  <c r="T1552" i="3" s="1"/>
  <c r="M1954" i="3"/>
  <c r="N1954" i="3"/>
  <c r="T1954" i="3" s="1"/>
  <c r="M1919" i="3"/>
  <c r="N1919" i="3"/>
  <c r="T1919" i="3" s="1"/>
  <c r="M2047" i="3"/>
  <c r="N2047" i="3"/>
  <c r="T2047" i="3" s="1"/>
  <c r="N668" i="3"/>
  <c r="T668" i="3" s="1"/>
  <c r="M668" i="3"/>
  <c r="M1730" i="3"/>
  <c r="N1730" i="3"/>
  <c r="T1730" i="3" s="1"/>
  <c r="M1447" i="3"/>
  <c r="N1447" i="3"/>
  <c r="T1447" i="3" s="1"/>
  <c r="M1021" i="3"/>
  <c r="N1021" i="3"/>
  <c r="T1021" i="3" s="1"/>
  <c r="M378" i="3"/>
  <c r="N378" i="3"/>
  <c r="T378" i="3" s="1"/>
  <c r="N141" i="3"/>
  <c r="T141" i="3" s="1"/>
  <c r="M141" i="3"/>
  <c r="N2082" i="3"/>
  <c r="T2082" i="3" s="1"/>
  <c r="M2082" i="3"/>
  <c r="M2030" i="3"/>
  <c r="N2030" i="3"/>
  <c r="T2030" i="3" s="1"/>
  <c r="M1972" i="3"/>
  <c r="N1972" i="3"/>
  <c r="T1972" i="3" s="1"/>
  <c r="M1879" i="3"/>
  <c r="N1879" i="3"/>
  <c r="T1879" i="3" s="1"/>
  <c r="M1699" i="3"/>
  <c r="N1699" i="3"/>
  <c r="T1699" i="3" s="1"/>
  <c r="M1555" i="3"/>
  <c r="N1555" i="3"/>
  <c r="T1555" i="3" s="1"/>
  <c r="M1426" i="3"/>
  <c r="N1426" i="3"/>
  <c r="T1426" i="3" s="1"/>
  <c r="M1380" i="3"/>
  <c r="N1380" i="3"/>
  <c r="T1380" i="3" s="1"/>
  <c r="M1009" i="3"/>
  <c r="N1009" i="3"/>
  <c r="T1009" i="3" s="1"/>
  <c r="M962" i="3"/>
  <c r="N962" i="3"/>
  <c r="T962" i="3" s="1"/>
  <c r="N948" i="3"/>
  <c r="T948" i="3" s="1"/>
  <c r="M948" i="3"/>
  <c r="N932" i="3"/>
  <c r="T932" i="3" s="1"/>
  <c r="M932" i="3"/>
  <c r="M776" i="3"/>
  <c r="N776" i="3"/>
  <c r="T776" i="3" s="1"/>
  <c r="M500" i="3"/>
  <c r="N500" i="3"/>
  <c r="T500" i="3" s="1"/>
  <c r="M336" i="3"/>
  <c r="N336" i="3"/>
  <c r="T336" i="3" s="1"/>
  <c r="M253" i="3"/>
  <c r="N253" i="3"/>
  <c r="T253" i="3" s="1"/>
  <c r="M66" i="3"/>
  <c r="N66" i="3"/>
  <c r="T66" i="3" s="1"/>
  <c r="M48" i="3"/>
  <c r="N48" i="3"/>
  <c r="T48" i="3" s="1"/>
  <c r="N39" i="3"/>
  <c r="T39" i="3" s="1"/>
  <c r="M39" i="3"/>
  <c r="N435" i="3"/>
  <c r="T435" i="3" s="1"/>
  <c r="M749" i="3"/>
  <c r="M528" i="3"/>
  <c r="N1124" i="3"/>
  <c r="T1124" i="3" s="1"/>
  <c r="M1903" i="3"/>
  <c r="N1012" i="3"/>
  <c r="T1012" i="3" s="1"/>
  <c r="M1629" i="3"/>
  <c r="M1366" i="3"/>
  <c r="N489" i="3"/>
  <c r="T489" i="3" s="1"/>
  <c r="M2055" i="3"/>
  <c r="N1085" i="3"/>
  <c r="T1085" i="3" s="1"/>
  <c r="M1485" i="3"/>
  <c r="M333" i="3"/>
  <c r="N1259" i="3"/>
  <c r="T1259" i="3" s="1"/>
  <c r="N1993" i="3"/>
  <c r="T1993" i="3" s="1"/>
  <c r="N1923" i="3"/>
  <c r="T1923" i="3" s="1"/>
  <c r="N1436" i="3"/>
  <c r="T1436" i="3" s="1"/>
  <c r="N825" i="3"/>
  <c r="T825" i="3" s="1"/>
  <c r="N1532" i="3"/>
  <c r="T1532" i="3" s="1"/>
  <c r="N708" i="3"/>
  <c r="T708" i="3" s="1"/>
  <c r="N242" i="3"/>
  <c r="T242" i="3" s="1"/>
  <c r="N1987" i="3"/>
  <c r="T1987" i="3" s="1"/>
  <c r="N410" i="3"/>
  <c r="T410" i="3" s="1"/>
  <c r="N924" i="3"/>
  <c r="T924" i="3" s="1"/>
  <c r="N824" i="3"/>
  <c r="T824" i="3" s="1"/>
  <c r="M1508" i="3"/>
  <c r="M557" i="3"/>
  <c r="M1180" i="3"/>
  <c r="M1609" i="3"/>
  <c r="M1209" i="3"/>
  <c r="M798" i="3"/>
  <c r="M786" i="3"/>
  <c r="M919" i="3"/>
  <c r="M696" i="3"/>
  <c r="M518" i="3"/>
  <c r="M586" i="3"/>
  <c r="M1992" i="3"/>
  <c r="M1119" i="3"/>
  <c r="M854" i="3"/>
  <c r="M2141" i="3"/>
  <c r="M701" i="3"/>
  <c r="M1611" i="3"/>
  <c r="M885" i="3"/>
  <c r="M426" i="3"/>
  <c r="M578" i="3"/>
  <c r="N1381" i="3"/>
  <c r="T1381" i="3" s="1"/>
  <c r="M1282" i="3"/>
  <c r="M864" i="3"/>
  <c r="N647" i="3"/>
  <c r="T647" i="3" s="1"/>
  <c r="M822" i="3"/>
  <c r="N802" i="3"/>
  <c r="T802" i="3" s="1"/>
  <c r="M707" i="3"/>
  <c r="N1652" i="3"/>
  <c r="T1652" i="3" s="1"/>
  <c r="N1859" i="3"/>
  <c r="T1859" i="3" s="1"/>
  <c r="M912" i="3"/>
  <c r="M1976" i="3"/>
  <c r="M1226" i="3"/>
  <c r="N1388" i="3"/>
  <c r="T1388" i="3" s="1"/>
  <c r="M1452" i="3"/>
  <c r="M270" i="3"/>
  <c r="M1011" i="3"/>
  <c r="M2023" i="3"/>
  <c r="N693" i="3"/>
  <c r="T693" i="3" s="1"/>
  <c r="N517" i="3"/>
  <c r="T517" i="3" s="1"/>
  <c r="N453" i="3"/>
  <c r="T453" i="3" s="1"/>
  <c r="M936" i="3"/>
  <c r="M1681" i="3"/>
  <c r="N234" i="3"/>
  <c r="T234" i="3" s="1"/>
  <c r="M683" i="3"/>
  <c r="M1647" i="3"/>
  <c r="N682" i="3"/>
  <c r="T682" i="3" s="1"/>
  <c r="M554" i="3"/>
  <c r="N1495" i="3"/>
  <c r="T1495" i="3" s="1"/>
  <c r="M532" i="3"/>
  <c r="N1156" i="3"/>
  <c r="T1156" i="3" s="1"/>
  <c r="N747" i="3"/>
  <c r="T747" i="3" s="1"/>
  <c r="M695" i="3"/>
  <c r="M204" i="3"/>
  <c r="M1680" i="3"/>
  <c r="M1135" i="3"/>
  <c r="N290" i="3"/>
  <c r="T290" i="3" s="1"/>
  <c r="M778" i="3"/>
  <c r="N1728" i="3"/>
  <c r="T1728" i="3" s="1"/>
  <c r="M1924" i="3"/>
  <c r="N291" i="3"/>
  <c r="T291" i="3" s="1"/>
  <c r="M1210" i="3"/>
  <c r="M545" i="3"/>
  <c r="N1962" i="3"/>
  <c r="T1962" i="3" s="1"/>
  <c r="M654" i="3"/>
  <c r="M1747" i="3"/>
  <c r="N1956" i="3"/>
  <c r="T1956" i="3" s="1"/>
  <c r="M60" i="3"/>
  <c r="M1062" i="3"/>
  <c r="M2086" i="3"/>
  <c r="N278" i="3"/>
  <c r="T278" i="3" s="1"/>
  <c r="N423" i="3"/>
  <c r="T423" i="3" s="1"/>
  <c r="N916" i="3"/>
  <c r="T916" i="3" s="1"/>
  <c r="M558" i="3"/>
  <c r="N1703" i="3"/>
  <c r="T1703" i="3" s="1"/>
  <c r="N1288" i="3"/>
  <c r="T1288" i="3" s="1"/>
  <c r="M637" i="3"/>
  <c r="M634" i="3"/>
  <c r="N1770" i="3"/>
  <c r="T1770" i="3" s="1"/>
  <c r="M603" i="3"/>
  <c r="N1938" i="3"/>
  <c r="T1938" i="3" s="1"/>
  <c r="M1488" i="3"/>
  <c r="M1634" i="3"/>
  <c r="M1881" i="3"/>
  <c r="M329" i="3"/>
  <c r="M1229" i="3"/>
  <c r="M17" i="3"/>
  <c r="M1057" i="3"/>
  <c r="M761" i="3"/>
  <c r="M914" i="3"/>
  <c r="M1509" i="3"/>
  <c r="M1460" i="3"/>
  <c r="M1118" i="3"/>
  <c r="M813" i="3"/>
  <c r="M731" i="3"/>
  <c r="M717" i="3"/>
  <c r="N806" i="3"/>
  <c r="T806" i="3" s="1"/>
  <c r="N428" i="3"/>
  <c r="T428" i="3" s="1"/>
  <c r="M918" i="3"/>
  <c r="M681" i="3"/>
  <c r="M820" i="3"/>
  <c r="M1854" i="3"/>
  <c r="M2052" i="3"/>
  <c r="M773" i="3"/>
  <c r="N740" i="3"/>
  <c r="T740" i="3" s="1"/>
  <c r="M1412" i="3"/>
  <c r="N469" i="3"/>
  <c r="T469" i="3" s="1"/>
  <c r="M642" i="3"/>
  <c r="N121" i="3"/>
  <c r="T121" i="3" s="1"/>
  <c r="N1558" i="3"/>
  <c r="T1558" i="3" s="1"/>
  <c r="N1362" i="3"/>
  <c r="T1362" i="3" s="1"/>
  <c r="N108" i="3"/>
  <c r="T108" i="3" s="1"/>
  <c r="N725" i="3"/>
  <c r="T725" i="3" s="1"/>
  <c r="M748" i="3"/>
  <c r="M202" i="3"/>
  <c r="N836" i="3"/>
  <c r="T836" i="3" s="1"/>
  <c r="M1788" i="3"/>
  <c r="M1912" i="3"/>
  <c r="M1122" i="3"/>
  <c r="M1676" i="3"/>
  <c r="M823" i="3"/>
  <c r="M903" i="3"/>
  <c r="N1117" i="3"/>
  <c r="T1117" i="3" s="1"/>
  <c r="M762" i="3"/>
  <c r="M582" i="3"/>
  <c r="M515" i="3"/>
  <c r="N233" i="3"/>
  <c r="T233" i="3" s="1"/>
  <c r="N418" i="3"/>
  <c r="T418" i="3" s="1"/>
  <c r="M694" i="3"/>
  <c r="N115" i="3"/>
  <c r="T115" i="3" s="1"/>
  <c r="M1407" i="3"/>
  <c r="N416" i="3"/>
  <c r="T416" i="3" s="1"/>
  <c r="N1577" i="3"/>
  <c r="T1577" i="3" s="1"/>
  <c r="N1098" i="3"/>
  <c r="T1098" i="3" s="1"/>
  <c r="N1223" i="3"/>
  <c r="T1223" i="3" s="1"/>
  <c r="M1606" i="3"/>
  <c r="N1268" i="3"/>
  <c r="T1268" i="3" s="1"/>
  <c r="N286" i="3"/>
  <c r="T286" i="3" s="1"/>
  <c r="M2028" i="3"/>
  <c r="N341" i="3"/>
  <c r="T341" i="3" s="1"/>
  <c r="M382" i="3"/>
  <c r="N424" i="3"/>
  <c r="T424" i="3" s="1"/>
  <c r="N706" i="3"/>
  <c r="T706" i="3" s="1"/>
  <c r="M895" i="3"/>
  <c r="M176" i="3"/>
  <c r="M1890" i="3"/>
  <c r="N1247" i="3"/>
  <c r="T1247" i="3" s="1"/>
  <c r="M628" i="3"/>
  <c r="N2130" i="3"/>
  <c r="T2130" i="3" s="1"/>
  <c r="M370" i="3"/>
  <c r="M1911" i="3"/>
  <c r="M89" i="3"/>
  <c r="N1343" i="3"/>
  <c r="T1343" i="3" s="1"/>
  <c r="N1645" i="3"/>
  <c r="T1645" i="3" s="1"/>
  <c r="N1169" i="3"/>
  <c r="T1169" i="3" s="1"/>
  <c r="M831" i="3"/>
  <c r="N669" i="3"/>
  <c r="T669" i="3" s="1"/>
  <c r="N832" i="3"/>
  <c r="T832" i="3" s="1"/>
  <c r="N633" i="3"/>
  <c r="T633" i="3" s="1"/>
  <c r="M1423" i="3"/>
  <c r="M862" i="3"/>
  <c r="M1589" i="3"/>
  <c r="N876" i="3"/>
  <c r="T876" i="3" s="1"/>
  <c r="M1179" i="3"/>
  <c r="M1564" i="3"/>
  <c r="N1862" i="3"/>
  <c r="T1862" i="3" s="1"/>
  <c r="N1905" i="3"/>
  <c r="T1905" i="3" s="1"/>
  <c r="N155" i="3"/>
  <c r="T155" i="3" s="1"/>
  <c r="M727" i="3"/>
  <c r="N1766" i="3"/>
  <c r="T1766" i="3" s="1"/>
  <c r="M2058" i="3"/>
  <c r="N2045" i="3"/>
  <c r="T2045" i="3" s="1"/>
  <c r="M1790" i="3"/>
  <c r="N207" i="3"/>
  <c r="T207" i="3" s="1"/>
  <c r="N1691" i="3"/>
  <c r="T1691" i="3" s="1"/>
  <c r="M1984" i="3"/>
  <c r="N1501" i="3"/>
  <c r="T1501" i="3" s="1"/>
  <c r="M840" i="3"/>
  <c r="N560" i="3"/>
  <c r="T560" i="3" s="1"/>
  <c r="M547" i="3"/>
  <c r="N1999" i="3"/>
  <c r="T1999" i="3" s="1"/>
  <c r="N358" i="3"/>
  <c r="T358" i="3" s="1"/>
  <c r="M1991" i="3"/>
  <c r="N639" i="3"/>
  <c r="T639" i="3" s="1"/>
  <c r="N614" i="3"/>
  <c r="T614" i="3" s="1"/>
  <c r="M1365" i="3"/>
  <c r="N624" i="3"/>
  <c r="T624" i="3" s="1"/>
  <c r="N621" i="3"/>
  <c r="T621" i="3" s="1"/>
  <c r="N842" i="3"/>
  <c r="T842" i="3" s="1"/>
  <c r="M692" i="3"/>
  <c r="N293" i="3"/>
  <c r="T293" i="3" s="1"/>
  <c r="M888" i="3"/>
  <c r="N846" i="3"/>
  <c r="T846" i="3" s="1"/>
  <c r="N152" i="3"/>
  <c r="T152" i="3" s="1"/>
  <c r="M817" i="3"/>
  <c r="M1620" i="3"/>
  <c r="M1264" i="3"/>
  <c r="N1870" i="3"/>
  <c r="T1870" i="3" s="1"/>
  <c r="N1734" i="3"/>
  <c r="T1734" i="3" s="1"/>
  <c r="N1037" i="3"/>
  <c r="T1037" i="3" s="1"/>
  <c r="N77" i="3"/>
  <c r="T77" i="3" s="1"/>
  <c r="M437" i="3"/>
  <c r="M1648" i="3"/>
  <c r="M1791" i="3"/>
  <c r="N1248" i="3"/>
  <c r="T1248" i="3" s="1"/>
  <c r="N764" i="3"/>
  <c r="T764" i="3" s="1"/>
  <c r="N855" i="3"/>
  <c r="T855" i="3" s="1"/>
  <c r="N1005" i="3"/>
  <c r="T1005" i="3" s="1"/>
  <c r="M1136" i="3"/>
  <c r="M1243" i="3"/>
  <c r="M1310" i="3"/>
  <c r="M1596" i="3"/>
  <c r="M1022" i="3"/>
  <c r="N1204" i="3"/>
  <c r="T1204" i="3" s="1"/>
  <c r="N1821" i="3"/>
  <c r="T1821" i="3" s="1"/>
  <c r="M607" i="3"/>
  <c r="N1092" i="3"/>
  <c r="T1092" i="3" s="1"/>
  <c r="N219" i="3"/>
  <c r="T219" i="3" s="1"/>
  <c r="N451" i="3"/>
  <c r="T451" i="3" s="1"/>
  <c r="M1017" i="3"/>
  <c r="N622" i="3"/>
  <c r="T622" i="3" s="1"/>
  <c r="M1097" i="3"/>
  <c r="N1523" i="3"/>
  <c r="T1523" i="3" s="1"/>
  <c r="M1704" i="3"/>
  <c r="N886" i="3"/>
  <c r="T886" i="3" s="1"/>
  <c r="N1050" i="3"/>
  <c r="T1050" i="3" s="1"/>
  <c r="M1829" i="3"/>
  <c r="N1261" i="3"/>
  <c r="T1261" i="3" s="1"/>
  <c r="N2120" i="3"/>
  <c r="T2120" i="3" s="1"/>
  <c r="N1154" i="3"/>
  <c r="T1154" i="3" s="1"/>
  <c r="N462" i="3"/>
  <c r="T462" i="3" s="1"/>
  <c r="M990" i="3"/>
  <c r="N149" i="3"/>
  <c r="T149" i="3" s="1"/>
  <c r="M1616" i="3"/>
  <c r="N1175" i="3"/>
  <c r="T1175" i="3" s="1"/>
  <c r="M1400" i="3"/>
  <c r="M770" i="3"/>
  <c r="M1052" i="3"/>
  <c r="N113" i="3"/>
  <c r="T113" i="3" s="1"/>
  <c r="M608" i="3"/>
  <c r="M1312" i="3"/>
  <c r="N858" i="3"/>
  <c r="T858" i="3" s="1"/>
  <c r="M1137" i="3"/>
  <c r="N1250" i="3"/>
  <c r="T1250" i="3" s="1"/>
  <c r="N151" i="3"/>
  <c r="T151" i="3" s="1"/>
  <c r="M252" i="3"/>
  <c r="M830" i="3"/>
  <c r="M1968" i="3"/>
  <c r="M225" i="3"/>
  <c r="M703" i="3"/>
  <c r="M1599" i="3"/>
  <c r="N118" i="3"/>
  <c r="T118" i="3" s="1"/>
  <c r="M882" i="3"/>
  <c r="N1023" i="3"/>
  <c r="T1023" i="3" s="1"/>
  <c r="N1913" i="3"/>
  <c r="T1913" i="3" s="1"/>
  <c r="N251" i="3"/>
  <c r="T251" i="3" s="1"/>
  <c r="M1749" i="3"/>
  <c r="N1805" i="3"/>
  <c r="T1805" i="3" s="1"/>
  <c r="N409" i="3"/>
  <c r="T409" i="3" s="1"/>
  <c r="N414" i="3"/>
  <c r="T414" i="3" s="1"/>
  <c r="M441" i="3"/>
  <c r="M388" i="3"/>
  <c r="N580" i="3"/>
  <c r="T580" i="3" s="1"/>
  <c r="N1725" i="3"/>
  <c r="T1725" i="3" s="1"/>
  <c r="N1425" i="3"/>
  <c r="T1425" i="3" s="1"/>
  <c r="M1015" i="3"/>
  <c r="N374" i="3"/>
  <c r="T374" i="3" s="1"/>
  <c r="N1003" i="3"/>
  <c r="T1003" i="3" s="1"/>
  <c r="N1033" i="3"/>
  <c r="T1033" i="3" s="1"/>
  <c r="M127" i="3"/>
  <c r="N1024" i="3"/>
  <c r="T1024" i="3" s="1"/>
  <c r="N2134" i="3"/>
  <c r="T2134" i="3" s="1"/>
  <c r="N1764" i="3"/>
  <c r="T1764" i="3" s="1"/>
  <c r="N1756" i="3"/>
  <c r="T1756" i="3" s="1"/>
  <c r="N1162" i="3"/>
  <c r="T1162" i="3" s="1"/>
  <c r="M2093" i="3"/>
  <c r="N1765" i="3"/>
  <c r="T1765" i="3" s="1"/>
  <c r="M1403" i="3"/>
  <c r="N935" i="3"/>
  <c r="T935" i="3" s="1"/>
  <c r="M1393" i="3"/>
  <c r="N1072" i="3"/>
  <c r="T1072" i="3" s="1"/>
  <c r="N1349" i="3"/>
  <c r="T1349" i="3" s="1"/>
  <c r="N2102" i="3"/>
  <c r="T2102" i="3" s="1"/>
  <c r="M1070" i="3"/>
  <c r="M193" i="3"/>
  <c r="N522" i="3"/>
  <c r="T522" i="3" s="1"/>
  <c r="M316" i="3"/>
  <c r="N1569" i="3"/>
  <c r="T1569" i="3" s="1"/>
  <c r="N1581" i="3"/>
  <c r="T1581" i="3" s="1"/>
  <c r="M1232" i="3"/>
  <c r="N999" i="3"/>
  <c r="T999" i="3" s="1"/>
  <c r="N678" i="3"/>
  <c r="T678" i="3" s="1"/>
  <c r="N2069" i="3"/>
  <c r="T2069" i="3" s="1"/>
  <c r="M98" i="3"/>
  <c r="N350" i="3"/>
  <c r="T350" i="3" s="1"/>
  <c r="N1750" i="3"/>
  <c r="T1750" i="3" s="1"/>
  <c r="M797" i="3"/>
  <c r="N892" i="3"/>
  <c r="T892" i="3" s="1"/>
  <c r="N635" i="3"/>
  <c r="T635" i="3" s="1"/>
  <c r="M1128" i="3"/>
  <c r="M613" i="3"/>
  <c r="M1106" i="3"/>
  <c r="M1333" i="3"/>
  <c r="N1831" i="3"/>
  <c r="T1831" i="3" s="1"/>
  <c r="N556" i="3"/>
  <c r="T556" i="3" s="1"/>
  <c r="N615" i="3"/>
  <c r="T615" i="3" s="1"/>
  <c r="N1205" i="3"/>
  <c r="T1205" i="3" s="1"/>
  <c r="N1961" i="3"/>
  <c r="T1961" i="3" s="1"/>
  <c r="N1340" i="3"/>
  <c r="T1340" i="3" s="1"/>
  <c r="N493" i="3"/>
  <c r="T493" i="3" s="1"/>
  <c r="M105" i="3"/>
  <c r="M1726" i="3"/>
  <c r="N1025" i="3"/>
  <c r="T1025" i="3" s="1"/>
  <c r="N1163" i="3"/>
  <c r="T1163" i="3" s="1"/>
  <c r="M1424" i="3"/>
  <c r="M349" i="3"/>
  <c r="N1853" i="3"/>
  <c r="T1853" i="3" s="1"/>
  <c r="M1200" i="3"/>
  <c r="N883" i="3"/>
  <c r="T883" i="3" s="1"/>
  <c r="M1456" i="3"/>
  <c r="N1074" i="3"/>
  <c r="T1074" i="3" s="1"/>
  <c r="N1218" i="3"/>
  <c r="T1218" i="3" s="1"/>
  <c r="N1111" i="3"/>
  <c r="T1111" i="3" s="1"/>
  <c r="N671" i="3"/>
  <c r="T671" i="3" s="1"/>
  <c r="N2092" i="3"/>
  <c r="T2092" i="3" s="1"/>
  <c r="M1498" i="3"/>
  <c r="N1215" i="3"/>
  <c r="T1215" i="3" s="1"/>
  <c r="M848" i="3"/>
  <c r="N1172" i="3"/>
  <c r="T1172" i="3" s="1"/>
  <c r="N1186" i="3"/>
  <c r="T1186" i="3" s="1"/>
  <c r="M658" i="3"/>
  <c r="M1331" i="3"/>
  <c r="M1088" i="3"/>
  <c r="N1107" i="3"/>
  <c r="T1107" i="3" s="1"/>
  <c r="M1492" i="3"/>
  <c r="M1610" i="3"/>
  <c r="N408" i="3"/>
  <c r="T408" i="3" s="1"/>
  <c r="M766" i="3"/>
  <c r="N502" i="3"/>
  <c r="T502" i="3" s="1"/>
  <c r="M56" i="3"/>
  <c r="N1084" i="3"/>
  <c r="T1084" i="3" s="1"/>
  <c r="M1455" i="3"/>
  <c r="M283" i="3"/>
  <c r="N579" i="3"/>
  <c r="T579" i="3" s="1"/>
  <c r="N1926" i="3"/>
  <c r="T1926" i="3" s="1"/>
  <c r="M1671" i="3"/>
  <c r="N1757" i="3"/>
  <c r="T1757" i="3" s="1"/>
  <c r="N629" i="3"/>
  <c r="T629" i="3" s="1"/>
  <c r="M1986" i="3"/>
  <c r="N572" i="3"/>
  <c r="T572" i="3" s="1"/>
  <c r="N407" i="3"/>
  <c r="T407" i="3" s="1"/>
  <c r="N2094" i="3"/>
  <c r="T2094" i="3" s="1"/>
  <c r="N1658" i="3"/>
  <c r="T1658" i="3" s="1"/>
  <c r="M192" i="3"/>
  <c r="N205" i="3"/>
  <c r="T205" i="3" s="1"/>
  <c r="M967" i="3"/>
  <c r="N1439" i="3"/>
  <c r="T1439" i="3" s="1"/>
  <c r="N268" i="3"/>
  <c r="T268" i="3" s="1"/>
  <c r="N1304" i="3"/>
  <c r="T1304" i="3" s="1"/>
  <c r="N1761" i="3"/>
  <c r="T1761" i="3" s="1"/>
  <c r="M2101" i="3"/>
  <c r="N484" i="3"/>
  <c r="T484" i="3" s="1"/>
  <c r="N680" i="3"/>
  <c r="T680" i="3" s="1"/>
  <c r="M1740" i="3"/>
  <c r="M746" i="3"/>
  <c r="N1443" i="3"/>
  <c r="T1443" i="3" s="1"/>
  <c r="M1081" i="3"/>
  <c r="N1738" i="3"/>
  <c r="T1738" i="3" s="1"/>
  <c r="N380" i="3"/>
  <c r="T380" i="3" s="1"/>
  <c r="N1978" i="3"/>
  <c r="T1978" i="3" s="1"/>
  <c r="M401" i="3"/>
  <c r="M1214" i="3"/>
  <c r="M1752" i="3"/>
  <c r="N156" i="3"/>
  <c r="T156" i="3" s="1"/>
  <c r="N2068" i="3"/>
  <c r="T2068" i="3" s="1"/>
  <c r="N300" i="3"/>
  <c r="T300" i="3" s="1"/>
  <c r="M1295" i="3"/>
  <c r="M1091" i="3"/>
  <c r="N650" i="3"/>
  <c r="T650" i="3" s="1"/>
  <c r="N1298" i="3"/>
  <c r="T1298" i="3" s="1"/>
  <c r="M496" i="3"/>
  <c r="N1935" i="3"/>
  <c r="T1935" i="3" s="1"/>
  <c r="N829" i="3"/>
  <c r="T829" i="3" s="1"/>
  <c r="N1306" i="3"/>
  <c r="T1306" i="3" s="1"/>
  <c r="N606" i="3"/>
  <c r="T606" i="3" s="1"/>
  <c r="N1299" i="3"/>
  <c r="T1299" i="3" s="1"/>
  <c r="N1636" i="3"/>
  <c r="T1636" i="3" s="1"/>
  <c r="N721" i="3"/>
  <c r="T721" i="3" s="1"/>
  <c r="N856" i="3"/>
  <c r="T856" i="3" s="1"/>
  <c r="N1803" i="3"/>
  <c r="T1803" i="3" s="1"/>
  <c r="M1235" i="3"/>
  <c r="M1166" i="3"/>
  <c r="N323" i="3"/>
  <c r="T323" i="3" s="1"/>
  <c r="M566" i="3"/>
  <c r="N1301" i="3"/>
  <c r="T1301" i="3" s="1"/>
  <c r="N616" i="3"/>
  <c r="T616" i="3" s="1"/>
  <c r="M605" i="3"/>
  <c r="N660" i="3"/>
  <c r="T660" i="3" s="1"/>
  <c r="N1348" i="3"/>
  <c r="T1348" i="3" s="1"/>
  <c r="M318" i="3"/>
  <c r="N1184" i="3"/>
  <c r="T1184" i="3" s="1"/>
  <c r="N1192" i="3"/>
  <c r="T1192" i="3" s="1"/>
  <c r="N1882" i="3"/>
  <c r="T1882" i="3" s="1"/>
  <c r="N1579" i="3"/>
  <c r="T1579" i="3" s="1"/>
  <c r="N1013" i="3"/>
  <c r="T1013" i="3" s="1"/>
  <c r="N620" i="3"/>
  <c r="T620" i="3" s="1"/>
  <c r="M97" i="3"/>
  <c r="N2048" i="3"/>
  <c r="T2048" i="3" s="1"/>
  <c r="M2026" i="3"/>
  <c r="N2005" i="3"/>
  <c r="T2005" i="3" s="1"/>
  <c r="N1708" i="3"/>
  <c r="T1708" i="3" s="1"/>
  <c r="M1551" i="3"/>
  <c r="N1434" i="3"/>
  <c r="T1434" i="3" s="1"/>
  <c r="M1414" i="3"/>
  <c r="M954" i="3"/>
  <c r="N922" i="3"/>
  <c r="T922" i="3" s="1"/>
  <c r="N344" i="3"/>
  <c r="T344" i="3" s="1"/>
  <c r="M326" i="3"/>
  <c r="M57" i="3"/>
  <c r="M43" i="3"/>
  <c r="M1174" i="3"/>
  <c r="M1075" i="3"/>
  <c r="M1517" i="3"/>
  <c r="M977" i="3"/>
  <c r="N1497" i="3"/>
  <c r="T1497" i="3" s="1"/>
  <c r="M730" i="3"/>
  <c r="M1203" i="3"/>
  <c r="M1638" i="3"/>
  <c r="M631" i="3"/>
  <c r="M299" i="3"/>
  <c r="M459" i="3"/>
  <c r="N1937" i="3"/>
  <c r="T1937" i="3" s="1"/>
  <c r="N296" i="3"/>
  <c r="T296" i="3" s="1"/>
  <c r="N1642" i="3"/>
  <c r="T1642" i="3" s="1"/>
  <c r="M571" i="3"/>
  <c r="N183" i="3"/>
  <c r="T183" i="3" s="1"/>
  <c r="M997" i="3"/>
  <c r="N476" i="3"/>
  <c r="T476" i="3" s="1"/>
  <c r="M372" i="3"/>
  <c r="N2128" i="3"/>
  <c r="T2128" i="3" s="1"/>
  <c r="M2011" i="3"/>
  <c r="N2004" i="3"/>
  <c r="T2004" i="3" s="1"/>
  <c r="M1868" i="3"/>
  <c r="N1376" i="3"/>
  <c r="T1376" i="3" s="1"/>
  <c r="N953" i="3"/>
  <c r="T953" i="3" s="1"/>
  <c r="N781" i="3"/>
  <c r="T781" i="3" s="1"/>
  <c r="M715" i="3"/>
  <c r="M276" i="3"/>
  <c r="M94" i="3"/>
  <c r="N42" i="3"/>
  <c r="T42" i="3" s="1"/>
  <c r="M905" i="3"/>
  <c r="M568" i="3"/>
  <c r="M1665" i="3"/>
  <c r="M891" i="3"/>
  <c r="M1827" i="3"/>
  <c r="M2057" i="3"/>
  <c r="M1852" i="3"/>
  <c r="M450" i="3"/>
  <c r="N662" i="3"/>
  <c r="T662" i="3" s="1"/>
  <c r="M590" i="3"/>
  <c r="N2090" i="3"/>
  <c r="T2090" i="3" s="1"/>
  <c r="N1660" i="3"/>
  <c r="T1660" i="3" s="1"/>
  <c r="M1533" i="3"/>
  <c r="M297" i="3"/>
  <c r="M1943" i="3"/>
  <c r="N327" i="3"/>
  <c r="T327" i="3" s="1"/>
  <c r="N1014" i="3"/>
  <c r="T1014" i="3" s="1"/>
  <c r="M1755" i="3"/>
  <c r="N1759" i="3"/>
  <c r="T1759" i="3" s="1"/>
  <c r="M1711" i="3"/>
  <c r="N256" i="3"/>
  <c r="T256" i="3" s="1"/>
  <c r="M2081" i="3"/>
  <c r="M1575" i="3"/>
  <c r="N1385" i="3"/>
  <c r="T1385" i="3" s="1"/>
  <c r="N983" i="3"/>
  <c r="T983" i="3" s="1"/>
  <c r="N934" i="3"/>
  <c r="T934" i="3" s="1"/>
  <c r="M931" i="3"/>
  <c r="M471" i="3"/>
  <c r="M275" i="3"/>
  <c r="N51" i="3"/>
  <c r="T51" i="3" s="1"/>
  <c r="N1213" i="3"/>
  <c r="T1213" i="3" s="1"/>
  <c r="N404" i="3"/>
  <c r="T404" i="3" s="1"/>
  <c r="M2135" i="3"/>
  <c r="N1930" i="3"/>
  <c r="T1930" i="3" s="1"/>
  <c r="N611" i="3"/>
  <c r="T611" i="3" s="1"/>
  <c r="N143" i="3"/>
  <c r="T143" i="3" s="1"/>
  <c r="M1319" i="3"/>
  <c r="M1996" i="3"/>
  <c r="M1892" i="3"/>
  <c r="M366" i="3"/>
  <c r="N2107" i="3"/>
  <c r="T2107" i="3" s="1"/>
  <c r="M2080" i="3"/>
  <c r="N1375" i="3"/>
  <c r="T1375" i="3" s="1"/>
  <c r="N950" i="3"/>
  <c r="T950" i="3" s="1"/>
  <c r="M940" i="3"/>
  <c r="M713" i="3"/>
  <c r="M357" i="3"/>
  <c r="N93" i="3"/>
  <c r="T93" i="3" s="1"/>
  <c r="N41" i="3"/>
  <c r="T41" i="3" s="1"/>
  <c r="M38" i="3"/>
  <c r="M601" i="3"/>
  <c r="N573" i="3"/>
  <c r="T573" i="3" s="1"/>
  <c r="M1516" i="3"/>
  <c r="N213" i="3"/>
  <c r="T213" i="3" s="1"/>
  <c r="N1068" i="3"/>
  <c r="T1068" i="3" s="1"/>
  <c r="N661" i="3"/>
  <c r="T661" i="3" s="1"/>
  <c r="N1873" i="3"/>
  <c r="T1873" i="3" s="1"/>
  <c r="N86" i="3"/>
  <c r="T86" i="3" s="1"/>
  <c r="N986" i="3"/>
  <c r="T986" i="3" s="1"/>
  <c r="M1793" i="3"/>
  <c r="M1060" i="3"/>
  <c r="N1942" i="3"/>
  <c r="T1942" i="3" s="1"/>
  <c r="N1719" i="3"/>
  <c r="T1719" i="3" s="1"/>
  <c r="N1574" i="3"/>
  <c r="T1574" i="3" s="1"/>
  <c r="N1384" i="3"/>
  <c r="T1384" i="3" s="1"/>
  <c r="M1008" i="3"/>
  <c r="N982" i="3"/>
  <c r="T982" i="3" s="1"/>
  <c r="M957" i="3"/>
  <c r="M929" i="3"/>
  <c r="M712" i="3"/>
  <c r="N266" i="3"/>
  <c r="T266" i="3" s="1"/>
  <c r="N50" i="3"/>
  <c r="T50" i="3" s="1"/>
  <c r="M47" i="3"/>
  <c r="N899" i="3"/>
  <c r="T899" i="3" s="1"/>
  <c r="M574" i="3"/>
  <c r="M1168" i="3"/>
  <c r="M1212" i="3"/>
  <c r="N1758" i="3"/>
  <c r="T1758" i="3" s="1"/>
  <c r="N1350" i="3"/>
  <c r="T1350" i="3" s="1"/>
  <c r="M1415" i="3"/>
  <c r="N71" i="3"/>
  <c r="T71" i="3" s="1"/>
  <c r="N767" i="3"/>
  <c r="T767" i="3" s="1"/>
  <c r="N1909" i="3"/>
  <c r="T1909" i="3" s="1"/>
  <c r="N1587" i="3"/>
  <c r="T1587" i="3" s="1"/>
  <c r="M117" i="3"/>
  <c r="N1554" i="3"/>
  <c r="T1554" i="3" s="1"/>
  <c r="N1435" i="3"/>
  <c r="T1435" i="3" s="1"/>
  <c r="M1379" i="3"/>
  <c r="N1374" i="3"/>
  <c r="T1374" i="3" s="1"/>
  <c r="M956" i="3"/>
  <c r="M923" i="3"/>
  <c r="N355" i="3"/>
  <c r="T355" i="3" s="1"/>
  <c r="N85" i="3"/>
  <c r="T85" i="3" s="1"/>
  <c r="M62" i="3"/>
  <c r="M30" i="3"/>
  <c r="N308" i="3"/>
  <c r="T308" i="3" s="1"/>
  <c r="N1933" i="3"/>
  <c r="T1933" i="3" s="1"/>
  <c r="N1185" i="3"/>
  <c r="T1185" i="3" s="1"/>
  <c r="M852" i="3"/>
  <c r="N210" i="3"/>
  <c r="T210" i="3" s="1"/>
  <c r="N1771" i="3"/>
  <c r="T1771" i="3" s="1"/>
  <c r="M665" i="3"/>
  <c r="M321" i="3"/>
  <c r="N898" i="3"/>
  <c r="T898" i="3" s="1"/>
  <c r="N457" i="3"/>
  <c r="T457" i="3" s="1"/>
  <c r="N600" i="3"/>
  <c r="T600" i="3" s="1"/>
  <c r="N1700" i="3"/>
  <c r="T1700" i="3" s="1"/>
  <c r="M1359" i="3"/>
  <c r="N1048" i="3"/>
  <c r="T1048" i="3" s="1"/>
  <c r="M280" i="3"/>
  <c r="N1907" i="3"/>
  <c r="T1907" i="3" s="1"/>
  <c r="N1718" i="3"/>
  <c r="T1718" i="3" s="1"/>
  <c r="M1688" i="3"/>
  <c r="N1383" i="3"/>
  <c r="T1383" i="3" s="1"/>
  <c r="M1378" i="3"/>
  <c r="M994" i="3"/>
  <c r="M937" i="3"/>
  <c r="N503" i="3"/>
  <c r="T503" i="3" s="1"/>
  <c r="N265" i="3"/>
  <c r="T265" i="3" s="1"/>
  <c r="M111" i="3"/>
  <c r="M44" i="3"/>
  <c r="M29" i="3"/>
  <c r="M1946" i="3"/>
  <c r="N1946" i="3"/>
  <c r="T1946" i="3" s="1"/>
  <c r="M1234" i="3"/>
  <c r="N1234" i="3"/>
  <c r="T1234" i="3" s="1"/>
  <c r="M1195" i="3"/>
  <c r="N1195" i="3"/>
  <c r="T1195" i="3" s="1"/>
  <c r="M53" i="3"/>
  <c r="N53" i="3"/>
  <c r="T53" i="3" s="1"/>
  <c r="M744" i="3"/>
  <c r="N744" i="3"/>
  <c r="T744" i="3" s="1"/>
  <c r="N748" i="3"/>
  <c r="T748" i="3" s="1"/>
  <c r="M1812" i="3"/>
  <c r="N1812" i="3"/>
  <c r="T1812" i="3" s="1"/>
  <c r="M2039" i="3"/>
  <c r="N2039" i="3"/>
  <c r="T2039" i="3" s="1"/>
  <c r="M1182" i="3"/>
  <c r="N1182" i="3"/>
  <c r="T1182" i="3" s="1"/>
  <c r="N2071" i="3"/>
  <c r="T2071" i="3" s="1"/>
  <c r="N801" i="3"/>
  <c r="T801" i="3" s="1"/>
  <c r="N749" i="3"/>
  <c r="T749" i="3" s="1"/>
  <c r="N1105" i="3"/>
  <c r="T1105" i="3" s="1"/>
  <c r="N1628" i="3"/>
  <c r="T1628" i="3" s="1"/>
  <c r="N699" i="3"/>
  <c r="T699" i="3" s="1"/>
  <c r="N1735" i="3"/>
  <c r="T1735" i="3" s="1"/>
  <c r="N1453" i="3"/>
  <c r="T1453" i="3" s="1"/>
  <c r="N1020" i="3"/>
  <c r="T1020" i="3" s="1"/>
  <c r="N359" i="3"/>
  <c r="T359" i="3" s="1"/>
  <c r="N1629" i="3"/>
  <c r="T1629" i="3" s="1"/>
  <c r="N1674" i="3"/>
  <c r="T1674" i="3" s="1"/>
  <c r="N1709" i="3"/>
  <c r="T1709" i="3" s="1"/>
  <c r="N1254" i="3"/>
  <c r="T1254" i="3" s="1"/>
  <c r="N403" i="3"/>
  <c r="T403" i="3" s="1"/>
  <c r="N821" i="3"/>
  <c r="T821" i="3" s="1"/>
  <c r="N75" i="3"/>
  <c r="T75" i="3" s="1"/>
  <c r="N1335" i="3"/>
  <c r="T1335" i="3" s="1"/>
  <c r="N1130" i="3"/>
  <c r="T1130" i="3" s="1"/>
  <c r="N734" i="3"/>
  <c r="T734" i="3" s="1"/>
  <c r="N709" i="3"/>
  <c r="T709" i="3" s="1"/>
  <c r="N794" i="3"/>
  <c r="T794" i="3" s="1"/>
  <c r="N2060" i="3"/>
  <c r="T2060" i="3" s="1"/>
  <c r="N1568" i="3"/>
  <c r="T1568" i="3" s="1"/>
  <c r="N277" i="3"/>
  <c r="T277" i="3" s="1"/>
  <c r="N798" i="3"/>
  <c r="T798" i="3" s="1"/>
  <c r="N919" i="3"/>
  <c r="T919" i="3" s="1"/>
  <c r="N518" i="3"/>
  <c r="T518" i="3" s="1"/>
  <c r="N1992" i="3"/>
  <c r="T1992" i="3" s="1"/>
  <c r="N854" i="3"/>
  <c r="T854" i="3" s="1"/>
  <c r="N701" i="3"/>
  <c r="T701" i="3" s="1"/>
  <c r="N885" i="3"/>
  <c r="T885" i="3" s="1"/>
  <c r="N578" i="3"/>
  <c r="T578" i="3" s="1"/>
  <c r="N1681" i="3"/>
  <c r="T1681" i="3" s="1"/>
  <c r="N1769" i="3"/>
  <c r="T1769" i="3" s="1"/>
  <c r="N1958" i="3"/>
  <c r="T1958" i="3" s="1"/>
  <c r="N717" i="3"/>
  <c r="T717" i="3" s="1"/>
  <c r="N903" i="3"/>
  <c r="T903" i="3" s="1"/>
  <c r="N440" i="3"/>
  <c r="T440" i="3" s="1"/>
  <c r="N201" i="3"/>
  <c r="T201" i="3" s="1"/>
  <c r="M428" i="3"/>
  <c r="N557" i="3"/>
  <c r="T557" i="3" s="1"/>
  <c r="M1267" i="3"/>
  <c r="N166" i="3"/>
  <c r="T166" i="3" s="1"/>
  <c r="M2146" i="3"/>
  <c r="M2145" i="3" s="1"/>
  <c r="M2144" i="3" s="1"/>
  <c r="M2140" i="3" s="1"/>
  <c r="M2139" i="3" s="1"/>
  <c r="N532" i="3"/>
  <c r="T532" i="3" s="1"/>
  <c r="M747" i="3"/>
  <c r="N707" i="3"/>
  <c r="T707" i="3" s="1"/>
  <c r="M1859" i="3"/>
  <c r="N419" i="3"/>
  <c r="T419" i="3" s="1"/>
  <c r="M1949" i="3"/>
  <c r="N773" i="3"/>
  <c r="T773" i="3" s="1"/>
  <c r="M290" i="3"/>
  <c r="N628" i="3"/>
  <c r="T628" i="3" s="1"/>
  <c r="N642" i="3"/>
  <c r="T642" i="3" s="1"/>
  <c r="M1037" i="3"/>
  <c r="M2119" i="3"/>
  <c r="N2119" i="3"/>
  <c r="T2119" i="3" s="1"/>
  <c r="M1558" i="3"/>
  <c r="N270" i="3"/>
  <c r="T270" i="3" s="1"/>
  <c r="N2086" i="3"/>
  <c r="T2086" i="3" s="1"/>
  <c r="M1169" i="3"/>
  <c r="M1782" i="3"/>
  <c r="N1782" i="3"/>
  <c r="T1782" i="3" s="1"/>
  <c r="M358" i="3"/>
  <c r="N1648" i="3"/>
  <c r="T1648" i="3" s="1"/>
  <c r="M991" i="3"/>
  <c r="N991" i="3"/>
  <c r="T991" i="3" s="1"/>
  <c r="M674" i="3"/>
  <c r="N674" i="3"/>
  <c r="T674" i="3" s="1"/>
  <c r="M1792" i="3"/>
  <c r="N1792" i="3"/>
  <c r="T1792" i="3" s="1"/>
  <c r="N1086" i="3"/>
  <c r="T1086" i="3" s="1"/>
  <c r="N582" i="3"/>
  <c r="T582" i="3" s="1"/>
  <c r="N1854" i="3"/>
  <c r="T1854" i="3" s="1"/>
  <c r="N2064" i="3"/>
  <c r="T2064" i="3" s="1"/>
  <c r="N26" i="3"/>
  <c r="T26" i="3" s="1"/>
  <c r="N1135" i="3"/>
  <c r="T1135" i="3" s="1"/>
  <c r="N1620" i="3"/>
  <c r="T1620" i="3" s="1"/>
  <c r="M740" i="3"/>
  <c r="M1541" i="3"/>
  <c r="N1541" i="3"/>
  <c r="T1541" i="3" s="1"/>
  <c r="M1388" i="3"/>
  <c r="N1911" i="3"/>
  <c r="T1911" i="3" s="1"/>
  <c r="M424" i="3"/>
  <c r="M1143" i="3"/>
  <c r="N1143" i="3"/>
  <c r="T1143" i="3" s="1"/>
  <c r="M207" i="3"/>
  <c r="N1609" i="3"/>
  <c r="T1609" i="3" s="1"/>
  <c r="N1991" i="3"/>
  <c r="T1991" i="3" s="1"/>
  <c r="M725" i="3"/>
  <c r="M639" i="3"/>
  <c r="M433" i="3"/>
  <c r="N433" i="3"/>
  <c r="T433" i="3" s="1"/>
  <c r="M1474" i="3"/>
  <c r="N1474" i="3"/>
  <c r="T1474" i="3" s="1"/>
  <c r="M1445" i="3"/>
  <c r="N1445" i="3"/>
  <c r="T1445" i="3" s="1"/>
  <c r="M402" i="3"/>
  <c r="N402" i="3"/>
  <c r="T402" i="3" s="1"/>
  <c r="M1152" i="3"/>
  <c r="N1152" i="3"/>
  <c r="T1152" i="3" s="1"/>
  <c r="N432" i="3"/>
  <c r="T432" i="3" s="1"/>
  <c r="M432" i="3"/>
  <c r="N918" i="3"/>
  <c r="T918" i="3" s="1"/>
  <c r="N1180" i="3"/>
  <c r="T1180" i="3" s="1"/>
  <c r="N865" i="3"/>
  <c r="T865" i="3" s="1"/>
  <c r="N695" i="3"/>
  <c r="T695" i="3" s="1"/>
  <c r="N912" i="3"/>
  <c r="T912" i="3" s="1"/>
  <c r="N694" i="3"/>
  <c r="T694" i="3" s="1"/>
  <c r="M430" i="3"/>
  <c r="N430" i="3"/>
  <c r="T430" i="3" s="1"/>
  <c r="M2130" i="3"/>
  <c r="N1062" i="3"/>
  <c r="T1062" i="3" s="1"/>
  <c r="M121" i="3"/>
  <c r="M258" i="3"/>
  <c r="N258" i="3"/>
  <c r="T258" i="3" s="1"/>
  <c r="M1176" i="3"/>
  <c r="N1210" i="3"/>
  <c r="T1210" i="3" s="1"/>
  <c r="M416" i="3"/>
  <c r="M706" i="3"/>
  <c r="N1888" i="3"/>
  <c r="T1888" i="3" s="1"/>
  <c r="M1888" i="3"/>
  <c r="M1786" i="3"/>
  <c r="N1786" i="3"/>
  <c r="T1786" i="3" s="1"/>
  <c r="M91" i="3"/>
  <c r="N91" i="3"/>
  <c r="T91" i="3" s="1"/>
  <c r="M1833" i="3"/>
  <c r="N1833" i="3"/>
  <c r="T1833" i="3" s="1"/>
  <c r="N22" i="3"/>
  <c r="T22" i="3" s="1"/>
  <c r="N348" i="3"/>
  <c r="T348" i="3" s="1"/>
  <c r="N509" i="3"/>
  <c r="T509" i="3" s="1"/>
  <c r="N538" i="3"/>
  <c r="T538" i="3" s="1"/>
  <c r="N1059" i="3"/>
  <c r="T1059" i="3" s="1"/>
  <c r="N383" i="3"/>
  <c r="T383" i="3" s="1"/>
  <c r="N122" i="3"/>
  <c r="T122" i="3" s="1"/>
  <c r="N1366" i="3"/>
  <c r="T1366" i="3" s="1"/>
  <c r="N448" i="3"/>
  <c r="T448" i="3" s="1"/>
  <c r="N95" i="3"/>
  <c r="T95" i="3" s="1"/>
  <c r="N700" i="3"/>
  <c r="T700" i="3" s="1"/>
  <c r="N543" i="3"/>
  <c r="T543" i="3" s="1"/>
  <c r="N2055" i="3"/>
  <c r="T2055" i="3" s="1"/>
  <c r="N1487" i="3"/>
  <c r="T1487" i="3" s="1"/>
  <c r="N531" i="3"/>
  <c r="T531" i="3" s="1"/>
  <c r="N1485" i="3"/>
  <c r="T1485" i="3" s="1"/>
  <c r="N751" i="3"/>
  <c r="T751" i="3" s="1"/>
  <c r="N513" i="3"/>
  <c r="T513" i="3" s="1"/>
  <c r="N810" i="3"/>
  <c r="T810" i="3" s="1"/>
  <c r="N1908" i="3"/>
  <c r="T1908" i="3" s="1"/>
  <c r="N1342" i="3"/>
  <c r="T1342" i="3" s="1"/>
  <c r="N1094" i="3"/>
  <c r="T1094" i="3" s="1"/>
  <c r="N786" i="3"/>
  <c r="T786" i="3" s="1"/>
  <c r="N696" i="3"/>
  <c r="T696" i="3" s="1"/>
  <c r="N586" i="3"/>
  <c r="T586" i="3" s="1"/>
  <c r="N1119" i="3"/>
  <c r="T1119" i="3" s="1"/>
  <c r="N2141" i="3"/>
  <c r="T2141" i="3" s="1"/>
  <c r="N1611" i="3"/>
  <c r="T1611" i="3" s="1"/>
  <c r="N426" i="3"/>
  <c r="T426" i="3" s="1"/>
  <c r="N936" i="3"/>
  <c r="T936" i="3" s="1"/>
  <c r="N1142" i="3"/>
  <c r="T1142" i="3" s="1"/>
  <c r="N19" i="3"/>
  <c r="T19" i="3" s="1"/>
  <c r="N731" i="3"/>
  <c r="T731" i="3" s="1"/>
  <c r="N823" i="3"/>
  <c r="T823" i="3" s="1"/>
  <c r="N1181" i="3"/>
  <c r="T1181" i="3" s="1"/>
  <c r="N1811" i="3"/>
  <c r="T1811" i="3" s="1"/>
  <c r="N869" i="3"/>
  <c r="T869" i="3" s="1"/>
  <c r="N554" i="3"/>
  <c r="T554" i="3" s="1"/>
  <c r="N822" i="3"/>
  <c r="T822" i="3" s="1"/>
  <c r="N456" i="3"/>
  <c r="T456" i="3" s="1"/>
  <c r="N814" i="3"/>
  <c r="T814" i="3" s="1"/>
  <c r="N1890" i="3"/>
  <c r="T1890" i="3" s="1"/>
  <c r="M945" i="3"/>
  <c r="N945" i="3"/>
  <c r="T945" i="3" s="1"/>
  <c r="N60" i="3"/>
  <c r="T60" i="3" s="1"/>
  <c r="M1543" i="3"/>
  <c r="N1543" i="3"/>
  <c r="T1543" i="3" s="1"/>
  <c r="N1984" i="3"/>
  <c r="T1984" i="3" s="1"/>
  <c r="N1153" i="3"/>
  <c r="T1153" i="3" s="1"/>
  <c r="M1153" i="3"/>
  <c r="M723" i="3"/>
  <c r="N723" i="3"/>
  <c r="T723" i="3" s="1"/>
  <c r="N542" i="3"/>
  <c r="T542" i="3" s="1"/>
  <c r="M542" i="3"/>
  <c r="N844" i="3"/>
  <c r="T844" i="3" s="1"/>
  <c r="M844" i="3"/>
  <c r="M2138" i="3"/>
  <c r="N2138" i="3"/>
  <c r="T2138" i="3" s="1"/>
  <c r="N1318" i="3"/>
  <c r="T1318" i="3" s="1"/>
  <c r="N1604" i="3"/>
  <c r="T1604" i="3" s="1"/>
  <c r="N528" i="3"/>
  <c r="T528" i="3" s="1"/>
  <c r="N1594" i="3"/>
  <c r="T1594" i="3" s="1"/>
  <c r="N762" i="3"/>
  <c r="T762" i="3" s="1"/>
  <c r="N820" i="3"/>
  <c r="T820" i="3" s="1"/>
  <c r="N1806" i="3"/>
  <c r="T1806" i="3" s="1"/>
  <c r="N735" i="3"/>
  <c r="T735" i="3" s="1"/>
  <c r="N1680" i="3"/>
  <c r="T1680" i="3" s="1"/>
  <c r="N817" i="3"/>
  <c r="T817" i="3" s="1"/>
  <c r="N778" i="3"/>
  <c r="T778" i="3" s="1"/>
  <c r="M1734" i="3"/>
  <c r="M376" i="3"/>
  <c r="N376" i="3"/>
  <c r="T376" i="3" s="1"/>
  <c r="M115" i="3"/>
  <c r="N1407" i="3"/>
  <c r="T1407" i="3" s="1"/>
  <c r="M1645" i="3"/>
  <c r="M546" i="3"/>
  <c r="N546" i="3"/>
  <c r="T546" i="3" s="1"/>
  <c r="M1999" i="3"/>
  <c r="N831" i="3"/>
  <c r="T831" i="3" s="1"/>
  <c r="N2023" i="3"/>
  <c r="T2023" i="3" s="1"/>
  <c r="N1277" i="3"/>
  <c r="T1277" i="3" s="1"/>
  <c r="M1277" i="3"/>
  <c r="M911" i="3"/>
  <c r="N911" i="3"/>
  <c r="T911" i="3" s="1"/>
  <c r="M736" i="3"/>
  <c r="N736" i="3"/>
  <c r="T736" i="3" s="1"/>
  <c r="M1222" i="3"/>
  <c r="N1222" i="3"/>
  <c r="T1222" i="3" s="1"/>
  <c r="M1988" i="3"/>
  <c r="N1988" i="3"/>
  <c r="T1988" i="3" s="1"/>
  <c r="N244" i="3"/>
  <c r="T244" i="3" s="1"/>
  <c r="M244" i="3"/>
  <c r="N260" i="3"/>
  <c r="T260" i="3" s="1"/>
  <c r="M260" i="3"/>
  <c r="N2067" i="3"/>
  <c r="T2067" i="3" s="1"/>
  <c r="M2067" i="3"/>
  <c r="M288" i="3"/>
  <c r="N288" i="3"/>
  <c r="T288" i="3" s="1"/>
  <c r="M1470" i="3"/>
  <c r="N1470" i="3"/>
  <c r="T1470" i="3" s="1"/>
  <c r="M596" i="3"/>
  <c r="N596" i="3"/>
  <c r="T596" i="3" s="1"/>
  <c r="M1667" i="3"/>
  <c r="N1667" i="3"/>
  <c r="T1667" i="3" s="1"/>
  <c r="M1035" i="3"/>
  <c r="N1035" i="3"/>
  <c r="T1035" i="3" s="1"/>
  <c r="M1583" i="3"/>
  <c r="N1583" i="3"/>
  <c r="T1583" i="3" s="1"/>
  <c r="N1030" i="3"/>
  <c r="T1030" i="3" s="1"/>
  <c r="M1030" i="3"/>
  <c r="M638" i="3"/>
  <c r="N638" i="3"/>
  <c r="T638" i="3" s="1"/>
  <c r="M125" i="3"/>
  <c r="N125" i="3"/>
  <c r="T125" i="3" s="1"/>
  <c r="M1774" i="3"/>
  <c r="N1774" i="3"/>
  <c r="T1774" i="3" s="1"/>
  <c r="M676" i="3"/>
  <c r="N676" i="3"/>
  <c r="T676" i="3" s="1"/>
  <c r="N1365" i="3"/>
  <c r="T1365" i="3" s="1"/>
  <c r="M757" i="3"/>
  <c r="N757" i="3"/>
  <c r="T757" i="3" s="1"/>
  <c r="M1571" i="3"/>
  <c r="N1571" i="3"/>
  <c r="T1571" i="3" s="1"/>
  <c r="M792" i="3"/>
  <c r="N792" i="3"/>
  <c r="T792" i="3" s="1"/>
  <c r="M1241" i="3"/>
  <c r="N1241" i="3"/>
  <c r="T1241" i="3" s="1"/>
  <c r="M1308" i="3"/>
  <c r="N1308" i="3"/>
  <c r="T1308" i="3" s="1"/>
  <c r="M690" i="3"/>
  <c r="N690" i="3"/>
  <c r="T690" i="3" s="1"/>
  <c r="M373" i="3"/>
  <c r="N373" i="3"/>
  <c r="T373" i="3" s="1"/>
  <c r="M379" i="3"/>
  <c r="N379" i="3"/>
  <c r="T379" i="3" s="1"/>
  <c r="M112" i="3"/>
  <c r="N112" i="3"/>
  <c r="T112" i="3" s="1"/>
  <c r="N25" i="3"/>
  <c r="T25" i="3" s="1"/>
  <c r="M25" i="3"/>
  <c r="M2132" i="3"/>
  <c r="N2132" i="3"/>
  <c r="T2132" i="3" s="1"/>
  <c r="N1760" i="3"/>
  <c r="T1760" i="3" s="1"/>
  <c r="M1760" i="3"/>
  <c r="M1971" i="3"/>
  <c r="N1971" i="3"/>
  <c r="T1971" i="3" s="1"/>
  <c r="N985" i="3"/>
  <c r="T985" i="3" s="1"/>
  <c r="M985" i="3"/>
  <c r="N1985" i="3"/>
  <c r="T1985" i="3" s="1"/>
  <c r="M855" i="3"/>
  <c r="M1464" i="3"/>
  <c r="N1464" i="3"/>
  <c r="T1464" i="3" s="1"/>
  <c r="M454" i="3"/>
  <c r="N454" i="3"/>
  <c r="T454" i="3" s="1"/>
  <c r="N1017" i="3"/>
  <c r="T1017" i="3" s="1"/>
  <c r="M485" i="3"/>
  <c r="N485" i="3"/>
  <c r="T485" i="3" s="1"/>
  <c r="N1097" i="3"/>
  <c r="T1097" i="3" s="1"/>
  <c r="M728" i="3"/>
  <c r="N728" i="3"/>
  <c r="T728" i="3" s="1"/>
  <c r="M1920" i="3"/>
  <c r="N1920" i="3"/>
  <c r="T1920" i="3" s="1"/>
  <c r="M1084" i="3"/>
  <c r="M1061" i="3"/>
  <c r="N1061" i="3"/>
  <c r="T1061" i="3" s="1"/>
  <c r="N119" i="3"/>
  <c r="T119" i="3" s="1"/>
  <c r="M119" i="3"/>
  <c r="M1163" i="3"/>
  <c r="M1778" i="3"/>
  <c r="N1778" i="3"/>
  <c r="T1778" i="3" s="1"/>
  <c r="M2069" i="3"/>
  <c r="M251" i="3"/>
  <c r="M524" i="3"/>
  <c r="N524" i="3"/>
  <c r="T524" i="3" s="1"/>
  <c r="N142" i="3"/>
  <c r="T142" i="3" s="1"/>
  <c r="M142" i="3"/>
  <c r="M2079" i="3"/>
  <c r="N2079" i="3"/>
  <c r="T2079" i="3" s="1"/>
  <c r="M135" i="3"/>
  <c r="N135" i="3"/>
  <c r="T135" i="3" s="1"/>
  <c r="M1877" i="3"/>
  <c r="N1877" i="3"/>
  <c r="T1877" i="3" s="1"/>
  <c r="M1560" i="3"/>
  <c r="M1109" i="3"/>
  <c r="N1109" i="3"/>
  <c r="T1109" i="3" s="1"/>
  <c r="M1175" i="3"/>
  <c r="M758" i="3"/>
  <c r="N758" i="3"/>
  <c r="T758" i="3" s="1"/>
  <c r="N1249" i="3"/>
  <c r="T1249" i="3" s="1"/>
  <c r="M1249" i="3"/>
  <c r="M484" i="3"/>
  <c r="M853" i="3"/>
  <c r="N853" i="3"/>
  <c r="T853" i="3" s="1"/>
  <c r="M705" i="3"/>
  <c r="N705" i="3"/>
  <c r="T705" i="3" s="1"/>
  <c r="M479" i="3"/>
  <c r="N479" i="3"/>
  <c r="T479" i="3" s="1"/>
  <c r="N272" i="3"/>
  <c r="T272" i="3" s="1"/>
  <c r="M272" i="3"/>
  <c r="M211" i="3"/>
  <c r="N211" i="3"/>
  <c r="T211" i="3" s="1"/>
  <c r="N569" i="3"/>
  <c r="T569" i="3" s="1"/>
  <c r="M569" i="3"/>
  <c r="M650" i="3"/>
  <c r="M404" i="3"/>
  <c r="M849" i="3"/>
  <c r="N849" i="3"/>
  <c r="T849" i="3" s="1"/>
  <c r="M102" i="3"/>
  <c r="N102" i="3"/>
  <c r="T102" i="3" s="1"/>
  <c r="M1713" i="3"/>
  <c r="N1713" i="3"/>
  <c r="T1713" i="3" s="1"/>
  <c r="M670" i="3"/>
  <c r="N670" i="3"/>
  <c r="T670" i="3" s="1"/>
  <c r="M182" i="3"/>
  <c r="N182" i="3"/>
  <c r="T182" i="3" s="1"/>
  <c r="N1449" i="3"/>
  <c r="T1449" i="3" s="1"/>
  <c r="M1449" i="3"/>
  <c r="M1049" i="3"/>
  <c r="N1049" i="3"/>
  <c r="T1049" i="3" s="1"/>
  <c r="M1419" i="3"/>
  <c r="N1419" i="3"/>
  <c r="T1419" i="3" s="1"/>
  <c r="N1302" i="3"/>
  <c r="T1302" i="3" s="1"/>
  <c r="M1302" i="3"/>
  <c r="M396" i="3"/>
  <c r="N396" i="3"/>
  <c r="T396" i="3" s="1"/>
  <c r="M845" i="3"/>
  <c r="N845" i="3"/>
  <c r="T845" i="3" s="1"/>
  <c r="M998" i="3"/>
  <c r="N998" i="3"/>
  <c r="T998" i="3" s="1"/>
  <c r="M878" i="3"/>
  <c r="N878" i="3"/>
  <c r="T878" i="3" s="1"/>
  <c r="M361" i="3"/>
  <c r="N361" i="3"/>
  <c r="T361" i="3" s="1"/>
  <c r="M1032" i="3"/>
  <c r="N1032" i="3"/>
  <c r="T1032" i="3" s="1"/>
  <c r="M1016" i="3"/>
  <c r="N1016" i="3"/>
  <c r="T1016" i="3" s="1"/>
  <c r="M671" i="3"/>
  <c r="M635" i="3"/>
  <c r="N1762" i="3"/>
  <c r="T1762" i="3" s="1"/>
  <c r="M1762" i="3"/>
  <c r="M460" i="3"/>
  <c r="N460" i="3"/>
  <c r="T460" i="3" s="1"/>
  <c r="M829" i="3"/>
  <c r="M282" i="3"/>
  <c r="N282" i="3"/>
  <c r="T282" i="3" s="1"/>
  <c r="N679" i="3"/>
  <c r="T679" i="3" s="1"/>
  <c r="M679" i="3"/>
  <c r="M1776" i="3"/>
  <c r="N1776" i="3"/>
  <c r="T1776" i="3" s="1"/>
  <c r="N1110" i="3"/>
  <c r="T1110" i="3" s="1"/>
  <c r="M1110" i="3"/>
  <c r="M241" i="3"/>
  <c r="N241" i="3"/>
  <c r="T241" i="3" s="1"/>
  <c r="M2103" i="3"/>
  <c r="N2103" i="3"/>
  <c r="T2103" i="3" s="1"/>
  <c r="M1217" i="3"/>
  <c r="N1217" i="3"/>
  <c r="T1217" i="3" s="1"/>
  <c r="M214" i="3"/>
  <c r="N214" i="3"/>
  <c r="T214" i="3" s="1"/>
  <c r="M1245" i="3"/>
  <c r="N1245" i="3"/>
  <c r="T1245" i="3" s="1"/>
  <c r="M621" i="3"/>
  <c r="M1614" i="3"/>
  <c r="N1614" i="3"/>
  <c r="T1614" i="3" s="1"/>
  <c r="M286" i="3"/>
  <c r="M2061" i="3"/>
  <c r="N2061" i="3"/>
  <c r="T2061" i="3" s="1"/>
  <c r="M622" i="3"/>
  <c r="M1669" i="3"/>
  <c r="N1669" i="3"/>
  <c r="T1669" i="3" s="1"/>
  <c r="M1523" i="3"/>
  <c r="M1622" i="3"/>
  <c r="N1622" i="3"/>
  <c r="T1622" i="3" s="1"/>
  <c r="M395" i="3"/>
  <c r="N395" i="3"/>
  <c r="T395" i="3" s="1"/>
  <c r="N552" i="3"/>
  <c r="T552" i="3" s="1"/>
  <c r="M552" i="3"/>
  <c r="M1775" i="3"/>
  <c r="N1775" i="3"/>
  <c r="T1775" i="3" s="1"/>
  <c r="M1194" i="3"/>
  <c r="N1194" i="3"/>
  <c r="T1194" i="3" s="1"/>
  <c r="N839" i="3"/>
  <c r="T839" i="3" s="1"/>
  <c r="M839" i="3"/>
  <c r="N1906" i="3"/>
  <c r="T1906" i="3" s="1"/>
  <c r="M1906" i="3"/>
  <c r="M1684" i="3"/>
  <c r="N1684" i="3"/>
  <c r="T1684" i="3" s="1"/>
  <c r="N106" i="3"/>
  <c r="T106" i="3" s="1"/>
  <c r="M106" i="3"/>
  <c r="M99" i="3"/>
  <c r="N99" i="3"/>
  <c r="T99" i="3" s="1"/>
  <c r="M651" i="3"/>
  <c r="N651" i="3"/>
  <c r="T651" i="3" s="1"/>
  <c r="M1220" i="3"/>
  <c r="N1220" i="3"/>
  <c r="T1220" i="3" s="1"/>
  <c r="M1519" i="3"/>
  <c r="N1519" i="3"/>
  <c r="T1519" i="3" s="1"/>
  <c r="N1514" i="3"/>
  <c r="T1514" i="3" s="1"/>
  <c r="M1514" i="3"/>
  <c r="M1661" i="3"/>
  <c r="N1661" i="3"/>
  <c r="T1661" i="3" s="1"/>
  <c r="M1467" i="3"/>
  <c r="N1467" i="3"/>
  <c r="T1467" i="3" s="1"/>
  <c r="M216" i="3"/>
  <c r="N216" i="3"/>
  <c r="T216" i="3" s="1"/>
  <c r="M2046" i="3"/>
  <c r="N2046" i="3"/>
  <c r="T2046" i="3" s="1"/>
  <c r="M619" i="3"/>
  <c r="N619" i="3"/>
  <c r="T619" i="3" s="1"/>
  <c r="M1429" i="3"/>
  <c r="N1429" i="3"/>
  <c r="T1429" i="3" s="1"/>
  <c r="N608" i="3"/>
  <c r="T608" i="3" s="1"/>
  <c r="N388" i="3"/>
  <c r="T388" i="3" s="1"/>
  <c r="N1232" i="3"/>
  <c r="T1232" i="3" s="1"/>
  <c r="N283" i="3"/>
  <c r="T283" i="3" s="1"/>
  <c r="N1081" i="3"/>
  <c r="T1081" i="3" s="1"/>
  <c r="M883" i="3"/>
  <c r="M1565" i="3"/>
  <c r="N1565" i="3"/>
  <c r="T1565" i="3" s="1"/>
  <c r="M1050" i="3"/>
  <c r="N1015" i="3"/>
  <c r="T1015" i="3" s="1"/>
  <c r="M1023" i="3"/>
  <c r="N127" i="3"/>
  <c r="T127" i="3" s="1"/>
  <c r="M90" i="3"/>
  <c r="N90" i="3"/>
  <c r="T90" i="3" s="1"/>
  <c r="M1074" i="3"/>
  <c r="N797" i="3"/>
  <c r="T797" i="3" s="1"/>
  <c r="M627" i="3"/>
  <c r="N627" i="3"/>
  <c r="T627" i="3" s="1"/>
  <c r="M155" i="3"/>
  <c r="N1986" i="3"/>
  <c r="T1986" i="3" s="1"/>
  <c r="M908" i="3"/>
  <c r="N908" i="3"/>
  <c r="T908" i="3" s="1"/>
  <c r="M1207" i="3"/>
  <c r="N1207" i="3"/>
  <c r="T1207" i="3" s="1"/>
  <c r="M657" i="3"/>
  <c r="N657" i="3"/>
  <c r="T657" i="3" s="1"/>
  <c r="M1751" i="3"/>
  <c r="N1751" i="3"/>
  <c r="T1751" i="3" s="1"/>
  <c r="M1546" i="3"/>
  <c r="N1546" i="3"/>
  <c r="T1546" i="3" s="1"/>
  <c r="M1080" i="3"/>
  <c r="N1080" i="3"/>
  <c r="T1080" i="3" s="1"/>
  <c r="N1939" i="3"/>
  <c r="T1939" i="3" s="1"/>
  <c r="M1939" i="3"/>
  <c r="M1815" i="3"/>
  <c r="N1815" i="3"/>
  <c r="T1815" i="3" s="1"/>
  <c r="M1931" i="3"/>
  <c r="N1931" i="3"/>
  <c r="T1931" i="3" s="1"/>
  <c r="M678" i="3"/>
  <c r="N1456" i="3"/>
  <c r="T1456" i="3" s="1"/>
  <c r="M380" i="3"/>
  <c r="M1458" i="3"/>
  <c r="N1458" i="3"/>
  <c r="T1458" i="3" s="1"/>
  <c r="M769" i="3"/>
  <c r="N769" i="3"/>
  <c r="T769" i="3" s="1"/>
  <c r="M1767" i="3"/>
  <c r="N1767" i="3"/>
  <c r="T1767" i="3" s="1"/>
  <c r="N1749" i="3"/>
  <c r="T1749" i="3" s="1"/>
  <c r="M942" i="3"/>
  <c r="N942" i="3"/>
  <c r="T942" i="3" s="1"/>
  <c r="N2066" i="3"/>
  <c r="T2066" i="3" s="1"/>
  <c r="M2066" i="3"/>
  <c r="N2091" i="3"/>
  <c r="T2091" i="3" s="1"/>
  <c r="M2091" i="3"/>
  <c r="M32" i="3"/>
  <c r="N32" i="3"/>
  <c r="T32" i="3" s="1"/>
  <c r="M163" i="3"/>
  <c r="N163" i="3"/>
  <c r="T163" i="3" s="1"/>
  <c r="M1653" i="3"/>
  <c r="N1653" i="3"/>
  <c r="T1653" i="3" s="1"/>
  <c r="M1354" i="3"/>
  <c r="N1354" i="3"/>
  <c r="T1354" i="3" s="1"/>
  <c r="M1529" i="3"/>
  <c r="N1529" i="3"/>
  <c r="T1529" i="3" s="1"/>
  <c r="M1450" i="3"/>
  <c r="N1450" i="3"/>
  <c r="T1450" i="3" s="1"/>
  <c r="M702" i="3"/>
  <c r="N702" i="3"/>
  <c r="T702" i="3" s="1"/>
  <c r="M1096" i="3"/>
  <c r="N1096" i="3"/>
  <c r="T1096" i="3" s="1"/>
  <c r="N755" i="3"/>
  <c r="T755" i="3" s="1"/>
  <c r="M755" i="3"/>
  <c r="M217" i="3"/>
  <c r="N217" i="3"/>
  <c r="T217" i="3" s="1"/>
  <c r="M1861" i="3"/>
  <c r="N1861" i="3"/>
  <c r="T1861" i="3" s="1"/>
  <c r="M974" i="3"/>
  <c r="N974" i="3"/>
  <c r="T974" i="3" s="1"/>
  <c r="M1512" i="3"/>
  <c r="N1512" i="3"/>
  <c r="T1512" i="3" s="1"/>
  <c r="M1000" i="3"/>
  <c r="N1000" i="3"/>
  <c r="T1000" i="3" s="1"/>
  <c r="M641" i="3"/>
  <c r="N641" i="3"/>
  <c r="T641" i="3" s="1"/>
  <c r="M1178" i="3"/>
  <c r="N1178" i="3"/>
  <c r="T1178" i="3" s="1"/>
  <c r="M1982" i="3"/>
  <c r="N1982" i="3"/>
  <c r="T1982" i="3" s="1"/>
  <c r="N405" i="3"/>
  <c r="T405" i="3" s="1"/>
  <c r="M405" i="3"/>
  <c r="M1090" i="3"/>
  <c r="N1090" i="3"/>
  <c r="T1090" i="3" s="1"/>
  <c r="M951" i="3"/>
  <c r="N951" i="3"/>
  <c r="T951" i="3" s="1"/>
  <c r="M973" i="3"/>
  <c r="N973" i="3"/>
  <c r="T973" i="3" s="1"/>
  <c r="M164" i="3"/>
  <c r="N164" i="3"/>
  <c r="T164" i="3" s="1"/>
  <c r="M1754" i="3"/>
  <c r="N1754" i="3"/>
  <c r="T1754" i="3" s="1"/>
  <c r="M564" i="3"/>
  <c r="N564" i="3"/>
  <c r="T564" i="3" s="1"/>
  <c r="M881" i="3"/>
  <c r="N881" i="3"/>
  <c r="T881" i="3" s="1"/>
  <c r="M943" i="3"/>
  <c r="N943" i="3"/>
  <c r="T943" i="3" s="1"/>
  <c r="N1151" i="3"/>
  <c r="T1151" i="3" s="1"/>
  <c r="M1151" i="3"/>
  <c r="M408" i="3"/>
  <c r="M411" i="3"/>
  <c r="N411" i="3"/>
  <c r="T411" i="3" s="1"/>
  <c r="M1071" i="3"/>
  <c r="N1071" i="3"/>
  <c r="T1071" i="3" s="1"/>
  <c r="M339" i="3"/>
  <c r="N339" i="3"/>
  <c r="T339" i="3" s="1"/>
  <c r="M889" i="3"/>
  <c r="N889" i="3"/>
  <c r="T889" i="3" s="1"/>
  <c r="M604" i="3"/>
  <c r="N604" i="3"/>
  <c r="T604" i="3" s="1"/>
  <c r="M662" i="3"/>
  <c r="N1168" i="3"/>
  <c r="T1168" i="3" s="1"/>
  <c r="M1937" i="3"/>
  <c r="M315" i="3"/>
  <c r="N315" i="3"/>
  <c r="T315" i="3" s="1"/>
  <c r="M1280" i="3"/>
  <c r="N1280" i="3"/>
  <c r="T1280" i="3" s="1"/>
  <c r="N1892" i="3"/>
  <c r="T1892" i="3" s="1"/>
  <c r="M148" i="3"/>
  <c r="N148" i="3"/>
  <c r="T148" i="3" s="1"/>
  <c r="N2081" i="3"/>
  <c r="T2081" i="3" s="1"/>
  <c r="M1953" i="3"/>
  <c r="N1953" i="3"/>
  <c r="T1953" i="3" s="1"/>
  <c r="N574" i="3"/>
  <c r="T574" i="3" s="1"/>
  <c r="N1355" i="3"/>
  <c r="T1355" i="3" s="1"/>
  <c r="M1355" i="3"/>
  <c r="M1660" i="3"/>
  <c r="M1298" i="3"/>
  <c r="M898" i="3"/>
  <c r="N1415" i="3"/>
  <c r="T1415" i="3" s="1"/>
  <c r="M1079" i="3"/>
  <c r="N1079" i="3"/>
  <c r="T1079" i="3" s="1"/>
  <c r="M2007" i="3"/>
  <c r="N2007" i="3"/>
  <c r="T2007" i="3" s="1"/>
  <c r="M319" i="3"/>
  <c r="N319" i="3"/>
  <c r="T319" i="3" s="1"/>
  <c r="N1826" i="3"/>
  <c r="T1826" i="3" s="1"/>
  <c r="M1826" i="3"/>
  <c r="N1852" i="3"/>
  <c r="T1852" i="3" s="1"/>
  <c r="N192" i="3"/>
  <c r="T192" i="3" s="1"/>
  <c r="N2058" i="3"/>
  <c r="T2058" i="3" s="1"/>
  <c r="N1610" i="3"/>
  <c r="T1610" i="3" s="1"/>
  <c r="N2135" i="3"/>
  <c r="T2135" i="3" s="1"/>
  <c r="N299" i="3"/>
  <c r="T299" i="3" s="1"/>
  <c r="M1656" i="3"/>
  <c r="N1656" i="3"/>
  <c r="T1656" i="3" s="1"/>
  <c r="N1753" i="3"/>
  <c r="T1753" i="3" s="1"/>
  <c r="M1753" i="3"/>
  <c r="M611" i="3"/>
  <c r="N1533" i="3"/>
  <c r="T1533" i="3" s="1"/>
  <c r="M146" i="3"/>
  <c r="N146" i="3"/>
  <c r="T146" i="3" s="1"/>
  <c r="M1932" i="3"/>
  <c r="N1932" i="3"/>
  <c r="T1932" i="3" s="1"/>
  <c r="M34" i="3"/>
  <c r="N34" i="3"/>
  <c r="T34" i="3" s="1"/>
  <c r="M221" i="3"/>
  <c r="N221" i="3"/>
  <c r="T221" i="3" s="1"/>
  <c r="M1126" i="3"/>
  <c r="N1126" i="3"/>
  <c r="T1126" i="3" s="1"/>
  <c r="M453" i="3"/>
  <c r="M615" i="3"/>
  <c r="M1263" i="3"/>
  <c r="N1263" i="3"/>
  <c r="T1263" i="3" s="1"/>
  <c r="M308" i="3"/>
  <c r="M1213" i="3"/>
  <c r="N566" i="3"/>
  <c r="T566" i="3" s="1"/>
  <c r="N1516" i="3"/>
  <c r="T1516" i="3" s="1"/>
  <c r="M150" i="3"/>
  <c r="N150" i="3"/>
  <c r="T150" i="3" s="1"/>
  <c r="N1353" i="3"/>
  <c r="T1353" i="3" s="1"/>
  <c r="M1353" i="3"/>
  <c r="N610" i="3"/>
  <c r="T610" i="3" s="1"/>
  <c r="M610" i="3"/>
  <c r="M2031" i="3"/>
  <c r="N2031" i="3"/>
  <c r="T2031" i="3" s="1"/>
  <c r="M139" i="3"/>
  <c r="N139" i="3"/>
  <c r="T139" i="3" s="1"/>
  <c r="M1479" i="3"/>
  <c r="N1479" i="3"/>
  <c r="T1479" i="3" s="1"/>
  <c r="M110" i="3"/>
  <c r="N110" i="3"/>
  <c r="T110" i="3" s="1"/>
  <c r="M2077" i="3"/>
  <c r="N2077" i="3"/>
  <c r="T2077" i="3" s="1"/>
  <c r="N1567" i="3"/>
  <c r="T1567" i="3" s="1"/>
  <c r="M1567" i="3"/>
  <c r="M2099" i="3"/>
  <c r="N2099" i="3"/>
  <c r="T2099" i="3" s="1"/>
  <c r="M599" i="3"/>
  <c r="N599" i="3"/>
  <c r="T599" i="3" s="1"/>
  <c r="N464" i="3"/>
  <c r="T464" i="3" s="1"/>
  <c r="M464" i="3"/>
  <c r="M1934" i="3"/>
  <c r="N1934" i="3"/>
  <c r="T1934" i="3" s="1"/>
  <c r="M2012" i="3"/>
  <c r="N2012" i="3"/>
  <c r="T2012" i="3" s="1"/>
  <c r="N1039" i="3"/>
  <c r="T1039" i="3" s="1"/>
  <c r="M1039" i="3"/>
  <c r="N590" i="3"/>
  <c r="T590" i="3" s="1"/>
  <c r="N852" i="3"/>
  <c r="T852" i="3" s="1"/>
  <c r="N459" i="3"/>
  <c r="T459" i="3" s="1"/>
  <c r="N605" i="3"/>
  <c r="T605" i="3" s="1"/>
  <c r="N1319" i="3"/>
  <c r="T1319" i="3" s="1"/>
  <c r="N571" i="3"/>
  <c r="T571" i="3" s="1"/>
  <c r="N316" i="3"/>
  <c r="T316" i="3" s="1"/>
  <c r="N1943" i="3"/>
  <c r="T1943" i="3" s="1"/>
  <c r="N1359" i="3"/>
  <c r="T1359" i="3" s="1"/>
  <c r="N2101" i="3"/>
  <c r="T2101" i="3" s="1"/>
  <c r="N1793" i="3"/>
  <c r="T1793" i="3" s="1"/>
  <c r="M183" i="3"/>
  <c r="N766" i="3"/>
  <c r="T766" i="3" s="1"/>
  <c r="M140" i="3"/>
  <c r="N140" i="3"/>
  <c r="T140" i="3" s="1"/>
  <c r="N97" i="3"/>
  <c r="T97" i="3" s="1"/>
  <c r="N2080" i="3"/>
  <c r="T2080" i="3" s="1"/>
  <c r="M2045" i="3"/>
  <c r="N2026" i="3"/>
  <c r="T2026" i="3" s="1"/>
  <c r="M1952" i="3"/>
  <c r="N1952" i="3"/>
  <c r="T1952" i="3" s="1"/>
  <c r="N1379" i="3"/>
  <c r="T1379" i="3" s="1"/>
  <c r="N281" i="3"/>
  <c r="T281" i="3" s="1"/>
  <c r="M281" i="3"/>
  <c r="M1184" i="3"/>
  <c r="M71" i="3"/>
  <c r="N1711" i="3"/>
  <c r="T1711" i="3" s="1"/>
  <c r="M1569" i="3"/>
  <c r="M667" i="3"/>
  <c r="N667" i="3"/>
  <c r="T667" i="3" s="1"/>
  <c r="N1868" i="3"/>
  <c r="T1868" i="3" s="1"/>
  <c r="M1708" i="3"/>
  <c r="N1688" i="3"/>
  <c r="T1688" i="3" s="1"/>
  <c r="M1539" i="3"/>
  <c r="N1539" i="3"/>
  <c r="T1539" i="3" s="1"/>
  <c r="N1403" i="3"/>
  <c r="T1403" i="3" s="1"/>
  <c r="N1008" i="3"/>
  <c r="T1008" i="3" s="1"/>
  <c r="N472" i="3"/>
  <c r="T472" i="3" s="1"/>
  <c r="M472" i="3"/>
  <c r="M1623" i="3"/>
  <c r="N1623" i="3"/>
  <c r="T1623" i="3" s="1"/>
  <c r="M2078" i="3"/>
  <c r="N2078" i="3"/>
  <c r="T2078" i="3" s="1"/>
  <c r="N1378" i="3"/>
  <c r="T1378" i="3" s="1"/>
  <c r="N714" i="3"/>
  <c r="T714" i="3" s="1"/>
  <c r="M714" i="3"/>
  <c r="M1595" i="3"/>
  <c r="N1595" i="3"/>
  <c r="T1595" i="3" s="1"/>
  <c r="M1724" i="3"/>
  <c r="N1724" i="3"/>
  <c r="T1724" i="3" s="1"/>
  <c r="M1386" i="3"/>
  <c r="N1386" i="3"/>
  <c r="T1386" i="3" s="1"/>
  <c r="N930" i="3"/>
  <c r="T930" i="3" s="1"/>
  <c r="M930" i="3"/>
  <c r="M360" i="3"/>
  <c r="N360" i="3"/>
  <c r="T360" i="3" s="1"/>
  <c r="M1385" i="3"/>
  <c r="M1377" i="3"/>
  <c r="N1377" i="3"/>
  <c r="T1377" i="3" s="1"/>
  <c r="N956" i="3"/>
  <c r="T956" i="3" s="1"/>
  <c r="N939" i="3"/>
  <c r="T939" i="3" s="1"/>
  <c r="M939" i="3"/>
  <c r="N37" i="3"/>
  <c r="T37" i="3" s="1"/>
  <c r="M37" i="3"/>
  <c r="M993" i="3"/>
  <c r="N993" i="3"/>
  <c r="T993" i="3" s="1"/>
  <c r="M938" i="3"/>
  <c r="N938" i="3"/>
  <c r="T938" i="3" s="1"/>
  <c r="N45" i="3"/>
  <c r="T45" i="3" s="1"/>
  <c r="M45" i="3"/>
  <c r="M1102" i="3"/>
  <c r="N1102" i="3"/>
  <c r="T1102" i="3" s="1"/>
  <c r="M1580" i="3"/>
  <c r="N1580" i="3"/>
  <c r="T1580" i="3" s="1"/>
  <c r="M955" i="3"/>
  <c r="N955" i="3"/>
  <c r="T955" i="3" s="1"/>
  <c r="N58" i="3"/>
  <c r="T58" i="3" s="1"/>
  <c r="M58" i="3"/>
  <c r="N929" i="3"/>
  <c r="T929" i="3" s="1"/>
  <c r="N713" i="3"/>
  <c r="T713" i="3" s="1"/>
  <c r="N471" i="3"/>
  <c r="T471" i="3" s="1"/>
  <c r="N276" i="3"/>
  <c r="T276" i="3" s="1"/>
  <c r="N105" i="3"/>
  <c r="T105" i="3" s="1"/>
  <c r="N57" i="3"/>
  <c r="T57" i="3" s="1"/>
  <c r="N44" i="3"/>
  <c r="T44" i="3" s="1"/>
  <c r="N30" i="3"/>
  <c r="T30" i="3" s="1"/>
  <c r="N954" i="3"/>
  <c r="T954" i="3" s="1"/>
  <c r="N937" i="3"/>
  <c r="T937" i="3" s="1"/>
  <c r="N923" i="3"/>
  <c r="T923" i="3" s="1"/>
  <c r="N712" i="3"/>
  <c r="T712" i="3" s="1"/>
  <c r="N357" i="3"/>
  <c r="T357" i="3" s="1"/>
  <c r="N275" i="3"/>
  <c r="T275" i="3" s="1"/>
  <c r="N94" i="3"/>
  <c r="T94" i="3" s="1"/>
  <c r="N56" i="3"/>
  <c r="T56" i="3" s="1"/>
  <c r="N43" i="3"/>
  <c r="T43" i="3" s="1"/>
  <c r="N29" i="3"/>
  <c r="T29" i="3" s="1"/>
  <c r="M2153" i="3" l="1"/>
  <c r="N2145" i="3"/>
  <c r="T2145" i="3" s="1"/>
  <c r="M2137" i="3"/>
  <c r="M2131" i="3" s="1"/>
  <c r="M2129" i="3" s="1"/>
  <c r="M2127" i="3" l="1"/>
  <c r="N2144" i="3"/>
  <c r="T2144" i="3" l="1"/>
  <c r="N2140" i="3"/>
  <c r="D75" i="2"/>
  <c r="E75" i="2" s="1"/>
  <c r="T2140" i="3" l="1"/>
  <c r="N2139" i="3"/>
  <c r="N2137" i="3" l="1"/>
  <c r="D74" i="2"/>
  <c r="E74" i="2" s="1"/>
  <c r="T2139" i="3"/>
  <c r="T2137" i="3" l="1"/>
  <c r="N2131" i="3"/>
  <c r="T2131" i="3" l="1"/>
  <c r="N2129" i="3"/>
  <c r="T2129" i="3" l="1"/>
  <c r="N2127" i="3"/>
  <c r="T2127" i="3" l="1"/>
  <c r="N2126" i="3"/>
  <c r="D73" i="2" l="1"/>
  <c r="E73" i="2" s="1"/>
  <c r="N2124" i="3"/>
  <c r="T2126" i="3"/>
  <c r="T2124" i="3" l="1"/>
  <c r="N2122" i="3"/>
  <c r="T2122" i="3" l="1"/>
  <c r="N2118" i="3"/>
  <c r="T2118" i="3" l="1"/>
  <c r="N2117" i="3"/>
  <c r="T2117" i="3" l="1"/>
  <c r="N2116" i="3"/>
  <c r="T2116" i="3" l="1"/>
  <c r="N2114" i="3"/>
  <c r="D72" i="2"/>
  <c r="E72" i="2" s="1"/>
  <c r="T2114" i="3" l="1"/>
  <c r="N2113" i="3"/>
  <c r="N2111" i="3" l="1"/>
  <c r="D71" i="2"/>
  <c r="E71" i="2" s="1"/>
  <c r="T2113" i="3"/>
  <c r="T2111" i="3" l="1"/>
  <c r="N2110" i="3"/>
  <c r="N2108" i="3" l="1"/>
  <c r="D70" i="2"/>
  <c r="E70" i="2" s="1"/>
  <c r="T2110" i="3"/>
  <c r="T2108" i="3" l="1"/>
  <c r="N2105" i="3"/>
  <c r="T2105" i="3" l="1"/>
  <c r="N2104" i="3"/>
  <c r="T2104" i="3" l="1"/>
  <c r="N2097" i="3"/>
  <c r="D69" i="2"/>
  <c r="E69" i="2" s="1"/>
  <c r="T2097" i="3" l="1"/>
  <c r="N2096" i="3"/>
  <c r="N2089" i="3" l="1"/>
  <c r="D68" i="2"/>
  <c r="E68" i="2" s="1"/>
  <c r="T2096" i="3"/>
  <c r="T2089" i="3" l="1"/>
  <c r="N2085" i="3"/>
  <c r="T2085" i="3" l="1"/>
  <c r="N2083" i="3"/>
  <c r="T2083" i="3" l="1"/>
  <c r="N2076" i="3"/>
  <c r="T2076" i="3" l="1"/>
  <c r="N2075" i="3"/>
  <c r="N2070" i="3" l="1"/>
  <c r="T2075" i="3"/>
  <c r="D67" i="2"/>
  <c r="E67" i="2" s="1"/>
  <c r="T2070" i="3" l="1"/>
  <c r="N2063" i="3"/>
  <c r="T2063" i="3" l="1"/>
  <c r="N2059" i="3"/>
  <c r="T2059" i="3" l="1"/>
  <c r="N2056" i="3"/>
  <c r="T2056" i="3" l="1"/>
  <c r="N2053" i="3"/>
  <c r="T2053" i="3" l="1"/>
  <c r="N2051" i="3"/>
  <c r="T2051" i="3" l="1"/>
  <c r="N2049" i="3"/>
  <c r="T2049" i="3" l="1"/>
  <c r="N2044" i="3"/>
  <c r="T2044" i="3" l="1"/>
  <c r="N2043" i="3"/>
  <c r="D66" i="2" l="1"/>
  <c r="E66" i="2" s="1"/>
  <c r="N2041" i="3"/>
  <c r="T2043" i="3"/>
  <c r="T2041" i="3" l="1"/>
  <c r="N2040" i="3"/>
  <c r="N2038" i="3" l="1"/>
  <c r="D65" i="2"/>
  <c r="E65" i="2" s="1"/>
  <c r="T2040" i="3"/>
  <c r="T2038" i="3" l="1"/>
  <c r="N2036" i="3"/>
  <c r="T2036" i="3" l="1"/>
  <c r="N2035" i="3"/>
  <c r="D64" i="2" l="1"/>
  <c r="E64" i="2" s="1"/>
  <c r="T2035" i="3"/>
  <c r="N2033" i="3"/>
  <c r="T2033" i="3" l="1"/>
  <c r="N2032" i="3"/>
  <c r="D63" i="2" l="1"/>
  <c r="E63" i="2" s="1"/>
  <c r="T2032" i="3"/>
  <c r="N2029" i="3"/>
  <c r="T2029" i="3" l="1"/>
  <c r="N2027" i="3"/>
  <c r="T2027" i="3" l="1"/>
  <c r="N2025" i="3"/>
  <c r="T2025" i="3" l="1"/>
  <c r="N2024" i="3"/>
  <c r="D62" i="2" l="1"/>
  <c r="E62" i="2" s="1"/>
  <c r="T2024" i="3"/>
  <c r="N2022" i="3"/>
  <c r="T2022" i="3" l="1"/>
  <c r="N2018" i="3"/>
  <c r="T2018" i="3" l="1"/>
  <c r="N2015" i="3"/>
  <c r="T2015" i="3" l="1"/>
  <c r="N2013" i="3"/>
  <c r="T2013" i="3" l="1"/>
  <c r="N2010" i="3"/>
  <c r="T2010" i="3" l="1"/>
  <c r="N2008" i="3"/>
  <c r="T2008" i="3" l="1"/>
  <c r="N2003" i="3"/>
  <c r="T2003" i="3" l="1"/>
  <c r="N2002" i="3"/>
  <c r="T2002" i="3" l="1"/>
  <c r="N1974" i="3"/>
  <c r="D61" i="2"/>
  <c r="E61" i="2" s="1"/>
  <c r="T1974" i="3" l="1"/>
  <c r="N1973" i="3"/>
  <c r="T1973" i="3" l="1"/>
  <c r="N1970" i="3"/>
  <c r="T1970" i="3" l="1"/>
  <c r="N1969" i="3"/>
  <c r="D60" i="2" l="1"/>
  <c r="E60" i="2" s="1"/>
  <c r="T1969" i="3"/>
  <c r="N1967" i="3"/>
  <c r="T1967" i="3" l="1"/>
  <c r="N1964" i="3"/>
  <c r="T1964" i="3" l="1"/>
  <c r="N1963" i="3"/>
  <c r="D59" i="2" l="1"/>
  <c r="E59" i="2" s="1"/>
  <c r="T1963" i="3"/>
  <c r="N1959" i="3"/>
  <c r="T1959" i="3" l="1"/>
  <c r="N1957" i="3"/>
  <c r="T1957" i="3" l="1"/>
  <c r="N1955" i="3"/>
  <c r="T1955" i="3" l="1"/>
  <c r="N1951" i="3"/>
  <c r="T1951" i="3" l="1"/>
  <c r="N1950" i="3"/>
  <c r="D58" i="2" l="1"/>
  <c r="E58" i="2" s="1"/>
  <c r="T1950" i="3"/>
  <c r="N1948" i="3"/>
  <c r="T1948" i="3" l="1"/>
  <c r="N1947" i="3"/>
  <c r="D57" i="2" l="1"/>
  <c r="E57" i="2" s="1"/>
  <c r="T1947" i="3"/>
  <c r="N1944" i="3"/>
  <c r="T1944" i="3" l="1"/>
  <c r="N1941" i="3"/>
  <c r="T1941" i="3" l="1"/>
  <c r="N1940" i="3"/>
  <c r="D56" i="2" l="1"/>
  <c r="E56" i="2" s="1"/>
  <c r="T1940" i="3"/>
  <c r="N1936" i="3"/>
  <c r="T1936" i="3" l="1"/>
  <c r="N1929" i="3"/>
  <c r="T1929" i="3" l="1"/>
  <c r="N1928" i="3"/>
  <c r="T1928" i="3" l="1"/>
  <c r="N1927" i="3"/>
  <c r="D55" i="2" l="1"/>
  <c r="E55" i="2" s="1"/>
  <c r="T1927" i="3"/>
  <c r="N1925" i="3"/>
  <c r="T1925" i="3" l="1"/>
  <c r="N1922" i="3"/>
  <c r="T1922" i="3" l="1"/>
  <c r="N1916" i="3"/>
  <c r="T1916" i="3" l="1"/>
  <c r="N1914" i="3"/>
  <c r="T1914" i="3" l="1"/>
  <c r="N1910" i="3"/>
  <c r="T1910" i="3" l="1"/>
  <c r="N1902" i="3"/>
  <c r="T1902" i="3" l="1"/>
  <c r="N1901" i="3"/>
  <c r="T1901" i="3" l="1"/>
  <c r="N1900" i="3"/>
  <c r="D54" i="2" l="1"/>
  <c r="E54" i="2" s="1"/>
  <c r="T1900" i="3"/>
  <c r="N1898" i="3"/>
  <c r="T1898" i="3" l="1"/>
  <c r="N1895" i="3"/>
  <c r="T1895" i="3" l="1"/>
  <c r="N1889" i="3"/>
  <c r="T1889" i="3" l="1"/>
  <c r="N1887" i="3"/>
  <c r="T1887" i="3" l="1"/>
  <c r="N1883" i="3"/>
  <c r="T1883" i="3" l="1"/>
  <c r="N1875" i="3"/>
  <c r="T1875" i="3" l="1"/>
  <c r="N1874" i="3"/>
  <c r="T1874" i="3" l="1"/>
  <c r="N1871" i="3"/>
  <c r="T1871" i="3" l="1"/>
  <c r="N1869" i="3"/>
  <c r="T1869" i="3" l="1"/>
  <c r="N1867" i="3"/>
  <c r="T1867" i="3" l="1"/>
  <c r="N1866" i="3"/>
  <c r="D53" i="2" l="1"/>
  <c r="E53" i="2" s="1"/>
  <c r="T1866" i="3"/>
  <c r="N1864" i="3"/>
  <c r="T1864" i="3" l="1"/>
  <c r="N1860" i="3"/>
  <c r="T1860" i="3" l="1"/>
  <c r="N1858" i="3"/>
  <c r="T1858" i="3" l="1"/>
  <c r="N1857" i="3"/>
  <c r="D52" i="2" l="1"/>
  <c r="E52" i="2" s="1"/>
  <c r="T1857" i="3"/>
  <c r="N1855" i="3"/>
  <c r="T1855" i="3" l="1"/>
  <c r="N1851" i="3"/>
  <c r="T1851" i="3" l="1"/>
  <c r="N1849" i="3"/>
  <c r="T1849" i="3" l="1"/>
  <c r="N1846" i="3"/>
  <c r="T1846" i="3" l="1"/>
  <c r="N1845" i="3"/>
  <c r="D51" i="2" l="1"/>
  <c r="E51" i="2" s="1"/>
  <c r="T1845" i="3"/>
  <c r="N1842" i="3"/>
  <c r="T1842" i="3" l="1"/>
  <c r="N1839" i="3"/>
  <c r="T1839" i="3" l="1"/>
  <c r="N1838" i="3"/>
  <c r="T1838" i="3" l="1"/>
  <c r="N1836" i="3"/>
  <c r="T1836" i="3" l="1"/>
  <c r="N1834" i="3"/>
  <c r="T1834" i="3" l="1"/>
  <c r="N1832" i="3"/>
  <c r="T1832" i="3" l="1"/>
  <c r="N1830" i="3"/>
  <c r="T1830" i="3" l="1"/>
  <c r="N1828" i="3"/>
  <c r="T1828" i="3" l="1"/>
  <c r="N1825" i="3"/>
  <c r="T1825" i="3" l="1"/>
  <c r="N1822" i="3"/>
  <c r="T1822" i="3" l="1"/>
  <c r="N1819" i="3"/>
  <c r="T1819" i="3" l="1"/>
  <c r="N1818" i="3"/>
  <c r="T1818" i="3" l="1"/>
  <c r="N1816" i="3"/>
  <c r="T1816" i="3" l="1"/>
  <c r="N1813" i="3"/>
  <c r="T1813" i="3" l="1"/>
  <c r="N1810" i="3"/>
  <c r="T1810" i="3" l="1"/>
  <c r="N1808" i="3"/>
  <c r="T1808" i="3" l="1"/>
  <c r="N1807" i="3"/>
  <c r="T1807" i="3" l="1"/>
  <c r="N1804" i="3"/>
  <c r="T1804" i="3" l="1"/>
  <c r="N1801" i="3"/>
  <c r="T1801" i="3" l="1"/>
  <c r="N1799" i="3"/>
  <c r="T1799" i="3" l="1"/>
  <c r="N1797" i="3"/>
  <c r="T1797" i="3" l="1"/>
  <c r="N1795" i="3"/>
  <c r="T1795" i="3" l="1"/>
  <c r="N1794" i="3"/>
  <c r="T1794" i="3" l="1"/>
  <c r="N1789" i="3"/>
  <c r="T1789" i="3" l="1"/>
  <c r="N1787" i="3"/>
  <c r="T1787" i="3" l="1"/>
  <c r="N1785" i="3"/>
  <c r="T1785" i="3" l="1"/>
  <c r="N1784" i="3"/>
  <c r="T1784" i="3" l="1"/>
  <c r="N1781" i="3"/>
  <c r="T1781" i="3" l="1"/>
  <c r="N1748" i="3"/>
  <c r="T1748" i="3" l="1"/>
  <c r="N1746" i="3"/>
  <c r="T1746" i="3" l="1"/>
  <c r="N1744" i="3"/>
  <c r="T1744" i="3" l="1"/>
  <c r="N1742" i="3"/>
  <c r="T1742" i="3" l="1"/>
  <c r="N1741" i="3"/>
  <c r="T1741" i="3" l="1"/>
  <c r="N1733" i="3"/>
  <c r="T1733" i="3" l="1"/>
  <c r="N1727" i="3"/>
  <c r="T1727" i="3" l="1"/>
  <c r="N1717" i="3"/>
  <c r="T1717" i="3" l="1"/>
  <c r="N1716" i="3"/>
  <c r="T1716" i="3" l="1"/>
  <c r="N1714" i="3"/>
  <c r="T1714" i="3" l="1"/>
  <c r="N1706" i="3"/>
  <c r="T1706" i="3" l="1"/>
  <c r="N1702" i="3"/>
  <c r="T1702" i="3" l="1"/>
  <c r="N1701" i="3"/>
  <c r="T1701" i="3" l="1"/>
  <c r="N1698" i="3"/>
  <c r="T1698" i="3" l="1"/>
  <c r="N1697" i="3"/>
  <c r="T1697" i="3" l="1"/>
  <c r="N1695" i="3"/>
  <c r="T1695" i="3" l="1"/>
  <c r="N1693" i="3"/>
  <c r="T1693" i="3" l="1"/>
  <c r="N1692" i="3"/>
  <c r="D50" i="2" l="1"/>
  <c r="E50" i="2" s="1"/>
  <c r="T1692" i="3"/>
  <c r="N1690" i="3"/>
  <c r="T1690" i="3" l="1"/>
  <c r="N1687" i="3"/>
  <c r="T1687" i="3" l="1"/>
  <c r="N1685" i="3"/>
  <c r="T1685" i="3" l="1"/>
  <c r="N1683" i="3"/>
  <c r="T1683" i="3" l="1"/>
  <c r="N1682" i="3"/>
  <c r="D49" i="2" l="1"/>
  <c r="E49" i="2" s="1"/>
  <c r="T1682" i="3"/>
  <c r="N1679" i="3"/>
  <c r="T1679" i="3" l="1"/>
  <c r="N1673" i="3"/>
  <c r="T1673" i="3" l="1"/>
  <c r="N1672" i="3"/>
  <c r="T1672" i="3" l="1"/>
  <c r="N1670" i="3"/>
  <c r="T1670" i="3" l="1"/>
  <c r="N1668" i="3"/>
  <c r="T1668" i="3" l="1"/>
  <c r="N1666" i="3"/>
  <c r="T1666" i="3" l="1"/>
  <c r="N1664" i="3"/>
  <c r="T1664" i="3" l="1"/>
  <c r="N1662" i="3"/>
  <c r="T1662" i="3" l="1"/>
  <c r="N1659" i="3"/>
  <c r="T1659" i="3" l="1"/>
  <c r="N1655" i="3"/>
  <c r="T1655" i="3" l="1"/>
  <c r="N1654" i="3"/>
  <c r="T1654" i="3" l="1"/>
  <c r="N1651" i="3"/>
  <c r="T1651" i="3" l="1"/>
  <c r="N1649" i="3"/>
  <c r="T1649" i="3" l="1"/>
  <c r="N1646" i="3"/>
  <c r="T1646" i="3" l="1"/>
  <c r="N1644" i="3"/>
  <c r="T1644" i="3" l="1"/>
  <c r="N1643" i="3"/>
  <c r="T1643" i="3" l="1"/>
  <c r="N1640" i="3"/>
  <c r="T1640" i="3" l="1"/>
  <c r="N1635" i="3"/>
  <c r="T1635" i="3" l="1"/>
  <c r="N1633" i="3"/>
  <c r="T1633" i="3" l="1"/>
  <c r="N1630" i="3"/>
  <c r="T1630" i="3" l="1"/>
  <c r="N1625" i="3"/>
  <c r="T1625" i="3" l="1"/>
  <c r="N1624" i="3"/>
  <c r="T1624" i="3" l="1"/>
  <c r="N1619" i="3"/>
  <c r="T1619" i="3" l="1"/>
  <c r="N1617" i="3"/>
  <c r="T1617" i="3" l="1"/>
  <c r="N1615" i="3"/>
  <c r="T1615" i="3" l="1"/>
  <c r="N1613" i="3"/>
  <c r="T1613" i="3" l="1"/>
  <c r="N1612" i="3"/>
  <c r="T1612" i="3" l="1"/>
  <c r="N1607" i="3"/>
  <c r="T1607" i="3" l="1"/>
  <c r="N1605" i="3"/>
  <c r="T1605" i="3" l="1"/>
  <c r="N1603" i="3"/>
  <c r="T1603" i="3" l="1"/>
  <c r="N1601" i="3"/>
  <c r="T1601" i="3" l="1"/>
  <c r="N1592" i="3"/>
  <c r="T1592" i="3" l="1"/>
  <c r="N1584" i="3"/>
  <c r="T1584" i="3" l="1"/>
  <c r="N1573" i="3"/>
  <c r="T1573" i="3" l="1"/>
  <c r="N1572" i="3"/>
  <c r="T1572" i="3" l="1"/>
  <c r="N1570" i="3"/>
  <c r="T1570" i="3" l="1"/>
  <c r="N1561" i="3"/>
  <c r="T1561" i="3" l="1"/>
  <c r="N1557" i="3"/>
  <c r="T1557" i="3" l="1"/>
  <c r="N1556" i="3"/>
  <c r="T1556" i="3" l="1"/>
  <c r="N1553" i="3"/>
  <c r="T1553" i="3" l="1"/>
  <c r="N1550" i="3"/>
  <c r="T1550" i="3" l="1"/>
  <c r="N1549" i="3"/>
  <c r="T1549" i="3" l="1"/>
  <c r="N1547" i="3"/>
  <c r="T1547" i="3" l="1"/>
  <c r="N1545" i="3"/>
  <c r="T1545" i="3" l="1"/>
  <c r="N1544" i="3"/>
  <c r="D48" i="2" l="1"/>
  <c r="E48" i="2" s="1"/>
  <c r="T1544" i="3"/>
  <c r="N1542" i="3"/>
  <c r="T1542" i="3" l="1"/>
  <c r="N1540" i="3"/>
  <c r="T1540" i="3" l="1"/>
  <c r="N1538" i="3"/>
  <c r="T1538" i="3" l="1"/>
  <c r="N1537" i="3"/>
  <c r="D47" i="2" l="1"/>
  <c r="E47" i="2" s="1"/>
  <c r="T1537" i="3"/>
  <c r="N1534" i="3"/>
  <c r="T1534" i="3" l="1"/>
  <c r="N1531" i="3"/>
  <c r="T1531" i="3" l="1"/>
  <c r="N1530" i="3"/>
  <c r="T1530" i="3" l="1"/>
  <c r="N1528" i="3"/>
  <c r="T1528" i="3" l="1"/>
  <c r="N1526" i="3"/>
  <c r="T1526" i="3" l="1"/>
  <c r="N1524" i="3"/>
  <c r="T1524" i="3" l="1"/>
  <c r="N1522" i="3"/>
  <c r="T1522" i="3" l="1"/>
  <c r="N1520" i="3"/>
  <c r="T1520" i="3" l="1"/>
  <c r="N1518" i="3"/>
  <c r="T1518" i="3" l="1"/>
  <c r="N1515" i="3"/>
  <c r="T1515" i="3" l="1"/>
  <c r="N1511" i="3"/>
  <c r="T1511" i="3" l="1"/>
  <c r="N1510" i="3"/>
  <c r="T1510" i="3" l="1"/>
  <c r="N1507" i="3"/>
  <c r="T1507" i="3" l="1"/>
  <c r="N1505" i="3"/>
  <c r="T1505" i="3" l="1"/>
  <c r="N1502" i="3"/>
  <c r="T1502" i="3" l="1"/>
  <c r="N1500" i="3"/>
  <c r="T1500" i="3" l="1"/>
  <c r="N1499" i="3"/>
  <c r="T1499" i="3" l="1"/>
  <c r="N1496" i="3"/>
  <c r="T1496" i="3" l="1"/>
  <c r="N1491" i="3"/>
  <c r="T1491" i="3" l="1"/>
  <c r="N1489" i="3"/>
  <c r="T1489" i="3" l="1"/>
  <c r="N1484" i="3"/>
  <c r="T1484" i="3" l="1"/>
  <c r="N1481" i="3"/>
  <c r="T1481" i="3" l="1"/>
  <c r="N1480" i="3"/>
  <c r="T1480" i="3" l="1"/>
  <c r="N1475" i="3"/>
  <c r="T1475" i="3" l="1"/>
  <c r="N1473" i="3"/>
  <c r="T1473" i="3" l="1"/>
  <c r="N1471" i="3"/>
  <c r="T1471" i="3" l="1"/>
  <c r="N1469" i="3"/>
  <c r="T1469" i="3" l="1"/>
  <c r="N1468" i="3"/>
  <c r="T1468" i="3" l="1"/>
  <c r="N1465" i="3"/>
  <c r="T1465" i="3" l="1"/>
  <c r="N1463" i="3"/>
  <c r="T1463" i="3" l="1"/>
  <c r="N1461" i="3"/>
  <c r="T1461" i="3" l="1"/>
  <c r="N1459" i="3"/>
  <c r="T1459" i="3" l="1"/>
  <c r="N1451" i="3"/>
  <c r="T1451" i="3" l="1"/>
  <c r="N1444" i="3"/>
  <c r="T1444" i="3" l="1"/>
  <c r="N1433" i="3"/>
  <c r="T1433" i="3" l="1"/>
  <c r="N1432" i="3"/>
  <c r="T1432" i="3" l="1"/>
  <c r="N1430" i="3"/>
  <c r="T1430" i="3" l="1"/>
  <c r="N1421" i="3"/>
  <c r="T1421" i="3" l="1"/>
  <c r="N1417" i="3"/>
  <c r="T1417" i="3" l="1"/>
  <c r="N1416" i="3"/>
  <c r="T1416" i="3" l="1"/>
  <c r="N1413" i="3"/>
  <c r="T1413" i="3" l="1"/>
  <c r="N1411" i="3"/>
  <c r="T1411" i="3" l="1"/>
  <c r="N1409" i="3"/>
  <c r="T1409" i="3" l="1"/>
  <c r="N1408" i="3"/>
  <c r="T1408" i="3" l="1"/>
  <c r="N1406" i="3"/>
  <c r="D46" i="2"/>
  <c r="E46" i="2" s="1"/>
  <c r="T1406" i="3" l="1"/>
  <c r="N1404" i="3"/>
  <c r="T1404" i="3" l="1"/>
  <c r="N1402" i="3"/>
  <c r="T1402" i="3" l="1"/>
  <c r="N1401" i="3"/>
  <c r="D45" i="2" l="1"/>
  <c r="E45" i="2" s="1"/>
  <c r="T1401" i="3"/>
  <c r="N1399" i="3"/>
  <c r="T1399" i="3" l="1"/>
  <c r="N1397" i="3"/>
  <c r="T1397" i="3" l="1"/>
  <c r="N1396" i="3"/>
  <c r="D44" i="2" l="1"/>
  <c r="E44" i="2" s="1"/>
  <c r="T1396" i="3"/>
  <c r="N1394" i="3"/>
  <c r="T1394" i="3" l="1"/>
  <c r="N1390" i="3"/>
  <c r="T1390" i="3" l="1"/>
  <c r="N1389" i="3"/>
  <c r="D43" i="2" l="1"/>
  <c r="E43" i="2" s="1"/>
  <c r="T1389" i="3"/>
  <c r="N1387" i="3"/>
  <c r="T1387" i="3" l="1"/>
  <c r="N1373" i="3"/>
  <c r="T1373" i="3" l="1"/>
  <c r="N1372" i="3"/>
  <c r="D42" i="2" l="1"/>
  <c r="E42" i="2" s="1"/>
  <c r="T1372" i="3"/>
  <c r="N1370" i="3"/>
  <c r="T1370" i="3" l="1"/>
  <c r="N1369" i="3"/>
  <c r="D41" i="2" l="1"/>
  <c r="E41" i="2" s="1"/>
  <c r="T1369" i="3"/>
  <c r="N1367" i="3"/>
  <c r="T1367" i="3" l="1"/>
  <c r="N1364" i="3"/>
  <c r="T1364" i="3" l="1"/>
  <c r="N1363" i="3"/>
  <c r="D40" i="2" l="1"/>
  <c r="E40" i="2" s="1"/>
  <c r="T1363" i="3"/>
  <c r="N1360" i="3"/>
  <c r="T1360" i="3" l="1"/>
  <c r="N1357" i="3"/>
  <c r="T1357" i="3" l="1"/>
  <c r="N1356" i="3"/>
  <c r="D39" i="2" l="1"/>
  <c r="E39" i="2" s="1"/>
  <c r="T1356" i="3"/>
  <c r="N1352" i="3"/>
  <c r="T1352" i="3" l="1"/>
  <c r="N1346" i="3"/>
  <c r="T1346" i="3" l="1"/>
  <c r="N1345" i="3"/>
  <c r="T1345" i="3" l="1"/>
  <c r="N1344" i="3"/>
  <c r="D38" i="2" l="1"/>
  <c r="E38" i="2" s="1"/>
  <c r="T1344" i="3"/>
  <c r="N1341" i="3"/>
  <c r="T1341" i="3" l="1"/>
  <c r="N1338" i="3"/>
  <c r="T1338" i="3" l="1"/>
  <c r="N1336" i="3"/>
  <c r="T1336" i="3" l="1"/>
  <c r="N1334" i="3"/>
  <c r="T1334" i="3" l="1"/>
  <c r="N1328" i="3"/>
  <c r="T1328" i="3" l="1"/>
  <c r="N1327" i="3"/>
  <c r="D37" i="2" l="1"/>
  <c r="E37" i="2" s="1"/>
  <c r="T1327" i="3"/>
  <c r="N1320" i="3"/>
  <c r="T1320" i="3" l="1"/>
  <c r="N1314" i="3"/>
  <c r="T1314" i="3" l="1"/>
  <c r="N1313" i="3"/>
  <c r="T1313" i="3" l="1"/>
  <c r="N1311" i="3"/>
  <c r="T1311" i="3" l="1"/>
  <c r="N1309" i="3"/>
  <c r="T1309" i="3" l="1"/>
  <c r="N1307" i="3"/>
  <c r="T1307" i="3" l="1"/>
  <c r="N1305" i="3"/>
  <c r="T1305" i="3" l="1"/>
  <c r="N1303" i="3"/>
  <c r="T1303" i="3" l="1"/>
  <c r="N1300" i="3"/>
  <c r="T1300" i="3" l="1"/>
  <c r="N1297" i="3"/>
  <c r="T1297" i="3" l="1"/>
  <c r="N1296" i="3"/>
  <c r="T1296" i="3" l="1"/>
  <c r="N1293" i="3"/>
  <c r="T1293" i="3" l="1"/>
  <c r="N1290" i="3"/>
  <c r="T1290" i="3" l="1"/>
  <c r="N1289" i="3"/>
  <c r="T1289" i="3" l="1"/>
  <c r="N1287" i="3"/>
  <c r="T1287" i="3" l="1"/>
  <c r="N1281" i="3"/>
  <c r="T1281" i="3" l="1"/>
  <c r="N1278" i="3"/>
  <c r="T1278" i="3" l="1"/>
  <c r="N1275" i="3"/>
  <c r="T1275" i="3" l="1"/>
  <c r="N1273" i="3"/>
  <c r="T1273" i="3" l="1"/>
  <c r="N1272" i="3"/>
  <c r="T1272" i="3" l="1"/>
  <c r="N1269" i="3"/>
  <c r="T1269" i="3" l="1"/>
  <c r="N1266" i="3"/>
  <c r="T1266" i="3" l="1"/>
  <c r="N1265" i="3"/>
  <c r="T1265" i="3" l="1"/>
  <c r="N1260" i="3"/>
  <c r="T1260" i="3" l="1"/>
  <c r="N1258" i="3"/>
  <c r="T1258" i="3" l="1"/>
  <c r="N1255" i="3"/>
  <c r="T1255" i="3" l="1"/>
  <c r="N1252" i="3"/>
  <c r="T1252" i="3" l="1"/>
  <c r="N1251" i="3"/>
  <c r="T1251" i="3" l="1"/>
  <c r="N1246" i="3"/>
  <c r="T1246" i="3" l="1"/>
  <c r="N1244" i="3"/>
  <c r="T1244" i="3" l="1"/>
  <c r="N1242" i="3"/>
  <c r="T1242" i="3" l="1"/>
  <c r="N1240" i="3"/>
  <c r="T1240" i="3" l="1"/>
  <c r="N1238" i="3"/>
  <c r="T1238" i="3" l="1"/>
  <c r="N1237" i="3"/>
  <c r="T1237" i="3" l="1"/>
  <c r="N1233" i="3"/>
  <c r="T1233" i="3" l="1"/>
  <c r="N1228" i="3"/>
  <c r="T1228" i="3" l="1"/>
  <c r="N1224" i="3"/>
  <c r="T1224" i="3" l="1"/>
  <c r="N1219" i="3"/>
  <c r="T1219" i="3" l="1"/>
  <c r="N1216" i="3"/>
  <c r="T1216" i="3" l="1"/>
  <c r="N1211" i="3"/>
  <c r="T1211" i="3" l="1"/>
  <c r="N1208" i="3"/>
  <c r="T1208" i="3" l="1"/>
  <c r="N1206" i="3"/>
  <c r="T1206" i="3" l="1"/>
  <c r="N1198" i="3"/>
  <c r="T1198" i="3" l="1"/>
  <c r="N1197" i="3"/>
  <c r="T1197" i="3" l="1"/>
  <c r="N1191" i="3"/>
  <c r="T1191" i="3" l="1"/>
  <c r="N1188" i="3"/>
  <c r="T1188" i="3" l="1"/>
  <c r="N1183" i="3"/>
  <c r="T1183" i="3" l="1"/>
  <c r="N1173" i="3"/>
  <c r="T1173" i="3" l="1"/>
  <c r="N1165" i="3"/>
  <c r="T1165" i="3" l="1"/>
  <c r="N1157" i="3"/>
  <c r="T1157" i="3" l="1"/>
  <c r="N1150" i="3"/>
  <c r="T1150" i="3" l="1"/>
  <c r="N1149" i="3"/>
  <c r="T1149" i="3" l="1"/>
  <c r="N1146" i="3"/>
  <c r="T1146" i="3" l="1"/>
  <c r="N1141" i="3"/>
  <c r="T1141" i="3" l="1"/>
  <c r="N1129" i="3"/>
  <c r="T1129" i="3" l="1"/>
  <c r="N1120" i="3"/>
  <c r="T1120" i="3" l="1"/>
  <c r="N1114" i="3"/>
  <c r="T1114" i="3" l="1"/>
  <c r="N1113" i="3"/>
  <c r="T1113" i="3" l="1"/>
  <c r="N1112" i="3"/>
  <c r="T1112" i="3" l="1"/>
  <c r="N1067" i="3"/>
  <c r="T1067" i="3" l="1"/>
  <c r="N1065" i="3"/>
  <c r="T1065" i="3" l="1"/>
  <c r="N1063" i="3"/>
  <c r="T1063" i="3" l="1"/>
  <c r="N1058" i="3"/>
  <c r="T1058" i="3" l="1"/>
  <c r="N1056" i="3"/>
  <c r="T1056" i="3" l="1"/>
  <c r="N1054" i="3"/>
  <c r="T1054" i="3" l="1"/>
  <c r="N1053" i="3"/>
  <c r="T1053" i="3" l="1"/>
  <c r="N1045" i="3"/>
  <c r="T1045" i="3" l="1"/>
  <c r="N1036" i="3"/>
  <c r="T1036" i="3" l="1"/>
  <c r="N1026" i="3"/>
  <c r="T1026" i="3" l="1"/>
  <c r="N1018" i="3"/>
  <c r="T1018" i="3" l="1"/>
  <c r="N1007" i="3"/>
  <c r="T1007" i="3" l="1"/>
  <c r="N1006" i="3"/>
  <c r="T1006" i="3" l="1"/>
  <c r="N1004" i="3"/>
  <c r="T1004" i="3" l="1"/>
  <c r="N992" i="3"/>
  <c r="T992" i="3" l="1"/>
  <c r="N988" i="3"/>
  <c r="T988" i="3" l="1"/>
  <c r="N987" i="3"/>
  <c r="T987" i="3" l="1"/>
  <c r="N984" i="3"/>
  <c r="T984" i="3" l="1"/>
  <c r="N981" i="3"/>
  <c r="T981" i="3" l="1"/>
  <c r="N980" i="3"/>
  <c r="T980" i="3" l="1"/>
  <c r="N978" i="3"/>
  <c r="T978" i="3" l="1"/>
  <c r="N976" i="3"/>
  <c r="T976" i="3" l="1"/>
  <c r="N975" i="3"/>
  <c r="D36" i="2" l="1"/>
  <c r="E36" i="2" s="1"/>
  <c r="T975" i="3"/>
  <c r="N972" i="3"/>
  <c r="T972" i="3" l="1"/>
  <c r="N970" i="3"/>
  <c r="T970" i="3" l="1"/>
  <c r="N968" i="3"/>
  <c r="T968" i="3" l="1"/>
  <c r="N965" i="3"/>
  <c r="T965" i="3" l="1"/>
  <c r="N963" i="3"/>
  <c r="T963" i="3" l="1"/>
  <c r="N961" i="3"/>
  <c r="T961" i="3" l="1"/>
  <c r="N960" i="3"/>
  <c r="D35" i="2" l="1"/>
  <c r="E35" i="2" s="1"/>
  <c r="T960" i="3"/>
  <c r="N958" i="3"/>
  <c r="T958" i="3" l="1"/>
  <c r="N947" i="3"/>
  <c r="T947" i="3" l="1"/>
  <c r="N946" i="3"/>
  <c r="N944" i="3" l="1"/>
  <c r="T946" i="3"/>
  <c r="D34" i="2"/>
  <c r="E34" i="2" s="1"/>
  <c r="T944" i="3" l="1"/>
  <c r="N928" i="3"/>
  <c r="T928" i="3" l="1"/>
  <c r="N927" i="3"/>
  <c r="D33" i="2" l="1"/>
  <c r="E33" i="2" s="1"/>
  <c r="T927" i="3"/>
  <c r="N925" i="3"/>
  <c r="T925" i="3" l="1"/>
  <c r="N913" i="3"/>
  <c r="T913" i="3" l="1"/>
  <c r="N907" i="3"/>
  <c r="T907" i="3" l="1"/>
  <c r="N904" i="3"/>
  <c r="T904" i="3" l="1"/>
  <c r="N902" i="3"/>
  <c r="T902" i="3" l="1"/>
  <c r="N897" i="3"/>
  <c r="T897" i="3" l="1"/>
  <c r="N890" i="3"/>
  <c r="T890" i="3" l="1"/>
  <c r="N880" i="3"/>
  <c r="T880" i="3" l="1"/>
  <c r="N877" i="3"/>
  <c r="T877" i="3" l="1"/>
  <c r="N874" i="3"/>
  <c r="T874" i="3" l="1"/>
  <c r="N873" i="3"/>
  <c r="T873" i="3" l="1"/>
  <c r="N871" i="3"/>
  <c r="T871" i="3" l="1"/>
  <c r="N868" i="3"/>
  <c r="T868" i="3" l="1"/>
  <c r="N859" i="3"/>
  <c r="T859" i="3" l="1"/>
  <c r="N850" i="3"/>
  <c r="T850" i="3" l="1"/>
  <c r="N841" i="3"/>
  <c r="T841" i="3" l="1"/>
  <c r="N835" i="3"/>
  <c r="T835" i="3" l="1"/>
  <c r="N828" i="3"/>
  <c r="T828" i="3" l="1"/>
  <c r="N827" i="3"/>
  <c r="T827" i="3" l="1"/>
  <c r="N818" i="3"/>
  <c r="T818" i="3" l="1"/>
  <c r="N816" i="3"/>
  <c r="T816" i="3" l="1"/>
  <c r="N812" i="3"/>
  <c r="T812" i="3" l="1"/>
  <c r="N808" i="3"/>
  <c r="T808" i="3" l="1"/>
  <c r="N793" i="3"/>
  <c r="T793" i="3" l="1"/>
  <c r="N784" i="3"/>
  <c r="T784" i="3" l="1"/>
  <c r="N783" i="3"/>
  <c r="T783" i="3" l="1"/>
  <c r="N782" i="3"/>
  <c r="T782" i="3" l="1"/>
  <c r="N779" i="3"/>
  <c r="T779" i="3" l="1"/>
  <c r="N777" i="3"/>
  <c r="T777" i="3" l="1"/>
  <c r="N775" i="3"/>
  <c r="T775" i="3" l="1"/>
  <c r="N774" i="3"/>
  <c r="D32" i="2" l="1"/>
  <c r="E32" i="2" s="1"/>
  <c r="T774" i="3"/>
  <c r="N729" i="3"/>
  <c r="T729" i="3" l="1"/>
  <c r="N726" i="3"/>
  <c r="T726" i="3" l="1"/>
  <c r="N724" i="3"/>
  <c r="T724" i="3" l="1"/>
  <c r="N720" i="3"/>
  <c r="T720" i="3" l="1"/>
  <c r="N718" i="3"/>
  <c r="T718" i="3" l="1"/>
  <c r="N716" i="3"/>
  <c r="T716" i="3" l="1"/>
  <c r="N711" i="3"/>
  <c r="T711" i="3" l="1"/>
  <c r="N710" i="3"/>
  <c r="T710" i="3" l="1"/>
  <c r="N698" i="3"/>
  <c r="T698" i="3" l="1"/>
  <c r="N685" i="3"/>
  <c r="T685" i="3" l="1"/>
  <c r="N684" i="3"/>
  <c r="T684" i="3" l="1"/>
  <c r="N655" i="3"/>
  <c r="T655" i="3" l="1"/>
  <c r="N640" i="3"/>
  <c r="T640" i="3" l="1"/>
  <c r="N592" i="3"/>
  <c r="T592" i="3" l="1"/>
  <c r="N550" i="3"/>
  <c r="N549" i="3" l="1"/>
  <c r="T550" i="3"/>
  <c r="T549" i="3" l="1"/>
  <c r="N548" i="3"/>
  <c r="N535" i="3" l="1"/>
  <c r="D31" i="2"/>
  <c r="E31" i="2" s="1"/>
  <c r="T548" i="3"/>
  <c r="T535" i="3" l="1"/>
  <c r="N534" i="3"/>
  <c r="T534" i="3" l="1"/>
  <c r="N533" i="3"/>
  <c r="N530" i="3" l="1"/>
  <c r="D30" i="2"/>
  <c r="E30" i="2" s="1"/>
  <c r="T533" i="3"/>
  <c r="T530" i="3" l="1"/>
  <c r="N529" i="3"/>
  <c r="D29" i="2" l="1"/>
  <c r="E29" i="2" s="1"/>
  <c r="N527" i="3"/>
  <c r="T529" i="3"/>
  <c r="T527" i="3" l="1"/>
  <c r="N519" i="3"/>
  <c r="T519" i="3" l="1"/>
  <c r="N516" i="3"/>
  <c r="T516" i="3" l="1"/>
  <c r="N514" i="3"/>
  <c r="T514" i="3" l="1"/>
  <c r="N512" i="3"/>
  <c r="T512" i="3" l="1"/>
  <c r="N510" i="3"/>
  <c r="T510" i="3" l="1"/>
  <c r="N508" i="3"/>
  <c r="T508" i="3" l="1"/>
  <c r="N506" i="3"/>
  <c r="T506" i="3" l="1"/>
  <c r="N504" i="3"/>
  <c r="T504" i="3" l="1"/>
  <c r="N499" i="3"/>
  <c r="T499" i="3" l="1"/>
  <c r="N498" i="3"/>
  <c r="T498" i="3" l="1"/>
  <c r="N495" i="3"/>
  <c r="D28" i="2"/>
  <c r="E28" i="2" s="1"/>
  <c r="T495" i="3" l="1"/>
  <c r="N494" i="3"/>
  <c r="T494" i="3" l="1"/>
  <c r="N492" i="3"/>
  <c r="D27" i="2"/>
  <c r="E27" i="2" s="1"/>
  <c r="T492" i="3" l="1"/>
  <c r="N490" i="3"/>
  <c r="T490" i="3" l="1"/>
  <c r="N487" i="3"/>
  <c r="T487" i="3" l="1"/>
  <c r="N481" i="3"/>
  <c r="T481" i="3" l="1"/>
  <c r="N473" i="3"/>
  <c r="T473" i="3" l="1"/>
  <c r="N470" i="3"/>
  <c r="T470" i="3" l="1"/>
  <c r="N468" i="3"/>
  <c r="T468" i="3" l="1"/>
  <c r="N466" i="3"/>
  <c r="T466" i="3" l="1"/>
  <c r="N465" i="3"/>
  <c r="D26" i="2" l="1"/>
  <c r="E26" i="2" s="1"/>
  <c r="T465" i="3"/>
  <c r="N463" i="3"/>
  <c r="T463" i="3" l="1"/>
  <c r="N458" i="3"/>
  <c r="T458" i="3" l="1"/>
  <c r="N455" i="3"/>
  <c r="T455" i="3" l="1"/>
  <c r="N452" i="3"/>
  <c r="T452" i="3" l="1"/>
  <c r="N449" i="3"/>
  <c r="T449" i="3" l="1"/>
  <c r="N444" i="3"/>
  <c r="T444" i="3" l="1"/>
  <c r="N438" i="3"/>
  <c r="T438" i="3" l="1"/>
  <c r="N436" i="3"/>
  <c r="T436" i="3" l="1"/>
  <c r="N391" i="3"/>
  <c r="T391" i="3" l="1"/>
  <c r="N389" i="3"/>
  <c r="T389" i="3" l="1"/>
  <c r="N381" i="3"/>
  <c r="T381" i="3" l="1"/>
  <c r="N375" i="3"/>
  <c r="T375" i="3" l="1"/>
  <c r="N369" i="3"/>
  <c r="T369" i="3" l="1"/>
  <c r="N363" i="3"/>
  <c r="T363" i="3" l="1"/>
  <c r="N354" i="3"/>
  <c r="T354" i="3" l="1"/>
  <c r="N353" i="3"/>
  <c r="T353" i="3" l="1"/>
  <c r="N351" i="3"/>
  <c r="T351" i="3" l="1"/>
  <c r="N346" i="3"/>
  <c r="T346" i="3" l="1"/>
  <c r="N345" i="3"/>
  <c r="T345" i="3" l="1"/>
  <c r="N342" i="3"/>
  <c r="T342" i="3" l="1"/>
  <c r="N340" i="3"/>
  <c r="T340" i="3" l="1"/>
  <c r="N338" i="3"/>
  <c r="T338" i="3" l="1"/>
  <c r="N337" i="3"/>
  <c r="T337" i="3" l="1"/>
  <c r="N335" i="3"/>
  <c r="D25" i="2"/>
  <c r="E25" i="2" s="1"/>
  <c r="T335" i="3" l="1"/>
  <c r="N334" i="3"/>
  <c r="D24" i="2" l="1"/>
  <c r="E24" i="2" s="1"/>
  <c r="T334" i="3"/>
  <c r="N332" i="3"/>
  <c r="T332" i="3" l="1"/>
  <c r="N331" i="3"/>
  <c r="T331" i="3" l="1"/>
  <c r="N328" i="3"/>
  <c r="D23" i="2"/>
  <c r="E23" i="2" s="1"/>
  <c r="T328" i="3" l="1"/>
  <c r="N325" i="3"/>
  <c r="T325" i="3" l="1"/>
  <c r="N324" i="3"/>
  <c r="D22" i="2" l="1"/>
  <c r="E22" i="2" s="1"/>
  <c r="T324" i="3"/>
  <c r="N320" i="3"/>
  <c r="T320" i="3" l="1"/>
  <c r="N314" i="3"/>
  <c r="T314" i="3" l="1"/>
  <c r="N313" i="3"/>
  <c r="T313" i="3" l="1"/>
  <c r="N312" i="3"/>
  <c r="D21" i="2" l="1"/>
  <c r="E21" i="2" s="1"/>
  <c r="T312" i="3"/>
  <c r="N309" i="3"/>
  <c r="T309" i="3" l="1"/>
  <c r="N306" i="3"/>
  <c r="T306" i="3" l="1"/>
  <c r="N303" i="3"/>
  <c r="T303" i="3" l="1"/>
  <c r="N301" i="3"/>
  <c r="T301" i="3" l="1"/>
  <c r="N295" i="3"/>
  <c r="T295" i="3" l="1"/>
  <c r="N294" i="3"/>
  <c r="D20" i="2" l="1"/>
  <c r="E20" i="2" s="1"/>
  <c r="T294" i="3"/>
  <c r="N292" i="3"/>
  <c r="T292" i="3" l="1"/>
  <c r="N289" i="3"/>
  <c r="T289" i="3" l="1"/>
  <c r="N287" i="3"/>
  <c r="T287" i="3" l="1"/>
  <c r="N285" i="3"/>
  <c r="T285" i="3" l="1"/>
  <c r="N274" i="3"/>
  <c r="T274" i="3" l="1"/>
  <c r="N273" i="3"/>
  <c r="T273" i="3" l="1"/>
  <c r="N269" i="3"/>
  <c r="T269" i="3" l="1"/>
  <c r="N261" i="3"/>
  <c r="T261" i="3" l="1"/>
  <c r="N257" i="3"/>
  <c r="T257" i="3" l="1"/>
  <c r="N249" i="3"/>
  <c r="T249" i="3" l="1"/>
  <c r="N248" i="3"/>
  <c r="T248" i="3" l="1"/>
  <c r="N247" i="3"/>
  <c r="D19" i="2" l="1"/>
  <c r="E19" i="2" s="1"/>
  <c r="T247" i="3"/>
  <c r="N245" i="3"/>
  <c r="T245" i="3" l="1"/>
  <c r="N243" i="3"/>
  <c r="T243" i="3" l="1"/>
  <c r="N240" i="3"/>
  <c r="T240" i="3" l="1"/>
  <c r="N238" i="3"/>
  <c r="T238" i="3" l="1"/>
  <c r="N236" i="3"/>
  <c r="T236" i="3" l="1"/>
  <c r="N235" i="3"/>
  <c r="D18" i="2" l="1"/>
  <c r="E18" i="2" s="1"/>
  <c r="T235" i="3"/>
  <c r="N232" i="3"/>
  <c r="T232" i="3" l="1"/>
  <c r="N229" i="3"/>
  <c r="T229" i="3" l="1"/>
  <c r="N228" i="3"/>
  <c r="T228" i="3" l="1"/>
  <c r="N226" i="3"/>
  <c r="T226" i="3" l="1"/>
  <c r="N224" i="3"/>
  <c r="T224" i="3" l="1"/>
  <c r="N222" i="3"/>
  <c r="T222" i="3" l="1"/>
  <c r="N220" i="3"/>
  <c r="T220" i="3" l="1"/>
  <c r="N218" i="3"/>
  <c r="T218" i="3" l="1"/>
  <c r="N215" i="3"/>
  <c r="T215" i="3" l="1"/>
  <c r="N212" i="3"/>
  <c r="T212" i="3" l="1"/>
  <c r="N209" i="3"/>
  <c r="T209" i="3" l="1"/>
  <c r="N208" i="3"/>
  <c r="T208" i="3" l="1"/>
  <c r="N206" i="3"/>
  <c r="T206" i="3" l="1"/>
  <c r="N203" i="3"/>
  <c r="T203" i="3" l="1"/>
  <c r="N200" i="3"/>
  <c r="T200" i="3" l="1"/>
  <c r="N198" i="3"/>
  <c r="T198" i="3" l="1"/>
  <c r="N197" i="3"/>
  <c r="T197" i="3" l="1"/>
  <c r="N194" i="3"/>
  <c r="T194" i="3" l="1"/>
  <c r="N191" i="3"/>
  <c r="T191" i="3" l="1"/>
  <c r="N189" i="3"/>
  <c r="T189" i="3" l="1"/>
  <c r="N187" i="3"/>
  <c r="T187" i="3" l="1"/>
  <c r="N185" i="3"/>
  <c r="T185" i="3" l="1"/>
  <c r="N184" i="3"/>
  <c r="T184" i="3" l="1"/>
  <c r="N179" i="3"/>
  <c r="T179" i="3" l="1"/>
  <c r="N177" i="3"/>
  <c r="T177" i="3" l="1"/>
  <c r="N175" i="3"/>
  <c r="T175" i="3" l="1"/>
  <c r="N174" i="3"/>
  <c r="T174" i="3" l="1"/>
  <c r="N171" i="3"/>
  <c r="T171" i="3" l="1"/>
  <c r="N136" i="3"/>
  <c r="T136" i="3" l="1"/>
  <c r="N134" i="3"/>
  <c r="T134" i="3" l="1"/>
  <c r="N132" i="3"/>
  <c r="T132" i="3" l="1"/>
  <c r="N130" i="3"/>
  <c r="T130" i="3" l="1"/>
  <c r="N129" i="3"/>
  <c r="T129" i="3" l="1"/>
  <c r="N120" i="3"/>
  <c r="T120" i="3" l="1"/>
  <c r="N114" i="3"/>
  <c r="T114" i="3" l="1"/>
  <c r="N104" i="3"/>
  <c r="T104" i="3" l="1"/>
  <c r="N103" i="3"/>
  <c r="T103" i="3" l="1"/>
  <c r="N101" i="3"/>
  <c r="T101" i="3" l="1"/>
  <c r="N92" i="3"/>
  <c r="T92" i="3" l="1"/>
  <c r="N88" i="3"/>
  <c r="T88" i="3" l="1"/>
  <c r="N87" i="3"/>
  <c r="T87" i="3" l="1"/>
  <c r="N84" i="3"/>
  <c r="T84" i="3" l="1"/>
  <c r="N83" i="3"/>
  <c r="T83" i="3" l="1"/>
  <c r="N81" i="3"/>
  <c r="T81" i="3" l="1"/>
  <c r="N79" i="3"/>
  <c r="T79" i="3" l="1"/>
  <c r="N78" i="3"/>
  <c r="D17" i="2" l="1"/>
  <c r="E17" i="2" s="1"/>
  <c r="T78" i="3"/>
  <c r="N76" i="3"/>
  <c r="T76" i="3" l="1"/>
  <c r="N74" i="3"/>
  <c r="T74" i="3" l="1"/>
  <c r="N72" i="3"/>
  <c r="T72" i="3" l="1"/>
  <c r="N69" i="3"/>
  <c r="T69" i="3" l="1"/>
  <c r="N67" i="3"/>
  <c r="T67" i="3" l="1"/>
  <c r="N65" i="3"/>
  <c r="T65" i="3" l="1"/>
  <c r="N64" i="3"/>
  <c r="D16" i="2" l="1"/>
  <c r="E16" i="2" s="1"/>
  <c r="T64" i="3"/>
  <c r="N61" i="3"/>
  <c r="T61" i="3" l="1"/>
  <c r="N59" i="3"/>
  <c r="T59" i="3" l="1"/>
  <c r="N55" i="3"/>
  <c r="T55" i="3" l="1"/>
  <c r="N54" i="3"/>
  <c r="D15" i="2" l="1"/>
  <c r="E15" i="2" s="1"/>
  <c r="T54" i="3"/>
  <c r="N52" i="3"/>
  <c r="T52" i="3" l="1"/>
  <c r="N36" i="3"/>
  <c r="T36" i="3" l="1"/>
  <c r="N35" i="3"/>
  <c r="T35" i="3" l="1"/>
  <c r="N31" i="3"/>
  <c r="D14" i="2"/>
  <c r="E14" i="2" s="1"/>
  <c r="T31" i="3" l="1"/>
  <c r="N27" i="3"/>
  <c r="T27" i="3" l="1"/>
  <c r="N24" i="3"/>
  <c r="T24" i="3" l="1"/>
  <c r="N23" i="3"/>
  <c r="D13" i="2" l="1"/>
  <c r="E13" i="2" s="1"/>
  <c r="T23" i="3"/>
  <c r="N20" i="3"/>
  <c r="T20" i="3" l="1"/>
  <c r="N18" i="3"/>
  <c r="T18" i="3" l="1"/>
  <c r="N15" i="3"/>
  <c r="T15" i="3" l="1"/>
  <c r="N13" i="3"/>
  <c r="T13" i="3" l="1"/>
  <c r="N12" i="3"/>
  <c r="M2148" i="3" s="1"/>
  <c r="M2149" i="3" l="1"/>
  <c r="M2126" i="3" s="1"/>
  <c r="M2124" i="3" s="1"/>
  <c r="M2122" i="3" s="1"/>
  <c r="M2118" i="3" s="1"/>
  <c r="M2117" i="3" s="1"/>
  <c r="M2116" i="3" s="1"/>
  <c r="M2114" i="3" s="1"/>
  <c r="M2113" i="3" s="1"/>
  <c r="M2111" i="3" s="1"/>
  <c r="M2110" i="3" s="1"/>
  <c r="M2108" i="3" s="1"/>
  <c r="M2105" i="3" s="1"/>
  <c r="M2104" i="3" s="1"/>
  <c r="M2097" i="3" s="1"/>
  <c r="M2096" i="3" s="1"/>
  <c r="M2089" i="3" s="1"/>
  <c r="M2085" i="3" s="1"/>
  <c r="M2083" i="3" s="1"/>
  <c r="M2076" i="3" s="1"/>
  <c r="M2075" i="3" s="1"/>
  <c r="M2070" i="3" s="1"/>
  <c r="M2063" i="3" s="1"/>
  <c r="M2059" i="3" s="1"/>
  <c r="M2056" i="3" s="1"/>
  <c r="M2053" i="3" s="1"/>
  <c r="M2051" i="3" s="1"/>
  <c r="M2049" i="3" s="1"/>
  <c r="M2044" i="3" s="1"/>
  <c r="M2043" i="3" s="1"/>
  <c r="M2041" i="3" s="1"/>
  <c r="M2040" i="3" s="1"/>
  <c r="M2038" i="3" s="1"/>
  <c r="M2036" i="3" s="1"/>
  <c r="M2035" i="3" s="1"/>
  <c r="M2033" i="3" s="1"/>
  <c r="M2032" i="3" s="1"/>
  <c r="M2029" i="3" s="1"/>
  <c r="M2027" i="3" s="1"/>
  <c r="M2025" i="3" s="1"/>
  <c r="M2024" i="3" s="1"/>
  <c r="M2022" i="3" s="1"/>
  <c r="M2018" i="3" s="1"/>
  <c r="M2015" i="3" s="1"/>
  <c r="M2013" i="3" s="1"/>
  <c r="M2010" i="3" s="1"/>
  <c r="M2008" i="3" s="1"/>
  <c r="M2003" i="3" s="1"/>
  <c r="M2002" i="3" s="1"/>
  <c r="M1974" i="3" s="1"/>
  <c r="M1973" i="3" s="1"/>
  <c r="M1970" i="3" s="1"/>
  <c r="M1969" i="3" s="1"/>
  <c r="M1967" i="3" s="1"/>
  <c r="M1964" i="3" s="1"/>
  <c r="M1963" i="3" s="1"/>
  <c r="M1959" i="3" s="1"/>
  <c r="M1957" i="3" s="1"/>
  <c r="M1955" i="3" s="1"/>
  <c r="M1951" i="3" s="1"/>
  <c r="M1950" i="3" s="1"/>
  <c r="M1948" i="3" s="1"/>
  <c r="M1947" i="3" s="1"/>
  <c r="M1944" i="3" s="1"/>
  <c r="M1941" i="3" s="1"/>
  <c r="M1940" i="3" s="1"/>
  <c r="M1936" i="3" s="1"/>
  <c r="M1929" i="3" s="1"/>
  <c r="M1928" i="3" s="1"/>
  <c r="M1927" i="3" s="1"/>
  <c r="M1925" i="3" s="1"/>
  <c r="M1922" i="3" s="1"/>
  <c r="M1916" i="3" s="1"/>
  <c r="M1914" i="3" s="1"/>
  <c r="M1910" i="3" s="1"/>
  <c r="M1902" i="3" s="1"/>
  <c r="M1901" i="3" s="1"/>
  <c r="M1900" i="3" s="1"/>
  <c r="M1898" i="3" s="1"/>
  <c r="M1895" i="3" s="1"/>
  <c r="M1889" i="3" s="1"/>
  <c r="M1887" i="3" s="1"/>
  <c r="M1883" i="3" s="1"/>
  <c r="M1875" i="3" s="1"/>
  <c r="M1874" i="3" s="1"/>
  <c r="M1871" i="3" s="1"/>
  <c r="M1869" i="3" s="1"/>
  <c r="M1867" i="3" s="1"/>
  <c r="M1866" i="3" s="1"/>
  <c r="M1864" i="3" s="1"/>
  <c r="M1860" i="3" s="1"/>
  <c r="M1858" i="3" s="1"/>
  <c r="M1857" i="3" s="1"/>
  <c r="M1855" i="3" s="1"/>
  <c r="M1851" i="3" s="1"/>
  <c r="M1849" i="3" s="1"/>
  <c r="M1846" i="3" s="1"/>
  <c r="M1845" i="3" s="1"/>
  <c r="M1842" i="3" s="1"/>
  <c r="M1839" i="3" s="1"/>
  <c r="M1838" i="3" s="1"/>
  <c r="M1836" i="3" s="1"/>
  <c r="M1834" i="3" s="1"/>
  <c r="M1832" i="3" s="1"/>
  <c r="M1830" i="3" s="1"/>
  <c r="M1828" i="3" s="1"/>
  <c r="M1825" i="3" s="1"/>
  <c r="M1822" i="3" s="1"/>
  <c r="M1819" i="3" s="1"/>
  <c r="M1818" i="3" s="1"/>
  <c r="M1816" i="3" s="1"/>
  <c r="M1813" i="3" s="1"/>
  <c r="M1810" i="3" s="1"/>
  <c r="M1808" i="3" s="1"/>
  <c r="M1807" i="3" s="1"/>
  <c r="M1804" i="3" s="1"/>
  <c r="M1801" i="3" s="1"/>
  <c r="M1799" i="3" s="1"/>
  <c r="M1797" i="3" s="1"/>
  <c r="M1795" i="3" s="1"/>
  <c r="M1794" i="3" s="1"/>
  <c r="M1789" i="3" s="1"/>
  <c r="M1787" i="3" s="1"/>
  <c r="M1785" i="3" s="1"/>
  <c r="M1784" i="3" s="1"/>
  <c r="M1781" i="3" s="1"/>
  <c r="M1748" i="3" s="1"/>
  <c r="M1746" i="3" s="1"/>
  <c r="M1744" i="3" s="1"/>
  <c r="M1742" i="3" s="1"/>
  <c r="M1741" i="3" s="1"/>
  <c r="M1733" i="3" s="1"/>
  <c r="M1727" i="3" s="1"/>
  <c r="M1717" i="3" s="1"/>
  <c r="M1716" i="3" s="1"/>
  <c r="M1714" i="3" s="1"/>
  <c r="M1706" i="3" s="1"/>
  <c r="M1702" i="3" s="1"/>
  <c r="M1701" i="3" s="1"/>
  <c r="M1698" i="3" s="1"/>
  <c r="M1697" i="3" s="1"/>
  <c r="M1695" i="3" s="1"/>
  <c r="M1693" i="3" s="1"/>
  <c r="M1692" i="3" s="1"/>
  <c r="M1690" i="3" s="1"/>
  <c r="M1687" i="3" s="1"/>
  <c r="M1685" i="3" s="1"/>
  <c r="M1683" i="3" s="1"/>
  <c r="M1682" i="3" s="1"/>
  <c r="M1679" i="3" s="1"/>
  <c r="M1673" i="3" s="1"/>
  <c r="M1672" i="3" s="1"/>
  <c r="M1670" i="3" s="1"/>
  <c r="M1668" i="3" s="1"/>
  <c r="M1666" i="3" s="1"/>
  <c r="M1664" i="3" s="1"/>
  <c r="M1662" i="3" s="1"/>
  <c r="M1659" i="3" s="1"/>
  <c r="M1655" i="3" s="1"/>
  <c r="M1654" i="3" s="1"/>
  <c r="M1651" i="3" s="1"/>
  <c r="M1649" i="3" s="1"/>
  <c r="M1646" i="3" s="1"/>
  <c r="M1644" i="3" s="1"/>
  <c r="M1643" i="3" s="1"/>
  <c r="M1640" i="3" s="1"/>
  <c r="M1635" i="3" s="1"/>
  <c r="M1633" i="3" s="1"/>
  <c r="M1630" i="3" s="1"/>
  <c r="M1625" i="3" s="1"/>
  <c r="M1624" i="3" s="1"/>
  <c r="M1619" i="3" s="1"/>
  <c r="M1617" i="3" s="1"/>
  <c r="M1615" i="3" s="1"/>
  <c r="M1613" i="3" s="1"/>
  <c r="M1612" i="3" s="1"/>
  <c r="M1607" i="3" s="1"/>
  <c r="M1605" i="3" s="1"/>
  <c r="M1603" i="3" s="1"/>
  <c r="M1601" i="3" s="1"/>
  <c r="M1592" i="3" s="1"/>
  <c r="M1584" i="3" s="1"/>
  <c r="M1573" i="3" s="1"/>
  <c r="M1572" i="3" s="1"/>
  <c r="M1570" i="3" s="1"/>
  <c r="M1561" i="3" s="1"/>
  <c r="M1557" i="3" s="1"/>
  <c r="M1556" i="3" s="1"/>
  <c r="M1553" i="3" s="1"/>
  <c r="M1550" i="3" s="1"/>
  <c r="M1549" i="3" s="1"/>
  <c r="M1547" i="3" s="1"/>
  <c r="M1545" i="3" s="1"/>
  <c r="M1544" i="3" s="1"/>
  <c r="M1542" i="3" s="1"/>
  <c r="M1540" i="3" s="1"/>
  <c r="M1538" i="3" s="1"/>
  <c r="M1537" i="3" s="1"/>
  <c r="M1534" i="3" s="1"/>
  <c r="M1531" i="3" s="1"/>
  <c r="M1530" i="3" s="1"/>
  <c r="M1528" i="3" s="1"/>
  <c r="M1526" i="3" s="1"/>
  <c r="M1524" i="3" s="1"/>
  <c r="M1522" i="3" s="1"/>
  <c r="M1520" i="3" s="1"/>
  <c r="M1518" i="3" s="1"/>
  <c r="M1515" i="3" s="1"/>
  <c r="M1511" i="3" s="1"/>
  <c r="M1510" i="3" s="1"/>
  <c r="M1507" i="3" s="1"/>
  <c r="M1505" i="3" s="1"/>
  <c r="M1502" i="3" s="1"/>
  <c r="M1500" i="3" s="1"/>
  <c r="M1499" i="3" s="1"/>
  <c r="M1496" i="3" s="1"/>
  <c r="M1491" i="3" s="1"/>
  <c r="M1489" i="3" s="1"/>
  <c r="M1484" i="3" s="1"/>
  <c r="M1481" i="3" s="1"/>
  <c r="M1480" i="3" s="1"/>
  <c r="M1475" i="3" s="1"/>
  <c r="M1473" i="3" s="1"/>
  <c r="M1471" i="3" s="1"/>
  <c r="M1469" i="3" s="1"/>
  <c r="M1468" i="3" s="1"/>
  <c r="M1465" i="3" s="1"/>
  <c r="M1463" i="3" s="1"/>
  <c r="M1461" i="3" s="1"/>
  <c r="M1459" i="3" s="1"/>
  <c r="M1451" i="3" s="1"/>
  <c r="M1444" i="3" s="1"/>
  <c r="M1433" i="3" s="1"/>
  <c r="M1432" i="3" s="1"/>
  <c r="M1430" i="3" s="1"/>
  <c r="M1421" i="3" s="1"/>
  <c r="M1417" i="3" s="1"/>
  <c r="M1416" i="3" s="1"/>
  <c r="M1413" i="3" s="1"/>
  <c r="M1411" i="3" s="1"/>
  <c r="M1409" i="3" s="1"/>
  <c r="M1408" i="3" s="1"/>
  <c r="M1406" i="3" s="1"/>
  <c r="M1404" i="3" s="1"/>
  <c r="M1402" i="3" s="1"/>
  <c r="M1401" i="3" s="1"/>
  <c r="M1399" i="3" s="1"/>
  <c r="M1397" i="3" s="1"/>
  <c r="M1396" i="3" s="1"/>
  <c r="M1394" i="3" s="1"/>
  <c r="M1390" i="3" s="1"/>
  <c r="M1389" i="3" s="1"/>
  <c r="M1387" i="3" s="1"/>
  <c r="M1373" i="3" s="1"/>
  <c r="M1372" i="3" s="1"/>
  <c r="M1370" i="3" s="1"/>
  <c r="M1369" i="3" s="1"/>
  <c r="M1367" i="3" s="1"/>
  <c r="M1364" i="3" s="1"/>
  <c r="M1363" i="3" s="1"/>
  <c r="M1360" i="3" s="1"/>
  <c r="M1357" i="3" s="1"/>
  <c r="M1356" i="3" s="1"/>
  <c r="M1352" i="3" s="1"/>
  <c r="M1346" i="3" s="1"/>
  <c r="M1345" i="3" s="1"/>
  <c r="M1344" i="3" s="1"/>
  <c r="M1341" i="3" s="1"/>
  <c r="M1338" i="3" s="1"/>
  <c r="M1336" i="3" s="1"/>
  <c r="M1334" i="3" s="1"/>
  <c r="M1328" i="3" s="1"/>
  <c r="M1327" i="3" s="1"/>
  <c r="M1320" i="3" s="1"/>
  <c r="M1314" i="3" s="1"/>
  <c r="M1313" i="3" s="1"/>
  <c r="M1311" i="3" s="1"/>
  <c r="M1309" i="3" s="1"/>
  <c r="M1307" i="3" s="1"/>
  <c r="M1305" i="3" s="1"/>
  <c r="M1303" i="3" s="1"/>
  <c r="M1300" i="3" s="1"/>
  <c r="M1297" i="3" s="1"/>
  <c r="M1296" i="3" s="1"/>
  <c r="M1293" i="3" s="1"/>
  <c r="M1290" i="3" s="1"/>
  <c r="M1289" i="3" s="1"/>
  <c r="M1287" i="3" s="1"/>
  <c r="M1281" i="3" s="1"/>
  <c r="M1278" i="3" s="1"/>
  <c r="M1275" i="3" s="1"/>
  <c r="M1273" i="3" s="1"/>
  <c r="M1272" i="3" s="1"/>
  <c r="M1269" i="3" s="1"/>
  <c r="M1266" i="3" s="1"/>
  <c r="M1265" i="3" s="1"/>
  <c r="M1260" i="3" s="1"/>
  <c r="M1258" i="3" s="1"/>
  <c r="M1255" i="3" s="1"/>
  <c r="M1252" i="3" s="1"/>
  <c r="M1251" i="3" s="1"/>
  <c r="M1246" i="3" s="1"/>
  <c r="M1244" i="3" s="1"/>
  <c r="M1242" i="3" s="1"/>
  <c r="M1240" i="3" s="1"/>
  <c r="M1238" i="3" s="1"/>
  <c r="M1237" i="3" s="1"/>
  <c r="M1233" i="3" s="1"/>
  <c r="M1228" i="3" s="1"/>
  <c r="M1224" i="3" s="1"/>
  <c r="M1219" i="3" s="1"/>
  <c r="M1216" i="3" s="1"/>
  <c r="M1211" i="3" s="1"/>
  <c r="M1208" i="3" s="1"/>
  <c r="M1206" i="3" s="1"/>
  <c r="M1198" i="3" s="1"/>
  <c r="M1197" i="3" s="1"/>
  <c r="M1191" i="3" s="1"/>
  <c r="M1188" i="3" s="1"/>
  <c r="M1183" i="3" s="1"/>
  <c r="M1173" i="3" s="1"/>
  <c r="M1165" i="3" s="1"/>
  <c r="M1157" i="3" s="1"/>
  <c r="M1150" i="3" s="1"/>
  <c r="M1149" i="3" s="1"/>
  <c r="M1146" i="3" s="1"/>
  <c r="M1141" i="3" s="1"/>
  <c r="M1129" i="3" s="1"/>
  <c r="M1120" i="3" s="1"/>
  <c r="M1114" i="3" s="1"/>
  <c r="M1113" i="3" s="1"/>
  <c r="M1112" i="3" s="1"/>
  <c r="M1067" i="3" s="1"/>
  <c r="M1065" i="3" s="1"/>
  <c r="M1063" i="3" s="1"/>
  <c r="M1058" i="3" s="1"/>
  <c r="M1056" i="3" s="1"/>
  <c r="M1054" i="3" s="1"/>
  <c r="M1053" i="3" s="1"/>
  <c r="M1045" i="3" s="1"/>
  <c r="M1036" i="3" s="1"/>
  <c r="M1026" i="3" s="1"/>
  <c r="M1018" i="3" s="1"/>
  <c r="M1007" i="3" s="1"/>
  <c r="M1006" i="3" s="1"/>
  <c r="M1004" i="3" s="1"/>
  <c r="M992" i="3" s="1"/>
  <c r="M988" i="3" s="1"/>
  <c r="M987" i="3" s="1"/>
  <c r="M984" i="3" s="1"/>
  <c r="M981" i="3" s="1"/>
  <c r="M980" i="3" s="1"/>
  <c r="M978" i="3" s="1"/>
  <c r="M976" i="3" s="1"/>
  <c r="M975" i="3" s="1"/>
  <c r="M972" i="3" s="1"/>
  <c r="M970" i="3" s="1"/>
  <c r="M968" i="3" s="1"/>
  <c r="M965" i="3" s="1"/>
  <c r="M963" i="3" s="1"/>
  <c r="M961" i="3" s="1"/>
  <c r="M960" i="3" s="1"/>
  <c r="M958" i="3" s="1"/>
  <c r="M947" i="3" s="1"/>
  <c r="M946" i="3" s="1"/>
  <c r="M944" i="3" s="1"/>
  <c r="M928" i="3" s="1"/>
  <c r="M927" i="3" s="1"/>
  <c r="M925" i="3" s="1"/>
  <c r="M913" i="3" s="1"/>
  <c r="M907" i="3" s="1"/>
  <c r="M904" i="3" s="1"/>
  <c r="M902" i="3" s="1"/>
  <c r="M897" i="3" s="1"/>
  <c r="M890" i="3" s="1"/>
  <c r="M880" i="3" s="1"/>
  <c r="M877" i="3" s="1"/>
  <c r="M874" i="3" s="1"/>
  <c r="M873" i="3" s="1"/>
  <c r="M871" i="3" s="1"/>
  <c r="M868" i="3" s="1"/>
  <c r="M859" i="3" s="1"/>
  <c r="M850" i="3" s="1"/>
  <c r="M841" i="3" s="1"/>
  <c r="M835" i="3" s="1"/>
  <c r="M828" i="3" s="1"/>
  <c r="M827" i="3" s="1"/>
  <c r="M818" i="3" s="1"/>
  <c r="M816" i="3" s="1"/>
  <c r="M812" i="3" s="1"/>
  <c r="M808" i="3" s="1"/>
  <c r="M793" i="3" s="1"/>
  <c r="M784" i="3" s="1"/>
  <c r="M783" i="3" s="1"/>
  <c r="M782" i="3" s="1"/>
  <c r="M779" i="3" s="1"/>
  <c r="M777" i="3" s="1"/>
  <c r="M775" i="3" s="1"/>
  <c r="M774" i="3" s="1"/>
  <c r="M729" i="3" s="1"/>
  <c r="M726" i="3" s="1"/>
  <c r="M724" i="3" s="1"/>
  <c r="M720" i="3" s="1"/>
  <c r="M718" i="3" s="1"/>
  <c r="M716" i="3" s="1"/>
  <c r="M711" i="3" s="1"/>
  <c r="M710" i="3" s="1"/>
  <c r="M698" i="3" s="1"/>
  <c r="M685" i="3" s="1"/>
  <c r="M684" i="3" s="1"/>
  <c r="M655" i="3" s="1"/>
  <c r="M640" i="3" s="1"/>
  <c r="M592" i="3" s="1"/>
  <c r="M550" i="3" s="1"/>
  <c r="M549" i="3" s="1"/>
  <c r="M548" i="3" s="1"/>
  <c r="M535" i="3" s="1"/>
  <c r="M534" i="3" s="1"/>
  <c r="M533" i="3" s="1"/>
  <c r="M530" i="3" s="1"/>
  <c r="M529" i="3" s="1"/>
  <c r="M527" i="3" s="1"/>
  <c r="M519" i="3" s="1"/>
  <c r="M516" i="3" s="1"/>
  <c r="M514" i="3" s="1"/>
  <c r="M512" i="3" s="1"/>
  <c r="M510" i="3" s="1"/>
  <c r="M508" i="3" s="1"/>
  <c r="M506" i="3" s="1"/>
  <c r="M504" i="3" s="1"/>
  <c r="M499" i="3" s="1"/>
  <c r="M498" i="3" s="1"/>
  <c r="M495" i="3" s="1"/>
  <c r="M494" i="3" s="1"/>
  <c r="M492" i="3" s="1"/>
  <c r="M490" i="3" s="1"/>
  <c r="M487" i="3" s="1"/>
  <c r="M481" i="3" s="1"/>
  <c r="M473" i="3" s="1"/>
  <c r="M470" i="3" s="1"/>
  <c r="M468" i="3" s="1"/>
  <c r="M466" i="3" s="1"/>
  <c r="M465" i="3" s="1"/>
  <c r="M463" i="3" s="1"/>
  <c r="M458" i="3" s="1"/>
  <c r="M455" i="3" s="1"/>
  <c r="M452" i="3" s="1"/>
  <c r="M449" i="3" s="1"/>
  <c r="M444" i="3" s="1"/>
  <c r="M438" i="3" s="1"/>
  <c r="M436" i="3" s="1"/>
  <c r="M391" i="3" s="1"/>
  <c r="M389" i="3" s="1"/>
  <c r="M381" i="3" s="1"/>
  <c r="M375" i="3" s="1"/>
  <c r="M369" i="3" s="1"/>
  <c r="M363" i="3" s="1"/>
  <c r="M354" i="3" s="1"/>
  <c r="M353" i="3" s="1"/>
  <c r="M351" i="3" s="1"/>
  <c r="M346" i="3" s="1"/>
  <c r="M345" i="3" s="1"/>
  <c r="M342" i="3" s="1"/>
  <c r="M340" i="3" s="1"/>
  <c r="M338" i="3" s="1"/>
  <c r="M337" i="3" s="1"/>
  <c r="M335" i="3" s="1"/>
  <c r="M334" i="3" s="1"/>
  <c r="M332" i="3" s="1"/>
  <c r="M331" i="3" s="1"/>
  <c r="M328" i="3" s="1"/>
  <c r="M325" i="3" s="1"/>
  <c r="M324" i="3" s="1"/>
  <c r="M320" i="3" s="1"/>
  <c r="M314" i="3" s="1"/>
  <c r="M313" i="3" s="1"/>
  <c r="M312" i="3" s="1"/>
  <c r="M309" i="3" s="1"/>
  <c r="M306" i="3" s="1"/>
  <c r="M303" i="3" s="1"/>
  <c r="M301" i="3" s="1"/>
  <c r="M295" i="3" s="1"/>
  <c r="M294" i="3" s="1"/>
  <c r="M292" i="3" s="1"/>
  <c r="M289" i="3" s="1"/>
  <c r="M287" i="3" s="1"/>
  <c r="M285" i="3" s="1"/>
  <c r="M274" i="3" s="1"/>
  <c r="M273" i="3" s="1"/>
  <c r="M269" i="3" s="1"/>
  <c r="M261" i="3" s="1"/>
  <c r="M257" i="3" s="1"/>
  <c r="M249" i="3" s="1"/>
  <c r="M248" i="3" s="1"/>
  <c r="M247" i="3" s="1"/>
  <c r="M245" i="3" s="1"/>
  <c r="M243" i="3" s="1"/>
  <c r="M240" i="3" s="1"/>
  <c r="M238" i="3" s="1"/>
  <c r="M236" i="3" s="1"/>
  <c r="M235" i="3" s="1"/>
  <c r="M232" i="3" s="1"/>
  <c r="M229" i="3" s="1"/>
  <c r="M228" i="3" s="1"/>
  <c r="M226" i="3" s="1"/>
  <c r="M224" i="3" s="1"/>
  <c r="M222" i="3" s="1"/>
  <c r="M220" i="3" s="1"/>
  <c r="M218" i="3" s="1"/>
  <c r="M215" i="3" s="1"/>
  <c r="M212" i="3" s="1"/>
  <c r="M209" i="3" s="1"/>
  <c r="M208" i="3" s="1"/>
  <c r="M206" i="3" s="1"/>
  <c r="M203" i="3" s="1"/>
  <c r="M200" i="3" s="1"/>
  <c r="M198" i="3" s="1"/>
  <c r="M197" i="3" s="1"/>
  <c r="M194" i="3" s="1"/>
  <c r="M191" i="3" s="1"/>
  <c r="M189" i="3" s="1"/>
  <c r="M187" i="3" s="1"/>
  <c r="M185" i="3" s="1"/>
  <c r="M184" i="3" s="1"/>
  <c r="M179" i="3" s="1"/>
  <c r="M177" i="3" s="1"/>
  <c r="M175" i="3" s="1"/>
  <c r="M174" i="3" s="1"/>
  <c r="M171" i="3" s="1"/>
  <c r="M136" i="3" s="1"/>
  <c r="M134" i="3" s="1"/>
  <c r="M132" i="3" s="1"/>
  <c r="M130" i="3" s="1"/>
  <c r="M129" i="3" s="1"/>
  <c r="M120" i="3" s="1"/>
  <c r="M114" i="3" s="1"/>
  <c r="M104" i="3" s="1"/>
  <c r="M103" i="3" s="1"/>
  <c r="M101" i="3" s="1"/>
  <c r="M92" i="3" s="1"/>
  <c r="M88" i="3" s="1"/>
  <c r="M87" i="3" s="1"/>
  <c r="M84" i="3" s="1"/>
  <c r="M83" i="3" s="1"/>
  <c r="M81" i="3" s="1"/>
  <c r="M79" i="3" s="1"/>
  <c r="M78" i="3" s="1"/>
  <c r="M76" i="3" s="1"/>
  <c r="M74" i="3" s="1"/>
  <c r="M72" i="3" s="1"/>
  <c r="M69" i="3" s="1"/>
  <c r="M67" i="3" s="1"/>
  <c r="M65" i="3" s="1"/>
  <c r="M64" i="3" s="1"/>
  <c r="M61" i="3" s="1"/>
  <c r="M59" i="3" s="1"/>
  <c r="M55" i="3" s="1"/>
  <c r="M54" i="3" s="1"/>
  <c r="M52" i="3" s="1"/>
  <c r="M36" i="3" s="1"/>
  <c r="M35" i="3" s="1"/>
  <c r="M31" i="3" s="1"/>
  <c r="M27" i="3" s="1"/>
  <c r="M24" i="3" s="1"/>
  <c r="M23" i="3" s="1"/>
  <c r="M20" i="3" s="1"/>
  <c r="M18" i="3" s="1"/>
  <c r="M15" i="3" s="1"/>
  <c r="M13" i="3" s="1"/>
  <c r="M12" i="3" s="1"/>
  <c r="T2148" i="3"/>
  <c r="D12" i="2"/>
  <c r="T12" i="3"/>
  <c r="M2150" i="3" l="1"/>
  <c r="T2149" i="3"/>
  <c r="E12" i="2"/>
  <c r="D76" i="2"/>
  <c r="E76" i="2" s="1"/>
  <c r="T2150" i="3" l="1"/>
  <c r="M2152" i="3"/>
  <c r="F47" i="2"/>
  <c r="F34" i="2"/>
  <c r="F49" i="2"/>
  <c r="F66" i="2"/>
  <c r="F33" i="2"/>
  <c r="F50" i="2"/>
  <c r="F68" i="2"/>
  <c r="F59" i="2"/>
  <c r="F58" i="2"/>
  <c r="F39" i="2"/>
  <c r="F38" i="2"/>
  <c r="F73" i="2"/>
  <c r="F42" i="2"/>
  <c r="F36" i="2"/>
  <c r="F44" i="2"/>
  <c r="F69" i="2"/>
  <c r="F75" i="2"/>
  <c r="F46" i="2"/>
  <c r="F53" i="2"/>
  <c r="F62" i="2"/>
  <c r="F63" i="2"/>
  <c r="F61" i="2"/>
  <c r="F43" i="2"/>
  <c r="F72" i="2"/>
  <c r="F74" i="2"/>
  <c r="F35" i="2"/>
  <c r="F37" i="2"/>
  <c r="F70" i="2"/>
  <c r="F48" i="2"/>
  <c r="F56" i="2"/>
  <c r="F51" i="2"/>
  <c r="F64" i="2"/>
  <c r="F45" i="2"/>
  <c r="F71" i="2"/>
  <c r="F55" i="2"/>
  <c r="F60" i="2"/>
  <c r="F54" i="2"/>
  <c r="F67" i="2"/>
  <c r="F52" i="2"/>
  <c r="F57" i="2"/>
  <c r="F41" i="2"/>
  <c r="F65" i="2"/>
  <c r="F40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76" i="2" l="1"/>
</calcChain>
</file>

<file path=xl/sharedStrings.xml><?xml version="1.0" encoding="utf-8"?>
<sst xmlns="http://schemas.openxmlformats.org/spreadsheetml/2006/main" count="14309" uniqueCount="5795">
  <si>
    <t>ITEM</t>
  </si>
  <si>
    <t>DESCRIÇÃO DOS SERVIÇOS</t>
  </si>
  <si>
    <t>QUANTIDADE</t>
  </si>
  <si>
    <t>CANTEIRO DE OBRAS</t>
  </si>
  <si>
    <t>ADMINISTRATIVO</t>
  </si>
  <si>
    <t>ETAPA 01 - BLOCO 03</t>
  </si>
  <si>
    <t>ETAPA 01 - PÁTIO DESCOBERTO</t>
  </si>
  <si>
    <t>ETAPA 01 - IMPLANTAÇÃO DO BLOCO 05 - 01 SALA DE AULA</t>
  </si>
  <si>
    <t>ETAPA 01 - BLOCO 01 SALA DE AULA - PADRÃO  SEDUC 2023</t>
  </si>
  <si>
    <t>ETAPA 01 - BLOCO 05 - ADAPTAÇÃO PARA COZINHA  E DESPENSA</t>
  </si>
  <si>
    <t>ETAPA 01 - IMPLANTAÇÃO DA PASSARELA 03</t>
  </si>
  <si>
    <t>ETAPA 01 - RAMPA</t>
  </si>
  <si>
    <t>ETAPA 01 - MOVIMENTAÇÃO DE TERRA</t>
  </si>
  <si>
    <t>ETAPA 01 - PISO</t>
  </si>
  <si>
    <t>ETAPA 01 - BANCO</t>
  </si>
  <si>
    <t>ETAPA 01 - CASA DE BOMBAS</t>
  </si>
  <si>
    <t>ETAPA 01 - RESERVATÓRIO ELEVADO  - 12.500 L - 13 M DE ALTURA</t>
  </si>
  <si>
    <t>ETAPA 01 - RESERVATÓRIO ENTERRADO</t>
  </si>
  <si>
    <t>ETAPA 01 - ÁRVORE</t>
  </si>
  <si>
    <t>ETAPA 01 - QUADRA  COBERTA  - ADAPTAÇÃO</t>
  </si>
  <si>
    <t>ETAPA 01 - TAPUME  / BARRACÃO</t>
  </si>
  <si>
    <t>ETAPA 01 - PROJETO  DE COMBATE  A INCÊNDIO</t>
  </si>
  <si>
    <t>ETAPA 01 - INSTALAÇÕES ELÉTRICAS</t>
  </si>
  <si>
    <t>ETAPA 01 - INSTALAÇÕES HIDROSSANITÁRIAS</t>
  </si>
  <si>
    <t>ETAPA 02 - BLOCO 02</t>
  </si>
  <si>
    <t>ETAPA 02 - PÁTIO DESCOBERTO</t>
  </si>
  <si>
    <t>ETAPA 02 - IMPLANTAÇÃO DO BLOCO DE 08 SALAS DE AULA C/ SANITÁRIOS - 02 PAVIMENTOS</t>
  </si>
  <si>
    <t>ETAPA 02 - BLOCO 04 - BLOCO 08 SALAS DE AULA COM SANINTÁRIOS - PADRÃO  SEDUC</t>
  </si>
  <si>
    <t>ETAPA 02 - ESCADA</t>
  </si>
  <si>
    <t>ETAPA 02 - MOVIMENTAÇÃO DE TERRA</t>
  </si>
  <si>
    <t>ETAPA 02 - PISO</t>
  </si>
  <si>
    <t>ETAPA 02 - ESCOAMENTO PLUVIAL</t>
  </si>
  <si>
    <t>ETAPA 02 - TAPUME</t>
  </si>
  <si>
    <t>ETAPA 03 - BLOCO 01</t>
  </si>
  <si>
    <t>ETAPA 03 - RESERVATÓRIO</t>
  </si>
  <si>
    <t>ETAPA 03 - PORTÃO  DE ACESSO  A ESCOLA</t>
  </si>
  <si>
    <t>ETAPA 03 - IMPLANTAÇÃO DO BLOCO 01 - ADMINISTRATIVO</t>
  </si>
  <si>
    <t>ETAPA 03 - BLOCO 01 - PADRÃO  LAJE PLANA ADAPTADO</t>
  </si>
  <si>
    <t>ETAPA 03 - IMPLANTAÇÃO DO BLOCO 02 - BLOCO COZINHA  COM REFEITÓRIO</t>
  </si>
  <si>
    <t>ETAPA 03 - BLOCO 02 COZINHA  COM REFEITÓRIO - PADRÃO  SEDUC 2022 ADAPTADO</t>
  </si>
  <si>
    <t>ETAPA 03 - IMPLANTAÇÃO DO BLOCO 03 - 02 SALAS DE AULA</t>
  </si>
  <si>
    <t>ETAPA 03 - BLOCO 02 SALAS DE AULA - PADRÃO  SEDUC 2023</t>
  </si>
  <si>
    <t>ETAPA 03 - BLOCO 03 - LABORATÓRIO SECO E MOLHADO</t>
  </si>
  <si>
    <t>ETAPA 03 - MIDIATECA</t>
  </si>
  <si>
    <t>ETAPA 03 - IMPLANTAÇÃO DE PASSARELA 01</t>
  </si>
  <si>
    <t>ETAPA 03 - IMPLANTAÇÃO DE PASSARELA 02</t>
  </si>
  <si>
    <t>ETAPA 03 - MOVIMENTAÇÃO DE TERRA</t>
  </si>
  <si>
    <t>ETAPA 03 - PISO</t>
  </si>
  <si>
    <t>ETAPA 03 - ARBUSTO</t>
  </si>
  <si>
    <t>ETAPA 03 - MURO</t>
  </si>
  <si>
    <t>ETAPA 03 - ESCOAMENTO PLUVIAL</t>
  </si>
  <si>
    <t>ETAPA 03 - CENTRAL  DE GÁS - PADRÃO  GOINFRA  (1+1 CILINDRO  P-45)</t>
  </si>
  <si>
    <t>ETAPA 03 - CALÇADA  EXTERNA</t>
  </si>
  <si>
    <t>ETAPA 03 - IMPLANTAÇÃO</t>
  </si>
  <si>
    <t>ETAPA 03 - POSTE</t>
  </si>
  <si>
    <t>ETAPA 03 - HORTA</t>
  </si>
  <si>
    <t>-</t>
  </si>
  <si>
    <t>ETAPA 03 - TAPUMES</t>
  </si>
  <si>
    <t>ETAPA 04 - QUADRA  COBERTA</t>
  </si>
  <si>
    <t>ETAPA 04 - BLOCO 05 - ADAPTAÇÃO PARA USO COMO SALA DE AULA</t>
  </si>
  <si>
    <t>ETAPA 04 - PINTURA</t>
  </si>
  <si>
    <t>ETAPA 04 - CENTRAL  DE GÁS</t>
  </si>
  <si>
    <t>ETAPA 04 - MASTRO  DA BANDEIRA</t>
  </si>
  <si>
    <t>ETAPA 04 - BANCO</t>
  </si>
  <si>
    <t>ETAPA 04 - PERGOLADO</t>
  </si>
  <si>
    <t>ETAPA 04 - GRAMA ESMERALDA</t>
  </si>
  <si>
    <t>ETAPA 04 - ACESSIBILIDADE</t>
  </si>
  <si>
    <t>ETAPA 04 - TAPUMES</t>
  </si>
  <si>
    <t>TOTAL GERAL DO ORÇAMENTO (R$)</t>
  </si>
  <si>
    <t>TRINDADE</t>
  </si>
  <si>
    <t>RUA 35 N°106 , SETOR PAI ETERNO , CEP:75387-106</t>
  </si>
  <si>
    <t>CRE-TRINDADE</t>
  </si>
  <si>
    <t>a.</t>
  </si>
  <si>
    <t>SERVIÇOS PRELIMINARES</t>
  </si>
  <si>
    <t>b.</t>
  </si>
  <si>
    <t>TRANSPORTES</t>
  </si>
  <si>
    <t>c.</t>
  </si>
  <si>
    <t>SERVIÇO EM TERRA</t>
  </si>
  <si>
    <t>d.</t>
  </si>
  <si>
    <t>FUNDAÇÕES E SONDAGENS</t>
  </si>
  <si>
    <t>e.</t>
  </si>
  <si>
    <t>ESTRUTURA</t>
  </si>
  <si>
    <t>f.</t>
  </si>
  <si>
    <t>INSTALAÇÕES ELÉTRICAS</t>
  </si>
  <si>
    <t>g.</t>
  </si>
  <si>
    <t>INSTALAÇÕES HIDROSSANITÁRIAS</t>
  </si>
  <si>
    <t>h</t>
  </si>
  <si>
    <t>INSTALAÇÕES ESPECIAIS</t>
  </si>
  <si>
    <t>i.</t>
  </si>
  <si>
    <t>ALVENARIAS E DIVISÓRIAS</t>
  </si>
  <si>
    <t>k.</t>
  </si>
  <si>
    <t>IMPERMEABILIZAÇÃO</t>
  </si>
  <si>
    <t>n.</t>
  </si>
  <si>
    <t>ESTRUTURAS METÁLICAS</t>
  </si>
  <si>
    <t>o.</t>
  </si>
  <si>
    <t>COBERTURAS</t>
  </si>
  <si>
    <t>p.</t>
  </si>
  <si>
    <t>ESQUADRIAS DE MADEIRA</t>
  </si>
  <si>
    <t>q.</t>
  </si>
  <si>
    <t>ESQUADRIAS METÁLICAS</t>
  </si>
  <si>
    <t>r.</t>
  </si>
  <si>
    <t>VIDROS</t>
  </si>
  <si>
    <t>s.</t>
  </si>
  <si>
    <t>REVESTIMENTO DE PAREDE</t>
  </si>
  <si>
    <t>t.</t>
  </si>
  <si>
    <t>FORROS</t>
  </si>
  <si>
    <t>u.</t>
  </si>
  <si>
    <t>REVESTIMENTO DE PISO</t>
  </si>
  <si>
    <t>v.</t>
  </si>
  <si>
    <t>FERRAGENS</t>
  </si>
  <si>
    <t>w.</t>
  </si>
  <si>
    <t>MARCENARIA</t>
  </si>
  <si>
    <t>x.</t>
  </si>
  <si>
    <t>ADMINISTRAÇÃO</t>
  </si>
  <si>
    <t>y.</t>
  </si>
  <si>
    <t>PINTURA</t>
  </si>
  <si>
    <t>z.</t>
  </si>
  <si>
    <t>DIVERSOS</t>
  </si>
  <si>
    <t>Parcelas:</t>
  </si>
  <si>
    <t>Dias:</t>
  </si>
  <si>
    <t>SERVIÇOS  PRELIMINARES</t>
  </si>
  <si>
    <t>% Período</t>
  </si>
  <si>
    <t>SERVIÇO  EM TERRA</t>
  </si>
  <si>
    <t>INST.ELET/TELEFÔNICA/CABEAMENTO E</t>
  </si>
  <si>
    <t>ALVENARIA E DIVISÓRIAS</t>
  </si>
  <si>
    <t>ESTRUTURA METÁLICA</t>
  </si>
  <si>
    <t>ADMINISTRAÇÃO - MENSALISTAS</t>
  </si>
  <si>
    <t>% PERÍODO</t>
  </si>
  <si>
    <t>VALOR PERÍODO</t>
  </si>
  <si>
    <t>% ACUMULADO</t>
  </si>
  <si>
    <t>VALOR ACUMULADO</t>
  </si>
  <si>
    <t>TOTAL GERAL DO ORÇAMENTO (R$) C/BDI</t>
  </si>
  <si>
    <t>CÓDIGO</t>
  </si>
  <si>
    <t>SERVIÇO</t>
  </si>
  <si>
    <t>DESCRIÇÃO</t>
  </si>
  <si>
    <t>UNID</t>
  </si>
  <si>
    <t>QUANT</t>
  </si>
  <si>
    <t>PREÇO SEM  BDI</t>
  </si>
  <si>
    <t>PREÇO COM BDI</t>
  </si>
  <si>
    <t>PARTICIP. (%)</t>
  </si>
  <si>
    <t xml:space="preserve">UNIDADE ESCOLAR </t>
  </si>
  <si>
    <t>CÓDIGO INEP</t>
  </si>
  <si>
    <t xml:space="preserve">OBRA </t>
  </si>
  <si>
    <t>CIDADE</t>
  </si>
  <si>
    <t>REFORMA E AMPLIAÇÃO</t>
  </si>
  <si>
    <t xml:space="preserve">ENDEREÇO </t>
  </si>
  <si>
    <t>CRE</t>
  </si>
  <si>
    <t xml:space="preserve">REFERÊNCIA </t>
  </si>
  <si>
    <t>DATA</t>
  </si>
  <si>
    <t>ÁREA TOTAL CONSTRUÍDA (M²)</t>
  </si>
  <si>
    <t>GOINFRA E SINAPI - ONERADA</t>
  </si>
  <si>
    <t>RESUMO GERAL DO ORÇAMENTO</t>
  </si>
  <si>
    <t>ESCOLA ESTADUAL PROFESSOR ESMERALDO MONTEIRO</t>
  </si>
  <si>
    <t>TABELA</t>
  </si>
  <si>
    <t>CODIGO</t>
  </si>
  <si>
    <t>QUANT TOTAL</t>
  </si>
  <si>
    <t>MAT</t>
  </si>
  <si>
    <t>MO</t>
  </si>
  <si>
    <t>T.SERVIÇO UNIT</t>
  </si>
  <si>
    <t>VALOR TOTAL</t>
  </si>
  <si>
    <t>UN</t>
  </si>
  <si>
    <t>1.1.</t>
  </si>
  <si>
    <t>1.1.0.0.1.</t>
  </si>
  <si>
    <t>GOINFRA</t>
  </si>
  <si>
    <t>M2</t>
  </si>
  <si>
    <t>1.2.</t>
  </si>
  <si>
    <t>1.2.0.0.1.</t>
  </si>
  <si>
    <t>1.2.0.0.2.</t>
  </si>
  <si>
    <t>DESMOBILIZAÇÃO DO CANTEIRO DE OBRAS - INCLUSIVE CARGA E DESCARGA E A HORA IMPRODUTIVA DO CAMINHÃO - ( EXCLUSO O TRANSPORTE )</t>
  </si>
  <si>
    <t>1.3.</t>
  </si>
  <si>
    <t>1.3.0.0.1.</t>
  </si>
  <si>
    <t>SONDAGENS PARA INTERIOR - (OBRAS CIVIS)</t>
  </si>
  <si>
    <t>M</t>
  </si>
  <si>
    <t>1.4.</t>
  </si>
  <si>
    <t>1.4.0.0.1.</t>
  </si>
  <si>
    <t>LIMPEZA FINAL DE OBRA - (OBRAS CIVIS)</t>
  </si>
  <si>
    <t>1.4.0.0.2.</t>
  </si>
  <si>
    <t>PLACA DE INAUGURAÇÃO AÇO ESCOVADO 60 X 120 CM</t>
  </si>
  <si>
    <t>2.1.</t>
  </si>
  <si>
    <t>2.1.0.0.1.</t>
  </si>
  <si>
    <t>2.1.0.0.2.</t>
  </si>
  <si>
    <t>EPI/PGR/PCMSO/EXAMES/TREINAMENTOS/VISITAS - ÁREAS EDIFICADAS/COBERTAS/FECHADAS</t>
  </si>
  <si>
    <t>2.2.</t>
  </si>
  <si>
    <t>2.2.0.0.1.</t>
  </si>
  <si>
    <t>ENGENHEIRO - (OBRAS CIVIS)</t>
  </si>
  <si>
    <t>H</t>
  </si>
  <si>
    <t>2.2.0.0.2.</t>
  </si>
  <si>
    <t>ENCARREGADO - (OBRAS CIVIS)</t>
  </si>
  <si>
    <t>2.2.0.0.3.</t>
  </si>
  <si>
    <t>ALMOXARIFE - (OBRAS CIVIS)</t>
  </si>
  <si>
    <t>2.3.</t>
  </si>
  <si>
    <t>2.3.0.0.1.</t>
  </si>
  <si>
    <t>CAFE DA MANHA</t>
  </si>
  <si>
    <t>RE</t>
  </si>
  <si>
    <t>2.3.0.0.2.</t>
  </si>
  <si>
    <t>CANTINA - (OBRAS CIVIS)</t>
  </si>
  <si>
    <t>2.3.0.0.3.</t>
  </si>
  <si>
    <t>COMPOSIÇÃO</t>
  </si>
  <si>
    <t>COMP 060_SEE</t>
  </si>
  <si>
    <t>VALE TRANSPORTE (RMTC)</t>
  </si>
  <si>
    <t>3.1.</t>
  </si>
  <si>
    <t>3.1.0.0.1.</t>
  </si>
  <si>
    <t>3.1.0.0.2.</t>
  </si>
  <si>
    <t>DEMOLICAO MANUAL COBERTURA TELHA FIBROCIMENTO/FIBRA DE VIDRO/SIMILARES C/ TRANSP. ATÉ CB. E CARGA</t>
  </si>
  <si>
    <t>3.1.0.0.3.</t>
  </si>
  <si>
    <t>DEMOLIÇÃO MANUAL - COBERTURA TELHA METÁLICA COM TRANSPORTE ATÉ CAÇAMBA E CARGA</t>
  </si>
  <si>
    <t>3.1.0.0.4.</t>
  </si>
  <si>
    <t>3.1.0.0.5.</t>
  </si>
  <si>
    <t>DEMOLIÇÃO MANUAL DE FORRO PVC, INCLUSIVE ESTRUTURA DE SUSTENTAÇÃO COM TRANSPORTE ATÉ CAÇAMBA E CARGA</t>
  </si>
  <si>
    <t>3.1.0.0.6.</t>
  </si>
  <si>
    <t>DEMOLIÇÃO MANUAL ALVENARIA TIJOLO SEM REAPROVEITAMENTO COM TRANSPORTE ATE CAÇAMBA E CARGA</t>
  </si>
  <si>
    <t>M3</t>
  </si>
  <si>
    <t>3.1.0.0.7.</t>
  </si>
  <si>
    <t>3.1.0.0.8.</t>
  </si>
  <si>
    <t>3.1.0.0.9.</t>
  </si>
  <si>
    <t>DEMOLIÇÃO MANUAL EM CONCRETO SIMPLES COM TRANSPORTE ATÉ CAÇAMBA E CARGA</t>
  </si>
  <si>
    <t>3.1.0.0.10.</t>
  </si>
  <si>
    <t>SINAPI</t>
  </si>
  <si>
    <t>3.1.0.0.11.</t>
  </si>
  <si>
    <t>COMP 010_SEE</t>
  </si>
  <si>
    <t>DEMOLIÇÃO DE GRADE/GRELHA/CORRIMÃO/GUARDA CORPO - METÁLICO (GOINFRA)</t>
  </si>
  <si>
    <t>3.1.0.0.12.</t>
  </si>
  <si>
    <t>REMOÇÃO MANUAL DE JANELA OU PORTAL COM TRANSPORTE ATÉ CAÇAMBA E CARGA</t>
  </si>
  <si>
    <t>3.1.0.0.13.</t>
  </si>
  <si>
    <t>REMOÇÃO MANUAL DE BACIA SANITÁRIA COM TRANSPORTE ATÉ CAÇAMBA E CARGA</t>
  </si>
  <si>
    <t>3.1.0.0.14.</t>
  </si>
  <si>
    <t>3.1.0.0.15.</t>
  </si>
  <si>
    <t>REMOÇÃO MANUAL DE LAVATÓRIO COM TRANSPORTE ATÉ CAÇAMBA E CARGA</t>
  </si>
  <si>
    <t>3.2.</t>
  </si>
  <si>
    <t>3.2.0.0.1.</t>
  </si>
  <si>
    <t>TRANSPORTE DE ENTULHO EM CAMINHÃO  INCLUSO A CARGA MANUAL</t>
  </si>
  <si>
    <t>4.1.</t>
  </si>
  <si>
    <t>4.1.0.0.1.</t>
  </si>
  <si>
    <t>4.1.0.0.2.</t>
  </si>
  <si>
    <t>DEMOLIÇÃO MANUAL MEIO FIO SEM REAPROVEITAMENTO COM TRANSPORTE ATÉ CAÇAMBA E CARGA</t>
  </si>
  <si>
    <t>4.1.0.0.3.</t>
  </si>
  <si>
    <t>RASPAGEM E LIMPEZA MANUAL DO TERRENO</t>
  </si>
  <si>
    <t>4.2.</t>
  </si>
  <si>
    <t>4.2.0.0.1.</t>
  </si>
  <si>
    <t>4.3.</t>
  </si>
  <si>
    <t>4.3.0.0.1.</t>
  </si>
  <si>
    <t>REGULARIZAÇÃO DO TERRENO SEM APILOAMENTO COM TRANSPORTE MANUAL DA TERRA ESCAVADA</t>
  </si>
  <si>
    <t>4.3.0.0.2.</t>
  </si>
  <si>
    <t>COMPACTAÇÃO MECÂNICA DE SOLO PARA EXECUÇÃO DE RADIER, PISO DE CONCRETO OU LAJE SOBRE SOLO, COM COMPACTADOR DE SOLOS A PERCUSSÃO. AF_09/2021</t>
  </si>
  <si>
    <t>5.1.</t>
  </si>
  <si>
    <t>5.1.0.0.1.</t>
  </si>
  <si>
    <t>5.2.</t>
  </si>
  <si>
    <t>5.2.0.0.1.</t>
  </si>
  <si>
    <t>5.3.</t>
  </si>
  <si>
    <t>5.3.0.0.1.</t>
  </si>
  <si>
    <t>5.3.0.0.2.</t>
  </si>
  <si>
    <t>5.4.</t>
  </si>
  <si>
    <t>5.4.0.0.1.</t>
  </si>
  <si>
    <t>COMP 200_SEE</t>
  </si>
  <si>
    <t>PAREDE DE CONTENÇÃO COM CANALETA DE CONCRETO 14X19X19 CM, ARMADA COM DUAS BARRAS DE AÇO 50-A 8,0 MM (5/16"), IMPERMEABILIZADA, REBOCADA E PINTADA (1 FACE) - ALTURA MÁXIMA DE 1 M (GOINFRA)</t>
  </si>
  <si>
    <t>5.5.</t>
  </si>
  <si>
    <t>5.5.0.0.1.</t>
  </si>
  <si>
    <t>COMP 085_SEE</t>
  </si>
  <si>
    <t>GUARDA-CORPO - INCLUSO PINTURA - PADRÃO SEDUC (GOINFRA)</t>
  </si>
  <si>
    <t>5.6.</t>
  </si>
  <si>
    <t>5.6.0.0.1.</t>
  </si>
  <si>
    <t>CALHA DE CHAPA GALVANIZADA</t>
  </si>
  <si>
    <t>ETAPA 01 - BLOCO 01 SALA DE AULA - PADRÃO SEDUC 2023</t>
  </si>
  <si>
    <t>6.1.</t>
  </si>
  <si>
    <t>6.1.0.0.1.</t>
  </si>
  <si>
    <t>LOCAÇÃO DA OBRA, EXECUÇÃO DE GABARITO SEM REAPROVEITAMENTO, INCLUSO PINTURA (FACE INTERNA DO RIPÃO 15CM) E PIQUETE COM TESTEMUNHA</t>
  </si>
  <si>
    <t>6.2.</t>
  </si>
  <si>
    <t>6.2.0.0.1.</t>
  </si>
  <si>
    <t>6.3.</t>
  </si>
  <si>
    <t>6.3.1.</t>
  </si>
  <si>
    <t>REGULARIZAÇÃO  DO TERRENO</t>
  </si>
  <si>
    <t>6.3.1.0.1.</t>
  </si>
  <si>
    <t>6.3.1.0.2.</t>
  </si>
  <si>
    <t>6.4.</t>
  </si>
  <si>
    <t>6.4.1.</t>
  </si>
  <si>
    <t>ESTACAS</t>
  </si>
  <si>
    <t>6.4.1.0.1.</t>
  </si>
  <si>
    <t>ESTACA A TRADO DIAM.30 CM SEM FERRO</t>
  </si>
  <si>
    <t>6.4.1.0.2.</t>
  </si>
  <si>
    <t>ACO CA-50A - 10,0 MM (3/8") - (OBRAS CIVIS)</t>
  </si>
  <si>
    <t>KG</t>
  </si>
  <si>
    <t>6.4.1.0.3.</t>
  </si>
  <si>
    <t>ACO CA-60 - 5,0 MM - (OBRAS CIVIS)</t>
  </si>
  <si>
    <t>6.4.2.</t>
  </si>
  <si>
    <t>BLOCOS</t>
  </si>
  <si>
    <t>6.4.2.0.1.</t>
  </si>
  <si>
    <t>ESCAVACAO MANUAL DE VALAS (SAPATAS/BLOCOS)</t>
  </si>
  <si>
    <t>6.4.2.0.2.</t>
  </si>
  <si>
    <t>APILOAMENTO (BLOCOS/SAPATAS)</t>
  </si>
  <si>
    <t>6.4.2.0.3.</t>
  </si>
  <si>
    <t>LASTRO DE CONCRETO MAGRO, APLICADO EM BLOCOS DE COROAMENTO OU SAPATAS. AF_08/2017</t>
  </si>
  <si>
    <t>6.4.2.0.4.</t>
  </si>
  <si>
    <t>CONCRETO USINADO BOMBEÁVEL FCK=25 MPA (O.C.)</t>
  </si>
  <si>
    <t>6.4.2.0.5.</t>
  </si>
  <si>
    <t>LANÇAMENTO/APLICAÇÃO/ADENSAMENTO DE CONCRETO USINADO BOMBEADO EM FUNDAÇÃO</t>
  </si>
  <si>
    <t>6.4.2.0.6.</t>
  </si>
  <si>
    <t>ACO CA 50-A - 8,0 MM (5/16") - (OBRAS CIVIS)</t>
  </si>
  <si>
    <t>6.4.2.0.7.</t>
  </si>
  <si>
    <t>6.4.2.0.8.</t>
  </si>
  <si>
    <t>6.4.3.</t>
  </si>
  <si>
    <t>CONTROLE TECNOLÓGICO</t>
  </si>
  <si>
    <t>6.4.3.0.1.</t>
  </si>
  <si>
    <t>CORPO DE PROVA</t>
  </si>
  <si>
    <t>6.5.</t>
  </si>
  <si>
    <t>6.5.1.</t>
  </si>
  <si>
    <t>VIGAS BALDRAMES</t>
  </si>
  <si>
    <t>6.5.1.0.1.</t>
  </si>
  <si>
    <t>ESCAVACAO MANUAL DE VALAS &lt; 1 MTS. (OBRAS CIVIS)</t>
  </si>
  <si>
    <t>6.5.1.0.2.</t>
  </si>
  <si>
    <t>6.5.1.0.3.</t>
  </si>
  <si>
    <t>6.5.1.0.4.</t>
  </si>
  <si>
    <t>FORMA DE TABUA CINTA BALDRAME U=8 VEZES</t>
  </si>
  <si>
    <t>6.5.1.0.5.</t>
  </si>
  <si>
    <t>6.5.1.0.6.</t>
  </si>
  <si>
    <t>LANÇAMENTO/APLICAÇÃO/ADENSAMENTO DE CONCRETO USINADO BOMBEADO EM ESTRUTURA - (O.C.)</t>
  </si>
  <si>
    <t>6.5.1.0.7.</t>
  </si>
  <si>
    <t>REATERRO COM APILOAMENTO</t>
  </si>
  <si>
    <t>6.5.1.0.8.</t>
  </si>
  <si>
    <t>ACO CA-50 A - 8,0 MM (5/16") - (OBRAS CIVIS)</t>
  </si>
  <si>
    <t>6.5.1.0.9.</t>
  </si>
  <si>
    <t>ARMAÇÃO DE PILAR OU VIGA DE ESTRUTURA CONVENCIONAL DE CONCRETO ARMADO UTILIZANDO AÇO CA-60 DE 5,0 MM - MONTAGEM. AF_06/2022</t>
  </si>
  <si>
    <t>6.5.2.</t>
  </si>
  <si>
    <t>PILARES</t>
  </si>
  <si>
    <t>6.5.2.0.1.</t>
  </si>
  <si>
    <t>FORMA CHAPA DE COMPENSADO PLASTIFICADO 17MM U=7 V - (OBRAS CIVIS)</t>
  </si>
  <si>
    <t>6.5.2.0.2.</t>
  </si>
  <si>
    <t>6.5.2.0.3.</t>
  </si>
  <si>
    <t>6.5.2.0.4.</t>
  </si>
  <si>
    <t>6.5.2.0.5.</t>
  </si>
  <si>
    <t>6.5.3.</t>
  </si>
  <si>
    <t>VIGAS DE COBERTURA</t>
  </si>
  <si>
    <t>6.5.3.0.1.</t>
  </si>
  <si>
    <t>6.5.3.0.2.</t>
  </si>
  <si>
    <t>6.5.3.0.3.</t>
  </si>
  <si>
    <t>6.5.3.0.4.</t>
  </si>
  <si>
    <t>ACO CA-50-A - 6,3 MM (1/4") - (OBRAS CIVIS)</t>
  </si>
  <si>
    <t>6.5.3.0.5.</t>
  </si>
  <si>
    <t>6.5.3.0.6.</t>
  </si>
  <si>
    <t>ARMAÇÃO DE PILAR OU VIGA DE ESTRUTURA CONVENCIONAL DE CONCRETO ARMADO UTILIZANDO AÇO CA-50 DE 10,0 MM - MONTAGEM. AF_06/2022</t>
  </si>
  <si>
    <t>6.5.3.0.7.</t>
  </si>
  <si>
    <t>ARMAÇÃO DE PILAR OU VIGA DE ESTRUTURA CONVENCIONAL DE CONCRETO ARMADO UTILIZANDO AÇO CA-50 DE 12,5 MM - MONTAGEM. AF_06/2022</t>
  </si>
  <si>
    <t>6.5.3.0.8.</t>
  </si>
  <si>
    <t>6.5.4.</t>
  </si>
  <si>
    <t>LAJE</t>
  </si>
  <si>
    <t>6.5.4.1.</t>
  </si>
  <si>
    <t>LAJE PRÉ-MOLDADA</t>
  </si>
  <si>
    <t>6.5.4.1.1.</t>
  </si>
  <si>
    <t>COMP 727_SEE</t>
  </si>
  <si>
    <t>LAJE PRÉ-FABRICADA TRELIÇADA PARA COBERTURA, H=14CM, ENCHIMENTO EM EPS, INCLUSIVE ESCORAMENTO EM MADEIRA ROLIÇA E CAPEAMENTO COM CONCRETO USINADO 25 MPA - FORNECIMENTO E INSTALAÇÃO. (GOINFRA + ORSE)</t>
  </si>
  <si>
    <t>6.5.5.</t>
  </si>
  <si>
    <t>VERGAS E CONTRAVERGAS</t>
  </si>
  <si>
    <t>6.5.5.0.1.</t>
  </si>
  <si>
    <t>VERGA/CONTRAVERGA EM CONCRETO ARMADO FCK = 20 MPA</t>
  </si>
  <si>
    <t>6.5.6.</t>
  </si>
  <si>
    <t>6.5.6.0.1.</t>
  </si>
  <si>
    <t>6.6.</t>
  </si>
  <si>
    <t>6.6.0.0.1.</t>
  </si>
  <si>
    <t>ELETRODUTO EM AÇO ZINCADO DIÂMETRO 3/4"</t>
  </si>
  <si>
    <t>6.6.0.0.2.</t>
  </si>
  <si>
    <t>CURVA 90 GRAUS AÇO ZINCADO DIÂMETRO 3/4"</t>
  </si>
  <si>
    <t>6.6.0.0.3.</t>
  </si>
  <si>
    <t>BRACADEIRA METALICA TIPO "U" DIAM. 3/4"</t>
  </si>
  <si>
    <t>6.6.0.0.4.</t>
  </si>
  <si>
    <t>BUCHA DE NYLON S-6</t>
  </si>
  <si>
    <t>6.6.0.0.5.</t>
  </si>
  <si>
    <t>PARAFUSO P/BUCHA S-6</t>
  </si>
  <si>
    <t>6.6.0.0.6.</t>
  </si>
  <si>
    <t>LUVA EM AÇO GALVANIZADO DIÂMETRO 3/4"</t>
  </si>
  <si>
    <t>6.6.0.0.7.</t>
  </si>
  <si>
    <t>BUCHA E ARRUELA METALICA DIAM. 3/4"</t>
  </si>
  <si>
    <t>PR</t>
  </si>
  <si>
    <t>6.6.0.0.8.</t>
  </si>
  <si>
    <t>ELETRODUTO FLEXÍVEL CORRUGADO REFORÇADO, PVC, DN 25 MM (3/4"), PARA CIRCUITOS TERMINAIS, INSTALADO EM LAJE - FORNECIMENTO E INSTALAÇÃO. AF_03/2023</t>
  </si>
  <si>
    <t>6.6.0.0.9.</t>
  </si>
  <si>
    <t>ELETRODUTO FLEXÍVEL CORRUGADO, PVC, DN 25 MM (3/4"), PARA CIRCUITOS TERMINAIS, INSTALADO EM PAREDE - FORNECIMENTO E INSTALAÇÃO. AF_03/2023</t>
  </si>
  <si>
    <t>6.6.0.0.10.</t>
  </si>
  <si>
    <t>6.6.0.0.11.</t>
  </si>
  <si>
    <t>6.6.0.0.12.</t>
  </si>
  <si>
    <t>6.6.0.0.13.</t>
  </si>
  <si>
    <t>CONDULETE METÁLICO - CAIXA COM 5 ENTRADAS</t>
  </si>
  <si>
    <t>6.6.0.0.14.</t>
  </si>
  <si>
    <t>CONDULETE METÁLICO - ADAPTADOR DE SAÍDA 3/4"</t>
  </si>
  <si>
    <t>6.6.0.0.15.</t>
  </si>
  <si>
    <t>CONDULETE METÁLICO - TAMPÃO DE 3/4"</t>
  </si>
  <si>
    <t>6.6.0.0.16.</t>
  </si>
  <si>
    <t>CAIXA OCTOGONAL 4" X 4", PVC, INSTALADA EM LAJE - FORNECIMENTO E INSTALAÇÃO. AF_03/2023</t>
  </si>
  <si>
    <t>6.6.0.0.17.</t>
  </si>
  <si>
    <t>COMP 693_SEE</t>
  </si>
  <si>
    <t>6.6.0.0.18.</t>
  </si>
  <si>
    <t>6.6.0.0.19.</t>
  </si>
  <si>
    <t>INTERRUPTOR SIMPLES (1 SECAO)</t>
  </si>
  <si>
    <t>6.6.0.0.20.</t>
  </si>
  <si>
    <t>CAIXA RETANGULAR 4" X 2" MÉDIA (1,30 M DO PISO), PVC, INSTALADA EM PAREDE - FORNECIMENTO E INSTALAÇÃO. AF_03/2023</t>
  </si>
  <si>
    <t>6.6.0.0.21.</t>
  </si>
  <si>
    <t>INTERRUPTOR SIMPLES (2 SECOES)</t>
  </si>
  <si>
    <t>6.6.0.0.22.</t>
  </si>
  <si>
    <t>6.6.0.0.23.</t>
  </si>
  <si>
    <t>6.6.0.0.24.</t>
  </si>
  <si>
    <t>CAIXA RETANGULAR 4" X 2" BAIXA (0,30 M DO PISO), PVC, INSTALADA EM PAREDE - FORNECIMENTO E INSTALAÇÃO. AF_03/2023</t>
  </si>
  <si>
    <t>6.6.0.0.25.</t>
  </si>
  <si>
    <t>TOMADA HEXAGONAL 2P + T - 10A - 250V</t>
  </si>
  <si>
    <t>6.6.0.0.26.</t>
  </si>
  <si>
    <t>CAIXA RETANGULAR 4" X 2" ALTA (2,00 M DO PISO), PVC, INSTALADA EM PAREDE - FORNECIMENTO E INSTALAÇÃO. AF_03/2023</t>
  </si>
  <si>
    <t>6.6.0.0.27.</t>
  </si>
  <si>
    <t>6.6.0.0.28.</t>
  </si>
  <si>
    <t>CABO ISOLADO PP 3 X 2,5 MM2</t>
  </si>
  <si>
    <t>6.6.0.0.29.</t>
  </si>
  <si>
    <t>6.6.0.0.30.</t>
  </si>
  <si>
    <t>6.6.0.0.31.</t>
  </si>
  <si>
    <t>DISPOSITIVO DE PROTEÇÃO CONTRA SURTOS (D.P.S.) 275V DE 8 A 40KA</t>
  </si>
  <si>
    <t>6.6.0.0.32.</t>
  </si>
  <si>
    <t>DISJUNTOR MONOPOLAR TIPO DIN, CORRENTE NOMINAL DE 20A - FORNECIMENTO E INSTALAÇÃO. AF_10/2020</t>
  </si>
  <si>
    <t>6.6.0.0.33.</t>
  </si>
  <si>
    <t>DISJUNTOR MONOPOLAR TIPO DIN, CORRENTE NOMINAL DE 16A - FORNECIMENTO E INSTALAÇÃO. AF_10/2020</t>
  </si>
  <si>
    <t>6.6.0.0.34.</t>
  </si>
  <si>
    <t>INTERRUPTOR DIFERENCIAL RESIDUAL (D.R.) BIPOLAR DE 25A-30mA</t>
  </si>
  <si>
    <t>6.7.</t>
  </si>
  <si>
    <t>6.7.0.0.1.</t>
  </si>
  <si>
    <t>6.7.0.0.2.</t>
  </si>
  <si>
    <t>6.8.</t>
  </si>
  <si>
    <t>6.8.1.</t>
  </si>
  <si>
    <t>6.8.1.0.1.</t>
  </si>
  <si>
    <t>IMPERMEABILIZACAO VIGAS BALDRAMES E=2,0 CM</t>
  </si>
  <si>
    <t>6.9.</t>
  </si>
  <si>
    <t>6.9.0.0.1.</t>
  </si>
  <si>
    <t>ESTRUTURA TRELIÇADA DE COBERTURA, TIPO FINK, COM LIGAÇÕES SOLDADAS, INCLUSOS PERFIS METÁLICOS, CHAPAS METÁLICAS, MÃO DE OBRA E TRANSPORTE COM GUINDASTE - FORNECIMENTO E INSTALAÇÃO. AF_01/2020_PSA</t>
  </si>
  <si>
    <t>6.10.</t>
  </si>
  <si>
    <t>6.10.0.0.1.</t>
  </si>
  <si>
    <t>COBERTURA COM TELHA AMERICANA  RESINADA COR VERMELHA</t>
  </si>
  <si>
    <t>6.10.0.0.2.</t>
  </si>
  <si>
    <t>CUMEEIRA PARA TELHA AMERICANA RESINADA COR VERMELHA</t>
  </si>
  <si>
    <t>6.10.0.0.3.</t>
  </si>
  <si>
    <t>EMBOCAMENTO LATERAL  (OITOES)</t>
  </si>
  <si>
    <t>6.10.0.0.4.</t>
  </si>
  <si>
    <t>EMBOCAMENTO DE BEIRAL</t>
  </si>
  <si>
    <t>6.11.</t>
  </si>
  <si>
    <t>6.11.1.</t>
  </si>
  <si>
    <t>PORTA</t>
  </si>
  <si>
    <t>6.11.1.0.1.</t>
  </si>
  <si>
    <t>PORTA DE ABRIR DE 01 FOLHA EM CHAPA METÁLICA PF-1 C/FERRAGENS</t>
  </si>
  <si>
    <t>6.11.2.</t>
  </si>
  <si>
    <t>JANELAS</t>
  </si>
  <si>
    <t>6.11.2.0.1.</t>
  </si>
  <si>
    <t>JANELA DE CORRER CHAPA/VIDRO J9/J10/J12/J13 C/FERRAGENS</t>
  </si>
  <si>
    <t>6.12.</t>
  </si>
  <si>
    <t>6.12.0.0.1.</t>
  </si>
  <si>
    <t>VIDRO LISO 4 MM - COLOCADO</t>
  </si>
  <si>
    <t>6.13.</t>
  </si>
  <si>
    <t>6.13.0.0.1.</t>
  </si>
  <si>
    <t>CHAPISCO ROLADO - (1COLA:10CI:30 ARML)</t>
  </si>
  <si>
    <t>6.13.0.0.2.</t>
  </si>
  <si>
    <t>REBOCO (1 CALH:4 ARFC+100kgCI/M3)</t>
  </si>
  <si>
    <t>6.14.</t>
  </si>
  <si>
    <t>6.14.0.0.1.</t>
  </si>
  <si>
    <t>GESSO CORRIDO EM TETO</t>
  </si>
  <si>
    <t>6.14.0.0.2.</t>
  </si>
  <si>
    <t>FORRO DE GESSO ACARTONADO PARA ÁREAS SECAS ESPESSURA DE 12,5MM</t>
  </si>
  <si>
    <t>6.15.</t>
  </si>
  <si>
    <t>6.15.1.</t>
  </si>
  <si>
    <t>LASTRO IMPERMEABILIZADO</t>
  </si>
  <si>
    <t>6.15.1.0.1.</t>
  </si>
  <si>
    <t>LASTRO DE CONCRETO REGULARIZADO IMPERMEABILIZADO 1:3:6 ESP=5CM (BASE)</t>
  </si>
  <si>
    <t>6.15.2.</t>
  </si>
  <si>
    <t>GRANITINA</t>
  </si>
  <si>
    <t>6.15.2.0.1.</t>
  </si>
  <si>
    <t>COMP 754_SEE</t>
  </si>
  <si>
    <t>GRANITINA 8MM FUNDIDA COM CONTRAPISO (1CI:3ARML) E=2CM, JUNTA PLASTICA 27MM E RESINA ACRÍLICA (GOINFRA + SINAPI)</t>
  </si>
  <si>
    <t>6.15.2.0.2.</t>
  </si>
  <si>
    <t>COMP 757_SEE</t>
  </si>
  <si>
    <t>RODAPÉ FUNDIDO DE GRANITINA 7CM E RESINA ACRÍLICA (GOINFRA + SINAPI)</t>
  </si>
  <si>
    <t>6.15.3.</t>
  </si>
  <si>
    <t>PASSEIO (CALÇADA)</t>
  </si>
  <si>
    <t>6.15.3.0.1.</t>
  </si>
  <si>
    <t>6.15.3.0.2.</t>
  </si>
  <si>
    <t>RODAPE DE MASSA (ICI:3 ARMG)</t>
  </si>
  <si>
    <t>6.16.</t>
  </si>
  <si>
    <t>6.16.0.0.1.</t>
  </si>
  <si>
    <t>BATE CARTEIRA ENVERNIZADO E ASSENT. 2,5 X 12 CM</t>
  </si>
  <si>
    <t>6.17.</t>
  </si>
  <si>
    <t>6.17.1.</t>
  </si>
  <si>
    <t>PINTURA BARRADO - INTERNO</t>
  </si>
  <si>
    <t>6.17.1.0.1.</t>
  </si>
  <si>
    <t>EMASSAMENTO COM MASSA PVA DUAS DEMAOS</t>
  </si>
  <si>
    <t>6.17.1.0.2.</t>
  </si>
  <si>
    <t>PINTURA TINTA ESMALTE SINTETICO PARA PAREDES - 2 DEMÃOS C/SELADOR</t>
  </si>
  <si>
    <t>6.17.2.</t>
  </si>
  <si>
    <t>PINTURA ACIMA BARRADO - INTERNO</t>
  </si>
  <si>
    <t>6.17.2.0.1.</t>
  </si>
  <si>
    <t>6.17.2.0.2.</t>
  </si>
  <si>
    <t>PINTURA LATEX ACRILICO 2 DEMAOS</t>
  </si>
  <si>
    <t>6.17.3.</t>
  </si>
  <si>
    <t>PINTURA  FORRO</t>
  </si>
  <si>
    <t>6.17.3.0.1.</t>
  </si>
  <si>
    <t>6.17.3.0.2.</t>
  </si>
  <si>
    <t>PINTURA PVA LATEX 2 DEMAOS SEM SELADOR</t>
  </si>
  <si>
    <t>6.17.4.</t>
  </si>
  <si>
    <t>PINTURA EXTERNA</t>
  </si>
  <si>
    <t>6.17.4.0.1.</t>
  </si>
  <si>
    <t>PINTURA LATEX ACRILICA 2 DEMAOS C/SELADOR</t>
  </si>
  <si>
    <t>6.17.5.</t>
  </si>
  <si>
    <t>PINTURA CALÇADA DE PROTEÇÃO</t>
  </si>
  <si>
    <t>6.17.5.0.1.</t>
  </si>
  <si>
    <t>PINTURA TINTA POLIESPORTIVA - 2 DEMÃOS (PISOS E CIMENTADOS)</t>
  </si>
  <si>
    <t>6.17.6.</t>
  </si>
  <si>
    <t>PINTURA PORTAS</t>
  </si>
  <si>
    <t>6.17.6.0.1.</t>
  </si>
  <si>
    <t>PINTURA TINTA ESMALTE PARA ESQUADRIAS DE FERRO C  FUNDO ANTICORROSIVO</t>
  </si>
  <si>
    <t>6.17.7.</t>
  </si>
  <si>
    <t>PINTURA JANELAS</t>
  </si>
  <si>
    <t>6.17.7.0.1.</t>
  </si>
  <si>
    <t>6.17.8.</t>
  </si>
  <si>
    <t>PINTURA ESTRUTURA METÁLICA</t>
  </si>
  <si>
    <t>6.17.8.0.1.</t>
  </si>
  <si>
    <t>PINTURA ESMALTE ALQUIDICO ESTRUTURA METALICA 2 DEMAOS</t>
  </si>
  <si>
    <t>6.18.</t>
  </si>
  <si>
    <t>6.18.1.</t>
  </si>
  <si>
    <t>GERAL</t>
  </si>
  <si>
    <t>6.18.1.0.1.</t>
  </si>
  <si>
    <t>COMP 582_SEE</t>
  </si>
  <si>
    <t>QUADRO ESCOLAR MISTO 4,20x1,25M - FÓRMICA BRANCA BRILHANTE (3,08x1,25M) E FELTRO VERDE COM FUNDO EM CORTIÇA 6MM (1,05x1,25M) (GOINFRA + SINAPI)</t>
  </si>
  <si>
    <t>6.18.1.0.2.</t>
  </si>
  <si>
    <t>6.18.2.</t>
  </si>
  <si>
    <t>SINALIZAÇÃO</t>
  </si>
  <si>
    <t>6.18.2.0.1.</t>
  </si>
  <si>
    <t>COMP 498_SEE</t>
  </si>
  <si>
    <t>PLACA DE COMUNICAÇÃO VISUAL SEC XXI, MODELO S - PLACA DE SALA/PORTA, TAMANHO 0,21 X 0,31 M, CHAPA DOBRADA #18, PINTADA E ADESIVADA - FORNECIMENTO E INSTALAÇÃO (GOINFRA + ORSE)</t>
  </si>
  <si>
    <t>6.18.2.0.2.</t>
  </si>
  <si>
    <t>COMP 451_SEE</t>
  </si>
  <si>
    <t>PLACAS EM BRAILE PARA IDENTIFICAÇÃO DE PORTAS/NOMEAR AMBIENTES - FORNECIMENTO E INSTALAÇÃO (GOINFRA + ORSE)</t>
  </si>
  <si>
    <t>ETAPA 01 - BLOCO 05 - ADAPTAÇÃO PARA COZINHA E DESPENSA</t>
  </si>
  <si>
    <t>7.1.</t>
  </si>
  <si>
    <t>7.1.0.0.1.</t>
  </si>
  <si>
    <t>PAREDE COM SISTEMA EM CHAPAS DE GESSO PARA DRYWALL, USO INTERNO, COM DUAS FACES SIMPLES E ESTRUTURA METÁLICA COM GUIAS SIMPLES PARA PAREDES COM ÁREA LÍQUIDA MAIOR OU IGUAL A 6 M2, COM VÃOS. AF_07/2023_PS</t>
  </si>
  <si>
    <t>7.2.</t>
  </si>
  <si>
    <t>7.2.0.0.1.</t>
  </si>
  <si>
    <t>PORTA LISA 90X210 COM PORTAL E ALISAR SEM FERRAGENS</t>
  </si>
  <si>
    <t>7.3.</t>
  </si>
  <si>
    <t>7.3.0.0.1.</t>
  </si>
  <si>
    <t>DOBRADICA 3" X 3 1/2" CROMADA</t>
  </si>
  <si>
    <t>7.3.0.0.2.</t>
  </si>
  <si>
    <t>FECHADURA TIPO ALAVANCA REF.: LAFONTE 6236 E/8766- E17 IMAB OU EQUIV.</t>
  </si>
  <si>
    <t>7.4.</t>
  </si>
  <si>
    <t>7.4.0.0.1.</t>
  </si>
  <si>
    <t>PINTURA VERNIZ EM MADEIRA 2 DEMAOS</t>
  </si>
  <si>
    <t>7.5.</t>
  </si>
  <si>
    <t>7.5.0.0.1.</t>
  </si>
  <si>
    <t>BANCADA DE GRANITO C/ ESPELHO</t>
  </si>
  <si>
    <t>8.1.</t>
  </si>
  <si>
    <t>8.1.1.</t>
  </si>
  <si>
    <t>BLOCOS - RAMPAS</t>
  </si>
  <si>
    <t>8.1.1.0.1.</t>
  </si>
  <si>
    <t>8.1.1.0.2.</t>
  </si>
  <si>
    <t>8.1.1.0.3.</t>
  </si>
  <si>
    <t>8.1.1.0.4.</t>
  </si>
  <si>
    <t>8.1.1.0.5.</t>
  </si>
  <si>
    <t>8.1.1.0.6.</t>
  </si>
  <si>
    <t>LASTRO DE BRITA - (OBRAS CIVIS)</t>
  </si>
  <si>
    <t>8.1.1.0.7.</t>
  </si>
  <si>
    <t>8.1.2.</t>
  </si>
  <si>
    <t>ESTACAS - RAMPAS</t>
  </si>
  <si>
    <t>8.1.2.0.1.</t>
  </si>
  <si>
    <t>8.1.2.0.2.</t>
  </si>
  <si>
    <t>8.1.2.0.3.</t>
  </si>
  <si>
    <t>8.1.3.</t>
  </si>
  <si>
    <t>BLOCOS E PILARETES DE CONCRETO - PASSARELA</t>
  </si>
  <si>
    <t>8.1.3.0.1.</t>
  </si>
  <si>
    <t>8.1.3.0.2.</t>
  </si>
  <si>
    <t>8.1.3.0.3.</t>
  </si>
  <si>
    <t>8.1.3.0.4.</t>
  </si>
  <si>
    <t>8.1.3.0.5.</t>
  </si>
  <si>
    <t>8.1.3.0.6.</t>
  </si>
  <si>
    <t>8.1.3.0.7.</t>
  </si>
  <si>
    <t>8.1.4.</t>
  </si>
  <si>
    <t>ESTACAS - PASSARELA</t>
  </si>
  <si>
    <t>8.1.4.0.1.</t>
  </si>
  <si>
    <t>8.1.4.0.2.</t>
  </si>
  <si>
    <t>8.1.4.0.3.</t>
  </si>
  <si>
    <t>8.2.</t>
  </si>
  <si>
    <t>8.2.1.</t>
  </si>
  <si>
    <t>VIGAS BALDRAME / CONTENÇÃO</t>
  </si>
  <si>
    <t>8.2.1.0.1.</t>
  </si>
  <si>
    <t>8.2.1.0.2.</t>
  </si>
  <si>
    <t>8.2.1.0.3.</t>
  </si>
  <si>
    <t>8.2.1.0.4.</t>
  </si>
  <si>
    <t>8.2.1.0.5.</t>
  </si>
  <si>
    <t>8.2.1.0.6.</t>
  </si>
  <si>
    <t>8.2.1.0.7.</t>
  </si>
  <si>
    <t>8.2.1.0.8.</t>
  </si>
  <si>
    <t>8.2.1.0.9.</t>
  </si>
  <si>
    <t>8.2.1.0.10.</t>
  </si>
  <si>
    <t>8.3.</t>
  </si>
  <si>
    <t>8.3.0.0.1.</t>
  </si>
  <si>
    <t>8.4.</t>
  </si>
  <si>
    <t>8.4.0.0.1.</t>
  </si>
  <si>
    <t>8.5.</t>
  </si>
  <si>
    <t>8.5.0.0.1.</t>
  </si>
  <si>
    <t>8.5.0.0.2.</t>
  </si>
  <si>
    <t>8.6.</t>
  </si>
  <si>
    <t>8.6.0.0.1.</t>
  </si>
  <si>
    <t>9.1.</t>
  </si>
  <si>
    <t>9.1.0.0.1.</t>
  </si>
  <si>
    <t>ESCAVACAO MECANICA</t>
  </si>
  <si>
    <t>9.1.0.0.2.</t>
  </si>
  <si>
    <t>CARGA MECANIZADA</t>
  </si>
  <si>
    <t>9.1.0.0.3.</t>
  </si>
  <si>
    <t>INDENIZAÇÃO DE JAZIDA</t>
  </si>
  <si>
    <t>9.1.0.0.4.</t>
  </si>
  <si>
    <t>TRANSPORTE DE MATERIAL ESCAVADO M3.KM</t>
  </si>
  <si>
    <t>M3KM</t>
  </si>
  <si>
    <t>9.1.0.0.5.</t>
  </si>
  <si>
    <t>COMPACTAÇÃO MECÂNICA COM CONTROLE DA UMIDADE (95% PN)</t>
  </si>
  <si>
    <t>9.2.</t>
  </si>
  <si>
    <t>9.2.0.0.1.</t>
  </si>
  <si>
    <t>9.3.</t>
  </si>
  <si>
    <t>9.3.0.0.1.</t>
  </si>
  <si>
    <t>COMP 084_SEE</t>
  </si>
  <si>
    <t>GUARDA-CORPO COM CORRIMÃO - INCLUSO PINTURA - PADRÃO SEDUC (GOINFRA)</t>
  </si>
  <si>
    <t>9.3.0.0.2.</t>
  </si>
  <si>
    <t>9.4.</t>
  </si>
  <si>
    <t>9.4.0.0.1.</t>
  </si>
  <si>
    <t>9.4.0.0.2.</t>
  </si>
  <si>
    <t>9.5.</t>
  </si>
  <si>
    <t>9.5.0.0.1.</t>
  </si>
  <si>
    <t>LASTRO DE BRITA PARA PISO - (OBRAS CIVIS)</t>
  </si>
  <si>
    <t>9.5.0.0.2.</t>
  </si>
  <si>
    <t>PISO LAMINADO COM CONCRETO USINADO 20MPA E=5CM</t>
  </si>
  <si>
    <t>10.1.</t>
  </si>
  <si>
    <t>10.1.1.</t>
  </si>
  <si>
    <t>CORTE</t>
  </si>
  <si>
    <t>10.1.1.0.1.</t>
  </si>
  <si>
    <t>10.1.1.0.2.</t>
  </si>
  <si>
    <t>TRANSPORTE COM LÂMINA ATE 100 M - (OBRAS CIVIS)</t>
  </si>
  <si>
    <t>10.1.1.0.3.</t>
  </si>
  <si>
    <t>10.1.1.0.4.</t>
  </si>
  <si>
    <t>10.1.1.0.5.</t>
  </si>
  <si>
    <t>10.1.2.</t>
  </si>
  <si>
    <t>BOTA FORA</t>
  </si>
  <si>
    <t>10.1.2.0.1.</t>
  </si>
  <si>
    <t>10.1.2.0.2.</t>
  </si>
  <si>
    <t>10.1.2.0.3.</t>
  </si>
  <si>
    <t>11.1.</t>
  </si>
  <si>
    <t>11.1.0.0.1.</t>
  </si>
  <si>
    <t>11.1.0.0.2.</t>
  </si>
  <si>
    <t>11.2.</t>
  </si>
  <si>
    <t>11.2.0.0.1.</t>
  </si>
  <si>
    <t>11.2.0.0.2.</t>
  </si>
  <si>
    <t>12.1.</t>
  </si>
  <si>
    <t>12.1.0.0.1.</t>
  </si>
  <si>
    <t>13.1.</t>
  </si>
  <si>
    <t>13.1.0.0.1.</t>
  </si>
  <si>
    <t>COMP 041_SEE</t>
  </si>
  <si>
    <t>ETAPA 01 - RESERVATÓRIO ELEVADO - 12.500 L - 13 M DE ALTURA</t>
  </si>
  <si>
    <t>14.1.</t>
  </si>
  <si>
    <t>14.1.0.0.1.</t>
  </si>
  <si>
    <t>14.2.</t>
  </si>
  <si>
    <t>14.2.0.0.1.</t>
  </si>
  <si>
    <t>14.3.</t>
  </si>
  <si>
    <t>14.3.0.0.1.</t>
  </si>
  <si>
    <t>14.3.0.0.2.</t>
  </si>
  <si>
    <t>APILOAMENTO</t>
  </si>
  <si>
    <t>14.4.</t>
  </si>
  <si>
    <t>14.4.1.</t>
  </si>
  <si>
    <t>TUBULÕES</t>
  </si>
  <si>
    <t>14.4.1.0.1.</t>
  </si>
  <si>
    <t>TUBULÃO A CÉU ABERTO, DIÂMETRO DO FUSTE DE 70CM, ESCAVAÇÃO MECÂNICA, SEM ALARGAMENTO DE BASE, CONCRETO USINADO E LANÇADO COM BOMBA OU DIRETAMENTE DO CAMINHÃO (EXCLUSIVE BOMBEAMENTO, MOBILIZAÇÃO E DESMOBILIZAÇÃO). AF_05/2020_PA</t>
  </si>
  <si>
    <t>14.4.1.0.2.</t>
  </si>
  <si>
    <t>ALARGAMENTO DE BASE DE TUBULÃO A CÉU ABERTO, ESCAVAÇÃO MANUAL, CONCRETO USINADO E LANÇADO COM BOMBA OU DIRETAMENTE DO CAMINHÃO (EXCLUSIVE BOMBEAMENTO). AF_05/2020</t>
  </si>
  <si>
    <t>14.4.1.0.3.</t>
  </si>
  <si>
    <t>ACO CA-50A - 6,3 MM (1/4") - (OBRAS CIVIS)</t>
  </si>
  <si>
    <t>14.4.1.0.4.</t>
  </si>
  <si>
    <t>ACO CA 50-A - 12,5 MM (1/2") - (OBRAS CIVIS)</t>
  </si>
  <si>
    <t>14.4.2.</t>
  </si>
  <si>
    <t>14.4.2.0.1.</t>
  </si>
  <si>
    <t>14.5.</t>
  </si>
  <si>
    <t>14.5.1.</t>
  </si>
  <si>
    <t>14.5.1.0.1.</t>
  </si>
  <si>
    <t>14.5.1.0.2.</t>
  </si>
  <si>
    <t>14.5.1.0.3.</t>
  </si>
  <si>
    <t>14.5.1.0.4.</t>
  </si>
  <si>
    <t>14.5.1.0.5.</t>
  </si>
  <si>
    <t>14.5.1.0.6.</t>
  </si>
  <si>
    <t>14.5.1.0.7.</t>
  </si>
  <si>
    <t>14.5.1.0.8.</t>
  </si>
  <si>
    <t>14.5.2.</t>
  </si>
  <si>
    <t>14.5.2.0.1.</t>
  </si>
  <si>
    <t>14.5.2.0.2.</t>
  </si>
  <si>
    <t>14.5.2.0.3.</t>
  </si>
  <si>
    <t>14.5.2.0.4.</t>
  </si>
  <si>
    <t>14.5.2.0.5.</t>
  </si>
  <si>
    <t>14.5.3.</t>
  </si>
  <si>
    <t>VIGAS SUPERIORES</t>
  </si>
  <si>
    <t>14.5.3.0.1.</t>
  </si>
  <si>
    <t>14.5.3.0.2.</t>
  </si>
  <si>
    <t>14.5.3.0.3.</t>
  </si>
  <si>
    <t>14.5.3.0.4.</t>
  </si>
  <si>
    <t>14.5.3.0.5.</t>
  </si>
  <si>
    <t>14.5.4.</t>
  </si>
  <si>
    <t>PAREDE DO RESERVATÓRIO</t>
  </si>
  <si>
    <t>14.5.4.0.1.</t>
  </si>
  <si>
    <t>14.5.4.0.2.</t>
  </si>
  <si>
    <t>14.5.4.0.3.</t>
  </si>
  <si>
    <t>14.5.4.0.4.</t>
  </si>
  <si>
    <t>14.5.4.0.5.</t>
  </si>
  <si>
    <t>14.5.5.</t>
  </si>
  <si>
    <t>LAJES INTERMEDIÁRIAS, FUNDO E TAMPA</t>
  </si>
  <si>
    <t>14.5.5.0.1.</t>
  </si>
  <si>
    <t>14.5.5.0.2.</t>
  </si>
  <si>
    <t>14.5.5.0.3.</t>
  </si>
  <si>
    <t>14.5.5.0.4.</t>
  </si>
  <si>
    <t>14.5.5.0.5.</t>
  </si>
  <si>
    <t>14.5.5.0.6.</t>
  </si>
  <si>
    <t>14.5.5.0.7.</t>
  </si>
  <si>
    <t>14.5.6.</t>
  </si>
  <si>
    <t>14.5.6.0.1.</t>
  </si>
  <si>
    <t>14.6.</t>
  </si>
  <si>
    <t>14.6.0.0.1.</t>
  </si>
  <si>
    <t>REGISTRO DE GAVETA BRUTO DIAMETRO 1"</t>
  </si>
  <si>
    <t>14.6.0.0.2.</t>
  </si>
  <si>
    <t>REGISTRO DE GAVETA BRUTO DIAMETRO 1.1/2"</t>
  </si>
  <si>
    <t>14.6.0.0.3.</t>
  </si>
  <si>
    <t>REGISTRO DE GAVETA BRUTO DIAMETRO 3"</t>
  </si>
  <si>
    <t>14.6.0.0.4.</t>
  </si>
  <si>
    <t>TUBO SOLDAVEL PVC MARROM DIAM. 32 MM</t>
  </si>
  <si>
    <t>14.6.0.0.5.</t>
  </si>
  <si>
    <t>TUBO SOLDAVEL PVC MARROM DIAM. 50 MM</t>
  </si>
  <si>
    <t>14.6.0.0.6.</t>
  </si>
  <si>
    <t>TUBO SOLDAVEL PVC MARROM DIAM. 85 MM</t>
  </si>
  <si>
    <t>14.6.0.0.7.</t>
  </si>
  <si>
    <t>ADAPTADOR COM FLANGES LIVRES, PVC, SOLDÁVEL LONGO, DN 32 MM X 1 , INSTALADO EM RESERVAÇÃO DE ÁGUA DE EDIFICAÇÃO QUE POSSUA RESERVATÓRIO DE FIBRA/FIBROCIMENTO   FORNECIMENTO E INSTALAÇÃO. AF_06/2016</t>
  </si>
  <si>
    <t>14.6.0.0.8.</t>
  </si>
  <si>
    <t>ADAPTADOR PVC SOLDÁVEL LONGO COM FLANGES LIVRES PARA CAIXA D'ÁGUA 50X1.1/2"</t>
  </si>
  <si>
    <t>14.6.0.0.9.</t>
  </si>
  <si>
    <t>ADAPTADOR SOLDÁVEL CURTO C/ BOLSA E ROSCA PARA REGISTRO 32X1"</t>
  </si>
  <si>
    <t>14.6.0.0.10.</t>
  </si>
  <si>
    <t>ADAPTADOR SOLDÁVEL CURTO COM BOLSA E ROSCA PARA REGISTRO 50MMX1.1/2"</t>
  </si>
  <si>
    <t>14.6.0.0.11.</t>
  </si>
  <si>
    <t>ADAPTADOR SOLDAVEL CURTO C/ BOLSA E ROSCA PARA REGISTRO 85 X 3"</t>
  </si>
  <si>
    <t>14.6.0.0.12.</t>
  </si>
  <si>
    <t>ADAPTADOR COM FLANGES LIVRES, PVC, SOLDÁVEL LONGO, DN 85 MM X 3 , INSTALADO EM RESERVAÇÃO DE ÁGUA DE EDIFICAÇÃO QUE POSSUA RESERVATÓRIO DE FIBRA/FIBROCIMENTO   FORNECIMENTO E INSTALAÇÃO. AF_06/2016</t>
  </si>
  <si>
    <t>14.6.0.0.13.</t>
  </si>
  <si>
    <t>LUVA SOLDAVEL DIAMETRO 32 mm</t>
  </si>
  <si>
    <t>14.6.0.0.14.</t>
  </si>
  <si>
    <t>LUVA SOLDAVEL DIAMETRO 50 mm</t>
  </si>
  <si>
    <t>14.6.0.0.15.</t>
  </si>
  <si>
    <t>LUVA SOLDAVEL DIAMETRO 85 mm</t>
  </si>
  <si>
    <t>14.6.0.0.16.</t>
  </si>
  <si>
    <t>LUVA SOLDAVEL C/ROSCA DIAMETRO 32 X 1"</t>
  </si>
  <si>
    <t>14.6.0.0.17.</t>
  </si>
  <si>
    <t>JOELHO 90 GRAUS SOLDAVEL DIAMETRO 32 MM (1")</t>
  </si>
  <si>
    <t>14.6.0.0.18.</t>
  </si>
  <si>
    <t>JOELHO 90 GRAUS SOLDAVEL 50 mm (MARROM)</t>
  </si>
  <si>
    <t>14.6.0.0.19.</t>
  </si>
  <si>
    <t>JOELHO 90 GRAUS SOLDAVEL DIAMETRO 85 mm</t>
  </si>
  <si>
    <t>14.6.0.0.20.</t>
  </si>
  <si>
    <t>TE 90 GRAUS SOLDAVEL DIAMETRO 32 MM</t>
  </si>
  <si>
    <t>14.6.0.0.21.</t>
  </si>
  <si>
    <t>TE 90 GRAUS SOLDAVEL DIAMETRO 85 MM</t>
  </si>
  <si>
    <t>14.6.0.0.22.</t>
  </si>
  <si>
    <t>TE REDUCAO 90 GRAUS SOLDAVEL 50 X 32 mm</t>
  </si>
  <si>
    <t>14.6.0.0.23.</t>
  </si>
  <si>
    <t>TE 90 GRAUS SOLDAVEL COM ROSCA NA BOLSA CENTRAL 32 X 32 X 3/4"</t>
  </si>
  <si>
    <t>14.6.0.0.24.</t>
  </si>
  <si>
    <t>UNIAO SOLDAVEL DIAMETRO 32 mm</t>
  </si>
  <si>
    <t>14.6.0.0.25.</t>
  </si>
  <si>
    <t>UNIAO SOLDAVEL DIAMETRO 50 mm</t>
  </si>
  <si>
    <t>14.6.0.0.26.</t>
  </si>
  <si>
    <t>TORNEIRA BOIA DIAMETRO 1.1/4" - 32 MM</t>
  </si>
  <si>
    <t>14.6.0.0.27.</t>
  </si>
  <si>
    <t>TUBO FERRO GALVANIZADO 1"</t>
  </si>
  <si>
    <t>14.6.0.0.28.</t>
  </si>
  <si>
    <t>14.6.0.0.29.</t>
  </si>
  <si>
    <t>CHAVE DE FLUXO 3/4"</t>
  </si>
  <si>
    <t>14.6.0.0.30.</t>
  </si>
  <si>
    <t>VALVULA DE RETENÇÃO HORIZONTAL 1"</t>
  </si>
  <si>
    <t>14.6.0.0.31.</t>
  </si>
  <si>
    <t>VALVULA DE RETENÇÃO VERTICAL 1"</t>
  </si>
  <si>
    <t>14.6.0.0.32.</t>
  </si>
  <si>
    <t>NIPLE, EM FERRO GALVANIZADO, DN 25 (1"), CONEXÃO ROSQUEADA, INSTALADO EM REDE DE ALIMENTAÇÃO PARA HIDRANTE - FORNECIMENTO E INSTALAÇÃO. AF_10/2020</t>
  </si>
  <si>
    <t>14.6.0.0.33.</t>
  </si>
  <si>
    <t>TÊ, EM FERRO GALVANIZADO, CONEXÃO ROSQUEADA, DN 25 (1"), INSTALADO EM REDE DE ALIMENTAÇÃO PARA SPRINKLER - FORNECIMENTO E INSTALAÇÃO. AF_10/2020</t>
  </si>
  <si>
    <t>14.6.0.0.34.</t>
  </si>
  <si>
    <t>COTOVELO FERRO GALVANIZADO 90º X 1"</t>
  </si>
  <si>
    <t>14.6.0.0.35.</t>
  </si>
  <si>
    <t>COTOVELO 90 GRAUS, EM FERRO GALVANIZADO, CONEXÃO ROSQUEADA, DN 65 (2 1/2), INSTALADO EM RESERVAÇÃO DE ÁGUA DE EDIFICAÇÃO QUE POSSUA RESERVATÓRIO DE FIBRA/FIBROCIMENTO  FORNECIMENTO E INSTALAÇÃO. AF_06/2016</t>
  </si>
  <si>
    <t>14.6.0.0.36.</t>
  </si>
  <si>
    <t>COMP 066_SEE</t>
  </si>
  <si>
    <t>COTOVELO FERRO GALVANIZADO 90º X 1.1/4" (GOINFRA + SINAPI)</t>
  </si>
  <si>
    <t>14.6.0.0.37.</t>
  </si>
  <si>
    <t>UNIÃO, EM FERRO GALVANIZADO, DN 32 (1 1/4"), CONEXÃO ROSQUEADA, INSTALADO EM REDE DE ALIMENTAÇÃO PARA HIDRANTE - FORNECIMENTO E INSTALAÇÃO. AF_10/2020</t>
  </si>
  <si>
    <t>14.6.0.0.38.</t>
  </si>
  <si>
    <t>COMP 331_SEE</t>
  </si>
  <si>
    <t>VALVULA PÉ DE CRIVO 1.1/4" (GOINFRA + SINAPI)</t>
  </si>
  <si>
    <t>14.6.0.0.39.</t>
  </si>
  <si>
    <t>COMP 071_SEE</t>
  </si>
  <si>
    <t>UNIÃO COM ASSENTO MACHO FEMEA 1" (GOINFRA + SINAPI)</t>
  </si>
  <si>
    <t>14.6.0.0.40.</t>
  </si>
  <si>
    <t>COMP 330_SEE</t>
  </si>
  <si>
    <t>LUVA SIMPLES 1" (GOINFRA + SINAPI)</t>
  </si>
  <si>
    <t>14.6.0.0.41.</t>
  </si>
  <si>
    <t>COMP 095_SEE</t>
  </si>
  <si>
    <t>ADAPTADOR PARA MANGOTE 1" (GOINFRA + COT)</t>
  </si>
  <si>
    <t>14.6.0.0.42.</t>
  </si>
  <si>
    <t>COMP 094_SEE</t>
  </si>
  <si>
    <t>MANGUEIRA DE BORRACHA PARA ALTA PRESSÃO 1" - FORNECIMENTO E INSTALAÇÃO (GOINFRA + ORSE)</t>
  </si>
  <si>
    <t>14.6.0.0.43.</t>
  </si>
  <si>
    <t>COMP 092_SEE</t>
  </si>
  <si>
    <t>14.6.0.0.44.</t>
  </si>
  <si>
    <t>COMP 090_SEE</t>
  </si>
  <si>
    <t>CONJUNTO MOTO BOMBA VAZÃO 5 M³/H, HM=20 M, REC. 1", SUCÇÃO 1.1/4" (GOINFRA + SINAPI)</t>
  </si>
  <si>
    <t>14.7.</t>
  </si>
  <si>
    <t>14.7.0.0.1.</t>
  </si>
  <si>
    <t>14.8.</t>
  </si>
  <si>
    <t>14.8.0.0.1.</t>
  </si>
  <si>
    <t>REGULARIZAÇÃO (1:3) E=2 CM</t>
  </si>
  <si>
    <t>14.8.0.0.2.</t>
  </si>
  <si>
    <t>MANTA ASFÁLTICA TIPO III - B ( 3 MM)</t>
  </si>
  <si>
    <t>14.8.0.0.3.</t>
  </si>
  <si>
    <t>PROTECAO MECANICA (1:3) E=2 CM</t>
  </si>
  <si>
    <t>14.8.0.0.4.</t>
  </si>
  <si>
    <t>IMPERMEABILIZACAO-C/CIMENTO CRISTALIZANTE 3 DEMAOS</t>
  </si>
  <si>
    <t>14.8.0.0.5.</t>
  </si>
  <si>
    <t>14.9.</t>
  </si>
  <si>
    <t>14.9.0.0.1.</t>
  </si>
  <si>
    <t>ALÇAPÃO FORMATO COIFA EM CHAPA VINCADA Nº. 18 H=(10+2)CM, C/ALÇAS E PORTA CADEADOS (INCLUSIVE CADEADOS Nº. 30)</t>
  </si>
  <si>
    <t>14.9.0.0.2.</t>
  </si>
  <si>
    <t>PORTA DE ABRIR DE 01 FOLHA EM VENEZIANA PF-4 C/FERRAGENS</t>
  </si>
  <si>
    <t>14.9.0.0.3.</t>
  </si>
  <si>
    <t>ESCADA TIPO MARINHEIRO COM GUARDA CORPO PADRÃO GOINFRA ( H &gt; 3M )</t>
  </si>
  <si>
    <t>14.9.0.0.4.</t>
  </si>
  <si>
    <t>ESCADA TIPO MARINHEIRO SEM GUARDA CORPO PADRÃO GOINFRA ( H &lt;= 3M)</t>
  </si>
  <si>
    <t>14.10.</t>
  </si>
  <si>
    <t>14.10.0.0.1.</t>
  </si>
  <si>
    <t>14.10.0.0.2.</t>
  </si>
  <si>
    <t>14.11.</t>
  </si>
  <si>
    <t>14.11.0.0.1.</t>
  </si>
  <si>
    <t>CHAPISCO ROLADO (1CIM:3 ARML)+(1 COLA:10 CIM)</t>
  </si>
  <si>
    <t>14.11.0.0.2.</t>
  </si>
  <si>
    <t>REBOCO PAULISTA EM FORRO(1CALH:4ARML+150KG CI/M3)</t>
  </si>
  <si>
    <t>14.12.</t>
  </si>
  <si>
    <t>14.12.0.0.1.</t>
  </si>
  <si>
    <t>14.12.0.0.2.</t>
  </si>
  <si>
    <t>14.13.</t>
  </si>
  <si>
    <t>14.13.0.0.1.</t>
  </si>
  <si>
    <t>14.13.0.0.2.</t>
  </si>
  <si>
    <t>14.13.0.0.3.</t>
  </si>
  <si>
    <t>14.13.0.0.4.</t>
  </si>
  <si>
    <t>14.14.</t>
  </si>
  <si>
    <t>14.14.0.0.1.</t>
  </si>
  <si>
    <t>15.1.</t>
  </si>
  <si>
    <t>15.1.0.0.1.</t>
  </si>
  <si>
    <t>15.2.</t>
  </si>
  <si>
    <t>15.2.0.0.1.</t>
  </si>
  <si>
    <t>15.3.</t>
  </si>
  <si>
    <t>15.3.0.0.1.</t>
  </si>
  <si>
    <t>15.3.0.0.2.</t>
  </si>
  <si>
    <t>15.4.</t>
  </si>
  <si>
    <t>15.4.0.0.1.</t>
  </si>
  <si>
    <t>15.4.0.0.2.</t>
  </si>
  <si>
    <t>15.4.0.0.3.</t>
  </si>
  <si>
    <t>15.4.0.0.4.</t>
  </si>
  <si>
    <t>15.4.0.0.5.</t>
  </si>
  <si>
    <t>15.4.0.0.6.</t>
  </si>
  <si>
    <t>15.4.0.0.7.</t>
  </si>
  <si>
    <t>15.5.</t>
  </si>
  <si>
    <t>15.5.0.0.1.</t>
  </si>
  <si>
    <t>15.5.0.0.2.</t>
  </si>
  <si>
    <t>15.5.0.0.3.</t>
  </si>
  <si>
    <t>15.5.0.0.4.</t>
  </si>
  <si>
    <t>15.5.0.0.5.</t>
  </si>
  <si>
    <t>IMPERMEABILIZAÇÃO DE SUPERFÍCIE COM EMULSÃO ASFÁLTICA, 2 DEMÃOS AF_06/2018</t>
  </si>
  <si>
    <t>15.6.</t>
  </si>
  <si>
    <t>15.6.0.0.1.</t>
  </si>
  <si>
    <t>15.6.0.0.2.</t>
  </si>
  <si>
    <t>15.7.</t>
  </si>
  <si>
    <t>15.7.0.0.1.</t>
  </si>
  <si>
    <t>15.8.</t>
  </si>
  <si>
    <t>15.8.0.0.1.</t>
  </si>
  <si>
    <t>16.1.</t>
  </si>
  <si>
    <t>16.1.0.0.1.</t>
  </si>
  <si>
    <t>CORTE, DESTOCAMENTO, RETIRADA E REATERRO (MANUAIS) DE ÁRVORE GRANDE PORTE (H = 8 A 10 M / DIÂMETRO TRONCO 60 A 70CM E COPA DE 10 A 13M ) C/ TRANSPORTE ATE CAÇAMBA E CARGA</t>
  </si>
  <si>
    <t>16.1.0.0.2.</t>
  </si>
  <si>
    <t>PODA EM ALTURA DE ÁRVORE COM DIÂMETRO DE TRONCO MAIOR OU IGUAL A 0,60 M.AF_05/2018</t>
  </si>
  <si>
    <t>ETAPA 01 - QUADRA COBERTA - ADAPTAÇÃO</t>
  </si>
  <si>
    <t>17.1.</t>
  </si>
  <si>
    <t>17.1.0.0.1.</t>
  </si>
  <si>
    <t>17.1.0.0.2.</t>
  </si>
  <si>
    <t>COMP 428_SEE</t>
  </si>
  <si>
    <t>17.1.0.0.3.</t>
  </si>
  <si>
    <t>COMP 012_SEE</t>
  </si>
  <si>
    <t>DEMOLIÇÃO/RETIRADA DAS TRAVES DE FUTEBOL DE SALÃO (GOINFRA)</t>
  </si>
  <si>
    <t>CJ</t>
  </si>
  <si>
    <t>17.1.0.0.4.</t>
  </si>
  <si>
    <t>COMP 001_SEE</t>
  </si>
  <si>
    <t>RETIRADA DA ESTRUTURA/TABELA DE BASQUETE C/ TRANSP ATÉ CB. E CARGA (GOINFRA)</t>
  </si>
  <si>
    <t>17.2.</t>
  </si>
  <si>
    <t>17.2.0.0.1.</t>
  </si>
  <si>
    <t>17.3.</t>
  </si>
  <si>
    <t>17.3.0.0.1.</t>
  </si>
  <si>
    <t>17.4.</t>
  </si>
  <si>
    <t>17.4.0.0.1.</t>
  </si>
  <si>
    <t>17.5.</t>
  </si>
  <si>
    <t>17.5.0.0.1.</t>
  </si>
  <si>
    <t>17.6.</t>
  </si>
  <si>
    <t>17.6.0.0.1.</t>
  </si>
  <si>
    <t>17.7.</t>
  </si>
  <si>
    <t>17.7.0.0.1.</t>
  </si>
  <si>
    <t>17.8.</t>
  </si>
  <si>
    <t>17.8.0.0.1.</t>
  </si>
  <si>
    <t>17.8.0.0.2.</t>
  </si>
  <si>
    <t>17.9.</t>
  </si>
  <si>
    <t>17.9.0.0.1.</t>
  </si>
  <si>
    <t>17.9.0.0.2.</t>
  </si>
  <si>
    <t>17.9.0.0.3.</t>
  </si>
  <si>
    <t>17.9.0.0.4.</t>
  </si>
  <si>
    <t>17.9.0.0.5.</t>
  </si>
  <si>
    <t>17.9.0.0.6.</t>
  </si>
  <si>
    <t>17.9.0.0.7.</t>
  </si>
  <si>
    <t>17.10.</t>
  </si>
  <si>
    <t>17.10.0.0.1.</t>
  </si>
  <si>
    <t>ETAPA 01 - TAPUME / BARRACÃO</t>
  </si>
  <si>
    <t>18.1.</t>
  </si>
  <si>
    <t>18.1.0.0.1.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</si>
  <si>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</si>
  <si>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18.1.0.0.2.</t>
  </si>
  <si>
    <t>TAPUME EM CHAPA COMPENSADA RESINADA 6MM COM PORTÕES E FERRAGENS - PADRÃO GOINFRA</t>
  </si>
  <si>
    <t>ETAPA 01 - PROJETO DE COMBATE A INCÊNDIO</t>
  </si>
  <si>
    <t>19.1.</t>
  </si>
  <si>
    <t>19.1.1.</t>
  </si>
  <si>
    <t>PREVENÇÃO E COMBATE A INCÊNDIO</t>
  </si>
  <si>
    <t>19.1.1.0.1.</t>
  </si>
  <si>
    <t>EXTINTOR PO QUIMICO SECO (6 KG) - CAPACIDADE EXTINTORA 20 BC</t>
  </si>
  <si>
    <t>19.1.1.0.2.</t>
  </si>
  <si>
    <t>EXTINTOR MULTI USO EM PO A B C (6 KG) - CAPACIDADE EXTINTORA 3A 20BC</t>
  </si>
  <si>
    <t>19.1.1.0.3.</t>
  </si>
  <si>
    <t>EXTINTOR CO2 (6 KG) - CAPACIDADE EXTINTORA 5 BC</t>
  </si>
  <si>
    <t>19.1.1.0.4.</t>
  </si>
  <si>
    <t>SIRENE METALICA ALCANCE 500 M</t>
  </si>
  <si>
    <t>19.1.1.0.5.</t>
  </si>
  <si>
    <t>COMP 188_SEE</t>
  </si>
  <si>
    <t>19.1.1.0.6.</t>
  </si>
  <si>
    <t>COMP 190_SEE</t>
  </si>
  <si>
    <t>CENTRAL DE ALARME E DETECÇÃO DE INCENDIO, COM 01 BATERIA, CAPACIDADE: 2 BATERIAS, 8 LAÇOS (20 DISPOSITIVOS CADA), COM 2 LINHAS - FORNECIMENTO E INSTALAÇÃO (GOINFRA + ORSE)</t>
  </si>
  <si>
    <t>19.1.1.0.7.</t>
  </si>
  <si>
    <t>LUMINÁRIA DE EMERGÊNCIA, COM 30 LÂMPADAS LED DE 2 W, SEM REATOR - FORNECIMENTO E INSTALAÇÃO. AF_02/2020</t>
  </si>
  <si>
    <t>19.1.1.0.8.</t>
  </si>
  <si>
    <t>19.1.1.0.9.</t>
  </si>
  <si>
    <t>COMP 024_SEE</t>
  </si>
  <si>
    <t>SINALIZADOR FOTOLUMINESCENTE PARA EXTINTOR (GOINFRA + SINAPI)</t>
  </si>
  <si>
    <t>19.1.1.0.10.</t>
  </si>
  <si>
    <t>COMP 025_SEE</t>
  </si>
  <si>
    <t>SINALIZADOR FOTOLUMINESCENTE DE EMERGÊNCIA (GOINFRA + SINAPI)</t>
  </si>
  <si>
    <t>19.1.1.0.11.</t>
  </si>
  <si>
    <t>COMP 235_SEE</t>
  </si>
  <si>
    <t>PLACA DE SINALIZAÇÃO EM PVC COD 01 - (300X300) PROIBIDO FUMAR (GOINFRA + SINAPI)</t>
  </si>
  <si>
    <t>19.1.1.0.12.</t>
  </si>
  <si>
    <t>COMP 236_SEE</t>
  </si>
  <si>
    <t>20.1.</t>
  </si>
  <si>
    <t>20.1.1.</t>
  </si>
  <si>
    <t>IMPLANTAÇÃO ELÉTRICA</t>
  </si>
  <si>
    <t>20.1.1.0.1.</t>
  </si>
  <si>
    <t>CABO FLEXÍVEL PVC (70° C), 0,6/1 KV, 6 MM2</t>
  </si>
  <si>
    <t>20.1.1.0.2.</t>
  </si>
  <si>
    <t>CABO FLEXÍVEL PVC (70° C), 0,6/1 KV, 10 MM2</t>
  </si>
  <si>
    <t>20.1.1.0.3.</t>
  </si>
  <si>
    <t>CABO FLEXÍVEL PVC (70° C), 0,6/1 KV, 16 MM2</t>
  </si>
  <si>
    <t>20.1.1.0.4.</t>
  </si>
  <si>
    <t>CABO EPR/XLPE (90°C) 1 KV - 70 MM2</t>
  </si>
  <si>
    <t>20.1.1.0.5.</t>
  </si>
  <si>
    <t>ELETRODUTO EM AÇO ZINCADO DIÂMETRO 3"</t>
  </si>
  <si>
    <t>20.1.1.0.6.</t>
  </si>
  <si>
    <t>BRACADEIRA METALICA TIPO "D" DIAM. 3"</t>
  </si>
  <si>
    <t>20.1.1.0.7.</t>
  </si>
  <si>
    <t>CURVA 90 GRAUS AÇO ZINCADO DIÂMETRO 3"</t>
  </si>
  <si>
    <t>20.1.1.0.8.</t>
  </si>
  <si>
    <t>LUVA EM AÇO ZINCADO DIÂMETRO 3"</t>
  </si>
  <si>
    <t>20.1.1.0.9.</t>
  </si>
  <si>
    <t>BUCHA E ARRUELA METALICA DIAM. 3"</t>
  </si>
  <si>
    <t>20.1.1.0.10.</t>
  </si>
  <si>
    <t>ELETRODUTO EM AÇO ZINCADO DIÂMETRO 2"</t>
  </si>
  <si>
    <t>20.1.1.0.11.</t>
  </si>
  <si>
    <t>BRACADEIRA METALICA TIPO "D" DIAM. 2"</t>
  </si>
  <si>
    <t>20.1.1.0.12.</t>
  </si>
  <si>
    <t>CURVA 90 GRAUS AÇO ZINCADO DIÂMETRO 2"</t>
  </si>
  <si>
    <t>20.1.1.0.13.</t>
  </si>
  <si>
    <t>LUVA EM AÇO ZINCADO DIÂMETRO 2"</t>
  </si>
  <si>
    <t>20.1.1.0.14.</t>
  </si>
  <si>
    <t>BUCHA E ARRUELA METALICA DIAM. 2"</t>
  </si>
  <si>
    <t>20.1.1.0.15.</t>
  </si>
  <si>
    <t>ELETRODUTO EM AÇO ZINCADO DIÂMETRO 1.1/2"</t>
  </si>
  <si>
    <t>20.1.1.0.16.</t>
  </si>
  <si>
    <t>BRACADEIRA METALICA TIPO "D" DIAM. 1.1/2"</t>
  </si>
  <si>
    <t>20.1.1.0.17.</t>
  </si>
  <si>
    <t>CURVA 90 GRAUS AÇO ZINCADO DIÂMETRO 1.1/2"</t>
  </si>
  <si>
    <t>20.1.1.0.18.</t>
  </si>
  <si>
    <t>LUVA EM AÇO ZINCADO DIÂMETRO 1.1/2"</t>
  </si>
  <si>
    <t>20.1.1.0.19.</t>
  </si>
  <si>
    <t>BUCHA E ARRUELA METALICA DIAM. 1.1/2"</t>
  </si>
  <si>
    <t>20.1.1.0.20.</t>
  </si>
  <si>
    <t>ELETRODUTO EM AÇO ZINCADO DIÂMETRO 1"</t>
  </si>
  <si>
    <t>20.1.1.0.21.</t>
  </si>
  <si>
    <t>BRACADEIRA METALICA TIPO "D" DIAM. 1"</t>
  </si>
  <si>
    <t>20.1.1.0.22.</t>
  </si>
  <si>
    <t>CURVA 90 GRAUS AÇO ZINCADO DIÂMETRO 1"</t>
  </si>
  <si>
    <t>20.1.1.0.23.</t>
  </si>
  <si>
    <t>LUVA EM AÇO ZINCADO DIÂMETRO 1"</t>
  </si>
  <si>
    <t>20.1.1.0.24.</t>
  </si>
  <si>
    <t>BUCHA E ARRUELA METALICA DIAM. 1"</t>
  </si>
  <si>
    <t>20.1.1.0.25.</t>
  </si>
  <si>
    <t>ELETRODUTO FLEXÍVEL CORRUGADO, PEAD, DN 63 (2"), PARA REDE ENTERRADA DE DISTRIBUIÇÃO DE ENERGIA ELÉTRICA - FORNECIMENTO E INSTALAÇÃO. AF_12/2021</t>
  </si>
  <si>
    <t>20.1.1.0.26.</t>
  </si>
  <si>
    <t>CAIXA DE PASSAGEM METÁLICA DE EMBUTIR 30X30X12 CM</t>
  </si>
  <si>
    <t>20.1.1.0.27.</t>
  </si>
  <si>
    <t>CAIXA ENTERRADA ELÉTRICA RETANGULAR, EM ALVENARIA COM BLOCOS DE CONCRETO, FUNDO COM BRITA, DIMENSÕES INTERNAS: 0,4X0,4X0,4 M. AF_12/2020</t>
  </si>
  <si>
    <t>20.1.1.0.28.</t>
  </si>
  <si>
    <t>COMP 400_SEE</t>
  </si>
  <si>
    <t>TAMPA EM CONCRETO ARMADO 25 MPA E= 5CM (GOINFRA)</t>
  </si>
  <si>
    <t>20.1.1.0.29.</t>
  </si>
  <si>
    <t>20.1.1.0.30.</t>
  </si>
  <si>
    <t>20.1.1.0.31.</t>
  </si>
  <si>
    <t>DISJUNTOR MONOPOLAR TIPO DIN, CORRENTE NOMINAL DE 32A - FORNECIMENTO E INSTALAÇÃO. AF_10/2020</t>
  </si>
  <si>
    <t>20.1.1.0.32.</t>
  </si>
  <si>
    <t>DISJUNTOR TRIPOLAR TIPO DIN, CORRENTE NOMINAL DE 32A - FORNECIMENTO E INSTALAÇÃO. AF_10/2020</t>
  </si>
  <si>
    <t>20.1.1.0.33.</t>
  </si>
  <si>
    <t>20.1.1.0.34.</t>
  </si>
  <si>
    <t>DISJUNTOR TRIPOLAR TIPO DIN, CORRENTE NOMINAL DE 50A - FORNECIMENTO E INSTALAÇÃO. AF_10/2020</t>
  </si>
  <si>
    <t>20.1.1.0.35.</t>
  </si>
  <si>
    <t>DISJUNTOR TRIPOLAR DE 125-A</t>
  </si>
  <si>
    <t>20.1.1.0.36.</t>
  </si>
  <si>
    <t>20.1.1.0.37.</t>
  </si>
  <si>
    <t>INTERRUPTOR DIFERENCIAL RESIDUAL (D.R.) BIPOLAR DE 40A-30mA</t>
  </si>
  <si>
    <t>20.1.1.0.38.</t>
  </si>
  <si>
    <t>DISPOSITIVO DE PROTEÇÃO CONTRA SURTOS (D.P.S.) 275V DE 90KA</t>
  </si>
  <si>
    <t>20.1.1.0.39.</t>
  </si>
  <si>
    <t>QUADRO DE DISTRIBUIÇÃO DE ENERGIA EM CHAPA DE AÇO GALVANIZADO, DE EMBUTIR, COM BARRAMENTO TRIFÁSICO, PARA 30 DISJUNTORES DIN 150A - FORNECIMENTO E INSTALAÇÃO. AF_10/2020</t>
  </si>
  <si>
    <t>20.1.1.0.40.</t>
  </si>
  <si>
    <t>CAIXA METALICA RETANGULAR 4" X 2" X 2"</t>
  </si>
  <si>
    <t>20.1.1.0.41.</t>
  </si>
  <si>
    <t>TAMPA CEGA PARA CONDULETE METÁLICO</t>
  </si>
  <si>
    <t>20.1.2.</t>
  </si>
  <si>
    <t>DISTRIBUIÇÃO ELÉTRICA</t>
  </si>
  <si>
    <t>20.1.2.0.1.</t>
  </si>
  <si>
    <t>20.1.2.0.2.</t>
  </si>
  <si>
    <t>CABO FLEXÍVEL, PVC (70° C), 450/750 V, 4 MM2</t>
  </si>
  <si>
    <t>20.1.2.0.3.</t>
  </si>
  <si>
    <t>CABO FLEXÍVEL, PVC (70° C), 450/750 V, 6 MM2</t>
  </si>
  <si>
    <t>20.1.2.0.4.</t>
  </si>
  <si>
    <t>CABO DE COBRE FLEXÍVEL ISOLADO, 10 MM², ANTI-CHAMA 450/750 V, PARA CIRCUITOS TERMINAIS - FORNECIMENTO E INSTALAÇÃO. AF_03/2023</t>
  </si>
  <si>
    <t>20.1.2.0.5.</t>
  </si>
  <si>
    <t>ELETRODUTO RÍGIDO ROSCÁVEL, PVC, DN 25 MM (3/4"), PARA CIRCUITOS TERMINAIS, INSTALADO EM FORRO - FORNECIMENTO E INSTALAÇÃO. AF_03/2023</t>
  </si>
  <si>
    <t>20.1.2.0.6.</t>
  </si>
  <si>
    <t>BRACADEIRA METALICA TIPO "D" DIAM. 3/4"</t>
  </si>
  <si>
    <t>20.1.2.0.7.</t>
  </si>
  <si>
    <t>20.1.2.0.8.</t>
  </si>
  <si>
    <t>LUVA PVC ROSQUEAVEL DIAMETRO 3/4"</t>
  </si>
  <si>
    <t>20.1.2.0.9.</t>
  </si>
  <si>
    <t>CURVA DE 90 GRAUS DE PVC RIGIDO DIAM. 3/4"</t>
  </si>
  <si>
    <t>20.1.2.0.10.</t>
  </si>
  <si>
    <t>ELETRODUTO DE PVC RIGIDO DIAMETRO 1"</t>
  </si>
  <si>
    <t>20.1.2.0.11.</t>
  </si>
  <si>
    <t>20.1.2.0.12.</t>
  </si>
  <si>
    <t>20.1.2.0.13.</t>
  </si>
  <si>
    <t>LUVA PVC ROSQUEAVEL DIAMETRO 1"</t>
  </si>
  <si>
    <t>20.1.2.0.14.</t>
  </si>
  <si>
    <t>CURVA DE 90 GRAUS DE PVC RIGIDO DIAM. 1"</t>
  </si>
  <si>
    <t>20.1.2.0.15.</t>
  </si>
  <si>
    <t>ELETRODUTO FLEXÍVEL CORRUGADO REFORÇADO, PVC, DN 25 MM (3/4"), PARA CIRCUITOS TERMINAIS, INSTALADO EM FORRO - FORNECIMENTO E INSTALAÇÃO. AF_03/2023</t>
  </si>
  <si>
    <t>20.1.2.0.16.</t>
  </si>
  <si>
    <t>ELETRODUTO FLEXÍVEL CORRUGADO REFORÇADO, PVC, DN 32 MM (1"), PARA CIRCUITOS TERMINAIS, INSTALADO EM FORRO - FORNECIMENTO E INSTALAÇÃO. AF_03/2023</t>
  </si>
  <si>
    <t>20.1.2.0.17.</t>
  </si>
  <si>
    <t>20.1.2.0.18.</t>
  </si>
  <si>
    <t>20.1.2.0.19.</t>
  </si>
  <si>
    <t>20.1.2.0.20.</t>
  </si>
  <si>
    <t>LUVA EM AÇO ZINCADO DIÂMETRO 3/4"</t>
  </si>
  <si>
    <t>20.1.2.0.21.</t>
  </si>
  <si>
    <t>20.1.2.0.22.</t>
  </si>
  <si>
    <t>ELETRODUTO EM AÇO ZINCADO DIÂMETRO 1.1/4"</t>
  </si>
  <si>
    <t>20.1.2.0.23.</t>
  </si>
  <si>
    <t>BUCHA E ARRUELA METALICA DIAM. 1.1/4"</t>
  </si>
  <si>
    <t>20.1.2.0.24.</t>
  </si>
  <si>
    <t>BRACADEIRA METALICA TIPO "D" DIAM. 1.1/4"</t>
  </si>
  <si>
    <t>20.1.2.0.25.</t>
  </si>
  <si>
    <t>LUVA EM AÇO ZINCADO DIÂMETRO 1.1/4"</t>
  </si>
  <si>
    <t>20.1.2.0.26.</t>
  </si>
  <si>
    <t>CURVA 90 GRAUS AÇO ZINCADO DIÂMETRO 1.1/4"</t>
  </si>
  <si>
    <t>20.1.2.0.27.</t>
  </si>
  <si>
    <t>20.1.2.0.28.</t>
  </si>
  <si>
    <t>20.1.2.0.29.</t>
  </si>
  <si>
    <t>CONDULETE DE ALUMÍNIO, TIPO C, PARA ELETRODUTO DE AÇO GALVANIZADO DN 20 MM (3/4''), APARENTE - FORNECIMENTO E INSTALAÇÃO. AF_10/2022</t>
  </si>
  <si>
    <t>20.1.2.0.30.</t>
  </si>
  <si>
    <t>CONDULETE DE ALUMÍNIO, TIPO E, PARA ELETRODUTO DE AÇO GALVANIZADO DN 20 MM (3/4''), APARENTE - FORNECIMENTO E INSTALAÇÃO. AF_10/2022</t>
  </si>
  <si>
    <t>20.1.2.0.31.</t>
  </si>
  <si>
    <t>CONDULETE DE ALUMÍNIO, TIPO LR, PARA ELETRODUTO DE AÇO GALVANIZADO DN 20 MM (3/4''), APARENTE - FORNECIMENTO E INSTALAÇÃO. AF_10/2022</t>
  </si>
  <si>
    <t>20.1.2.0.32.</t>
  </si>
  <si>
    <t>CONDULETE DE ALUMÍNIO, TIPO T, PARA ELETRODUTO DE AÇO GALVANIZADO DN 20 MM (3/4''), APARENTE - FORNECIMENTO E INSTALAÇÃO. AF_10/2022</t>
  </si>
  <si>
    <t>20.1.2.0.33.</t>
  </si>
  <si>
    <t>20.1.2.0.34.</t>
  </si>
  <si>
    <t>TOMADA HEXAGONAL 2P + T - 20A - 250V</t>
  </si>
  <si>
    <t>20.1.2.0.35.</t>
  </si>
  <si>
    <t>20.1.2.0.36.</t>
  </si>
  <si>
    <t>COMP 217_SEE</t>
  </si>
  <si>
    <t>TOMADA INDUSTRIAL NÃO METÁLICA SOBREPOR FÊMEA 3 POLOS + TERRA 32 A 220/240 (COT)</t>
  </si>
  <si>
    <t>20.1.2.0.37.</t>
  </si>
  <si>
    <t>20.1.2.0.38.</t>
  </si>
  <si>
    <t>20.1.2.0.39.</t>
  </si>
  <si>
    <t>20.1.2.0.40.</t>
  </si>
  <si>
    <t>LUMINÁRIA DE SOBREPOR COM ALETAS 2 X 16/18/20 W - FORNECIMENTO E INSTALAÇÃO (GOINFRA + ORSE)</t>
  </si>
  <si>
    <t>20.1.2.0.41.</t>
  </si>
  <si>
    <t>20.1.2.0.42.</t>
  </si>
  <si>
    <t>20.1.2.0.43.</t>
  </si>
  <si>
    <t>CAIXA METALICA OCTOGONAL FUNDO MOVEL DUPLA 4"</t>
  </si>
  <si>
    <t>20.1.2.0.44.</t>
  </si>
  <si>
    <t>LUMINÁRIA ARANDELA TIPO TARTARUGA, COM GRADE, DE SOBREPOR, COM 1 LÂMPADA FLUORESCENTE DE 15 W, SEM REATOR - FORNECIMENTO E INSTALAÇÃO. AF_02/2020</t>
  </si>
  <si>
    <t>20.1.2.0.45.</t>
  </si>
  <si>
    <t>LÂMPADA BULBO LED, BASE E27, BIVOLT 17/20 W, 1500 A 1900 LUMENS, LUZ BRANCA</t>
  </si>
  <si>
    <t>20.1.2.0.46.</t>
  </si>
  <si>
    <t>FITA ISOLANTE, ROLO DE 20,00 M</t>
  </si>
  <si>
    <t>20.1.2.0.47.</t>
  </si>
  <si>
    <t>FITA DE AUTO FUSAO, ROLO E 10,00 MM</t>
  </si>
  <si>
    <t>20.1.3.</t>
  </si>
  <si>
    <t>SDAI</t>
  </si>
  <si>
    <t>20.1.3.0.1.</t>
  </si>
  <si>
    <t>20.1.3.0.2.</t>
  </si>
  <si>
    <t>ELETRODUTO EM AÇO GALVANIZADO A FOGO DIÂMETRO 1" - PESADO</t>
  </si>
  <si>
    <t>20.1.3.0.3.</t>
  </si>
  <si>
    <t>LUVA  EM AÇO GALVANIZADO DIÂMETRO 1"</t>
  </si>
  <si>
    <t>20.1.3.0.4.</t>
  </si>
  <si>
    <t>CURVA DE 90 GRAUS AÇO GALVANIZADO DIAM.1"</t>
  </si>
  <si>
    <t>20.1.3.0.5.</t>
  </si>
  <si>
    <t>20.1.3.0.6.</t>
  </si>
  <si>
    <t>20.1.3.0.7.</t>
  </si>
  <si>
    <t>20.1.3.0.8.</t>
  </si>
  <si>
    <t>20.1.3.0.9.</t>
  </si>
  <si>
    <t>20.1.3.0.10.</t>
  </si>
  <si>
    <t>CONDULETE METÁLICO - ADAPTADOR DE SAÍDA 1"</t>
  </si>
  <si>
    <t>20.1.3.0.11.</t>
  </si>
  <si>
    <t>20.1.3.0.12.</t>
  </si>
  <si>
    <t>20.1.3.0.13.</t>
  </si>
  <si>
    <t>20.1.3.0.14.</t>
  </si>
  <si>
    <t>20.1.4.</t>
  </si>
  <si>
    <t>INSTALAÇÃO PROVISORIA</t>
  </si>
  <si>
    <t>20.1.4.0.1.</t>
  </si>
  <si>
    <t>20.1.4.0.2.</t>
  </si>
  <si>
    <t>20.1.4.0.3.</t>
  </si>
  <si>
    <t>20.1.4.0.4.</t>
  </si>
  <si>
    <t>20.1.4.0.5.</t>
  </si>
  <si>
    <t>20.1.4.0.6.</t>
  </si>
  <si>
    <t>20.1.4.0.7.</t>
  </si>
  <si>
    <t>20.1.4.0.8.</t>
  </si>
  <si>
    <t>20.1.4.0.9.</t>
  </si>
  <si>
    <t>20.1.4.0.10.</t>
  </si>
  <si>
    <t>20.1.4.0.11.</t>
  </si>
  <si>
    <t>20.1.4.0.12.</t>
  </si>
  <si>
    <t>20.1.4.0.13.</t>
  </si>
  <si>
    <t>20.1.4.0.14.</t>
  </si>
  <si>
    <t>TOMADA BAIXA DE EMBUTIR (2 MÓDULOS), 2P+T 10 A, INCLUINDO SUPORTE E PLACA - FORNECIMENTO E INSTALAÇÃO. AF_03/2023</t>
  </si>
  <si>
    <t>20.1.4.0.15.</t>
  </si>
  <si>
    <t>20.1.4.0.16.</t>
  </si>
  <si>
    <t>20.1.4.0.17.</t>
  </si>
  <si>
    <t>20.1.4.0.18.</t>
  </si>
  <si>
    <t>20.1.4.0.19.</t>
  </si>
  <si>
    <t>20.1.4.0.20.</t>
  </si>
  <si>
    <t>LUMINÁRIA TIPO PLAFON CIRCULAR, DE SOBREPOR, COM LED DE 12/13 W - FORNECIMENTO E INSTALAÇÃO. AF_03/2022</t>
  </si>
  <si>
    <t>20.1.4.0.21.</t>
  </si>
  <si>
    <t>20.1.4.0.22.</t>
  </si>
  <si>
    <t>20.1.4.0.23.</t>
  </si>
  <si>
    <t>20.1.4.0.24.</t>
  </si>
  <si>
    <t>20.1.4.0.25.</t>
  </si>
  <si>
    <t>20.1.4.0.26.</t>
  </si>
  <si>
    <t>20.1.4.0.27.</t>
  </si>
  <si>
    <t>DISJUNTOR TRIPOLAR TIPO DIN, CORRENTE NOMINAL DE 40A - FORNECIMENTO E INSTALAÇÃO. AF_10/2020</t>
  </si>
  <si>
    <t>20.1.4.0.28.</t>
  </si>
  <si>
    <t>20.1.5.</t>
  </si>
  <si>
    <t>QUADROS PARA SUBESTAÇÃO DE 112,5 KVA</t>
  </si>
  <si>
    <t>20.1.5.1.</t>
  </si>
  <si>
    <t>QDG PARA SUBESTAÇÃO DE 112,5  KVA</t>
  </si>
  <si>
    <t>20.1.5.1.1.</t>
  </si>
  <si>
    <t>CAIXA METÁLICA PARA PROTEÇÃO GERAL 820X750X266MM DE 250A A 350A</t>
  </si>
  <si>
    <t>20.1.5.1.2.</t>
  </si>
  <si>
    <t>DISJUNTOR TRIPOLAR DE 150 A 175-A</t>
  </si>
  <si>
    <t>20.1.5.1.3.</t>
  </si>
  <si>
    <t>BARRA DE COBRE 3/4" X 3/16" (0,7823 KG/M)</t>
  </si>
  <si>
    <t>20.1.5.1.4.</t>
  </si>
  <si>
    <t>ISOLADOR EPOXI 25X30 (BUJAO)</t>
  </si>
  <si>
    <t>20.1.5.1.5.</t>
  </si>
  <si>
    <t>ISOLADOR EPOXI 40X30 (BUJAO)</t>
  </si>
  <si>
    <t>20.1.5.1.6.</t>
  </si>
  <si>
    <t>TERMINAL DE PRESSAO 70 MMM2</t>
  </si>
  <si>
    <t>20.1.5.1.7.</t>
  </si>
  <si>
    <t>TRILHO OU SUPORTE PARA BORNE TERMINAL</t>
  </si>
  <si>
    <t>20.1.5.1.8.</t>
  </si>
  <si>
    <t>20.1.5.1.9.</t>
  </si>
  <si>
    <t>COMP 718_SEE</t>
  </si>
  <si>
    <t>CANALETA PLÁSTICA 50X80 MM - FORNECIMENTO E INSTALAÇÃO (GOINFRA +ORSE)</t>
  </si>
  <si>
    <t>20.1.5.1.10.</t>
  </si>
  <si>
    <t>DISJUNTOR BIPOLAR TIPO DIN, CORRENTE NOMINAL DE 16A - FORNECIMENTO E INSTALAÇÃO. AF_10/2020</t>
  </si>
  <si>
    <t>20.1.5.1.11.</t>
  </si>
  <si>
    <t>20.1.5.1.12.</t>
  </si>
  <si>
    <t>COMP 719_SEE</t>
  </si>
  <si>
    <t>CHAPA DE ACRÍLICO PARA QUADRO DE DISTRIBUIÇÃO - FORNECIMENTO E INSTALAÇÃO (GOINFRA + ORSE)</t>
  </si>
  <si>
    <t>20.1.5.2.</t>
  </si>
  <si>
    <t>QD PARA SUBESTAÇÃO DE 112,5 KVA</t>
  </si>
  <si>
    <t>20.1.5.2.1.</t>
  </si>
  <si>
    <t>CAIXA PARA QUADRO DE COMANDO METÁLICA DE SOBREPOR 80X60X25 CM</t>
  </si>
  <si>
    <t>20.1.5.2.2.</t>
  </si>
  <si>
    <t>20.1.5.2.3.</t>
  </si>
  <si>
    <t>20.1.5.2.4.</t>
  </si>
  <si>
    <t>20.1.5.2.5.</t>
  </si>
  <si>
    <t>20.1.5.2.6.</t>
  </si>
  <si>
    <t>TERMINAL DE PRESSAO 150 MM2</t>
  </si>
  <si>
    <t>20.1.5.2.7.</t>
  </si>
  <si>
    <t>20.1.5.2.8.</t>
  </si>
  <si>
    <t>20.1.5.2.9.</t>
  </si>
  <si>
    <t>20.1.5.2.10.</t>
  </si>
  <si>
    <t>20.1.5.2.11.</t>
  </si>
  <si>
    <t>20.1.6.</t>
  </si>
  <si>
    <t>SUBESTAÇÃO 112,5 kVA</t>
  </si>
  <si>
    <t>20.1.6.1.</t>
  </si>
  <si>
    <t>SERVIÇOS INICIAIS</t>
  </si>
  <si>
    <t>20.1.6.1.1.</t>
  </si>
  <si>
    <t>20.1.6.1.2.</t>
  </si>
  <si>
    <t>20.1.6.1.3.</t>
  </si>
  <si>
    <t>CAIXA DE PASSAGEM - ESCAVAÇÃO MANUAL / REATERRO/ APILOAMENTO DO FUNDO</t>
  </si>
  <si>
    <t>20.1.6.1.4.</t>
  </si>
  <si>
    <t>CAIXA DE INSPEÇÃO - ESCAVAÇÃO MANUAL / REATERRO/ APILOAMENTO DO FUNDO</t>
  </si>
  <si>
    <t>20.1.6.2.</t>
  </si>
  <si>
    <t>MURO</t>
  </si>
  <si>
    <t>20.1.6.2.1.</t>
  </si>
  <si>
    <t>COMP 272_SEE</t>
  </si>
  <si>
    <t>MURO DE ALVENARIA TIJOLO FURADO 1/2 VEZ ( H=2,50M) COM FUNDAÇÃO - SEM REVESTIMENTOS (PADRÃO GOINFRA) - (GOINFRA)</t>
  </si>
  <si>
    <t>20.1.6.3.</t>
  </si>
  <si>
    <t>PORTÃO</t>
  </si>
  <si>
    <t>20.1.6.3.1.</t>
  </si>
  <si>
    <t>PORTÃO DE ABRIR 02 FOLHAS DE FERRO REDONDO PT-6 C/FERRAGENS</t>
  </si>
  <si>
    <t>20.1.6.4.</t>
  </si>
  <si>
    <t>REVESTIMENTO DE MURO</t>
  </si>
  <si>
    <t>20.1.6.4.1.</t>
  </si>
  <si>
    <t>20.1.6.4.2.</t>
  </si>
  <si>
    <t>20.1.6.4.3.</t>
  </si>
  <si>
    <t>MOLDURA TIPO "U" INVERTIDO EM ARGAMASSA COM 2CM DE ESPESSURA TIPO PINGADEIRA EM MURO/PLATIBANDA ( A PARTE VERTICAL DESCE 2,5CM)</t>
  </si>
  <si>
    <t>20.1.6.5.</t>
  </si>
  <si>
    <t>REVESTIMENTO DE PISO DA SUBESTAÇÃO</t>
  </si>
  <si>
    <t>20.1.6.5.1.</t>
  </si>
  <si>
    <t>PISO CONCRETO DESEMPENADO ESPESSURA = 5 CM  1:2,5:3,5</t>
  </si>
  <si>
    <t>20.1.6.6.</t>
  </si>
  <si>
    <t>PINTURAS</t>
  </si>
  <si>
    <t>20.1.6.6.1.</t>
  </si>
  <si>
    <t>20.1.6.6.2.</t>
  </si>
  <si>
    <t>20.1.6.7.</t>
  </si>
  <si>
    <t>INSTALAÇÕES ELÉTRICAS DA SUBESTAÇÃO</t>
  </si>
  <si>
    <t>20.1.6.7.1.</t>
  </si>
  <si>
    <t>ALÇA PRÉ-FORMADA DE DISTRIBUIÇÃO CA/CAA 4 AWG</t>
  </si>
  <si>
    <t>20.1.6.7.2.</t>
  </si>
  <si>
    <t>ISOLADOR DE ANCORAGEM POLIMÉRICO 15KV</t>
  </si>
  <si>
    <t>20.1.6.7.3.</t>
  </si>
  <si>
    <t>COMP 663_SEE</t>
  </si>
  <si>
    <t>GANCHO OLHAL (SINAPI + GOINFRA)</t>
  </si>
  <si>
    <t>20.1.6.7.4.</t>
  </si>
  <si>
    <t>COMP 114_SEE</t>
  </si>
  <si>
    <t>CRUZETA DE CONCRETO ARMADO  BECO TIPO L - 1.700 mm (GOINFRA + COT)</t>
  </si>
  <si>
    <t>20.1.6.7.5.</t>
  </si>
  <si>
    <t>PARA RAIOS DISTRIBUIDOR POLIMÉRICO ÓXIDO DE ZINCO S/CENTELHADOR C/ DESLIGAMENTO AUTOMÁTICO 15KV,10KA</t>
  </si>
  <si>
    <t>20.1.6.7.6.</t>
  </si>
  <si>
    <t>SUPORTE DE AÇO GALVANIZADO PARA FIXAÇÃO DO PÁRA-RAIO POLIMÉRICO</t>
  </si>
  <si>
    <t>20.1.6.7.7.</t>
  </si>
  <si>
    <t>COMP 047_SEE</t>
  </si>
  <si>
    <t>CAPUZ DE PROTEÇÃO PARA BUCHA DE TRANSFORMADOR (GOINFRA + COT)</t>
  </si>
  <si>
    <t>20.1.6.7.8.</t>
  </si>
  <si>
    <t>COMP 046_SEE</t>
  </si>
  <si>
    <t>CAPUZ PARA PROTEÇÃO DOS PARA RAIOS (GOINFRA + COT)</t>
  </si>
  <si>
    <t>20.1.6.7.9.</t>
  </si>
  <si>
    <t>TRANSFORMADOR DE DISTRIBUIÇÃO, 112,5 KVA, TRIFÁSICO, 60 HZ, CLASSE 15 KV, IMERSO EM ÓLEO MINERAL, INSTALAÇÃO EM POSTE (NÃO INCLUSO SUPORTE) - FORNECIMENTO E INSTALAÇÃO. AF_12/2020</t>
  </si>
  <si>
    <t>20.1.6.7.10.</t>
  </si>
  <si>
    <t>20.1.6.7.11.</t>
  </si>
  <si>
    <t>CABO EPR/XLPE (90°C) 1 KV - 35 MM2</t>
  </si>
  <si>
    <t>20.1.6.7.12.</t>
  </si>
  <si>
    <t>20.1.6.7.13.</t>
  </si>
  <si>
    <t>SUPORTE PARA TRANSFORMADOR EM POSTE DE CONCRETO DUPLO T - FORNECIMENTO E INSTALAÇÃO. AF_12/2020</t>
  </si>
  <si>
    <t>20.1.6.7.14.</t>
  </si>
  <si>
    <t>COMP 081_SEE</t>
  </si>
  <si>
    <t>FITA EM AÇO INOX PARA CINTAR POSTE 19MM COM FECHO (GOINFRA + SINAPI + ORSE)</t>
  </si>
  <si>
    <t>20.1.6.7.15.</t>
  </si>
  <si>
    <t>CABECOTE DE LIGA DE ALUMINIO DIAM. 2.1/2"</t>
  </si>
  <si>
    <t>20.1.6.7.16.</t>
  </si>
  <si>
    <t>ELETRODUTO EM AÇO GALVANIZADO A FOGO DIÂMETRO 2 1/2" - PESADO</t>
  </si>
  <si>
    <t>20.1.6.7.17.</t>
  </si>
  <si>
    <t>ELETRODUTO FLEXÍVEL CORRUGADO, PEAD, DN 90 (3"), PARA REDE ENTERRADA DE DISTRIBUIÇÃO DE ENERGIA ELÉTRICA - FORNECIMENTO E INSTALAÇÃO. AF_12/2021</t>
  </si>
  <si>
    <t>20.1.6.7.18.</t>
  </si>
  <si>
    <t>20.1.6.7.19.</t>
  </si>
  <si>
    <t>ARAME GALVANIZADO 12 BWG</t>
  </si>
  <si>
    <t>20.1.6.7.20.</t>
  </si>
  <si>
    <t>COMP 117_SEE</t>
  </si>
  <si>
    <t>POSTE TIPO DUPLO T 11/600 (m/daN) SEM FUNDAÇÃO (COT)</t>
  </si>
  <si>
    <t>20.1.6.7.21.</t>
  </si>
  <si>
    <t>20.1.6.7.22.</t>
  </si>
  <si>
    <t>POSTE/TRAFO - CAMINHÃO MUNCK 12 TON. (MÍNIMO 4H/DIA)</t>
  </si>
  <si>
    <t>20.1.6.7.23.</t>
  </si>
  <si>
    <t>COMP 309_SEE</t>
  </si>
  <si>
    <t>PLACA DE ADVERTÊNCIA - 'PERIGO - ALTA TENSÃO' (GOINFRA + SINAPI + COT)</t>
  </si>
  <si>
    <t>20.1.6.7.24.</t>
  </si>
  <si>
    <t>20.1.6.7.25.</t>
  </si>
  <si>
    <t>ARMACAO SECUNDARIA PESADA 1 ELEMENTO</t>
  </si>
  <si>
    <t>20.1.6.7.26.</t>
  </si>
  <si>
    <t>20.1.6.7.27.</t>
  </si>
  <si>
    <t>HASTE REV.COBRE(COPPERWELD)  5/8" X 3,00 M C/CONECTOR</t>
  </si>
  <si>
    <t>20.1.6.7.28.</t>
  </si>
  <si>
    <t>ATERRAMENTO - SOLDA EXOTÉRMICA - CARTUCHO 90 G</t>
  </si>
  <si>
    <t>20.1.6.7.29.</t>
  </si>
  <si>
    <t>COMP 501_SEE</t>
  </si>
  <si>
    <t>CONECTOR CUNHA COM ESTRIBO PARA CABO 50MM2 (GOINFRA + COT)</t>
  </si>
  <si>
    <t>20.1.6.7.30.</t>
  </si>
  <si>
    <t>20.1.6.7.31.</t>
  </si>
  <si>
    <t>COMP 567_SEE</t>
  </si>
  <si>
    <t>TAMPA DE FERRO FUNDIDO 300MM PARA CAIXA DE INSPEÇÃO DE ATERRAMENTO (GOINFRA + SINAPI)</t>
  </si>
  <si>
    <t>20.1.6.7.32.</t>
  </si>
  <si>
    <t>CAIXA DE PASSAGEM 60X60X80CM (MEDIDAS INTERNAS) FUNDO DE BRITA SEM TAMPA</t>
  </si>
  <si>
    <t>20.1.6.7.33.</t>
  </si>
  <si>
    <t>TAMPA EM CONCRETO ARMADO 25 MPA E=5CM PARA A CAIXA DE PASSAGEM 60X60CM</t>
  </si>
  <si>
    <t>20.1.6.7.34.</t>
  </si>
  <si>
    <t>20.1.6.7.35.</t>
  </si>
  <si>
    <t>COMP 198_SEE</t>
  </si>
  <si>
    <t>CINTA PARA POSTE 240 MM - FORNECIMENTO E INSTALAÇÃO (GOINFRA + ORSE)</t>
  </si>
  <si>
    <t>20.1.6.7.36.</t>
  </si>
  <si>
    <t>COMP 137_SEE</t>
  </si>
  <si>
    <t>CINTA PARA POSTE 330 MM (GOINFRA + ORSE)</t>
  </si>
  <si>
    <t>20.1.6.7.37.</t>
  </si>
  <si>
    <t>COMP 049_SEE</t>
  </si>
  <si>
    <t>PORCA SEXTAVADA 3/8" (GOINFRA + SINAPI)</t>
  </si>
  <si>
    <t>20.1.6.7.38.</t>
  </si>
  <si>
    <t>PARAFUSO SEXTAVADO D = 3/8" X 3/4"</t>
  </si>
  <si>
    <t>20.1.6.7.39.</t>
  </si>
  <si>
    <t>20.1.6.7.40.</t>
  </si>
  <si>
    <t>20.1.6.7.41.</t>
  </si>
  <si>
    <t>20.1.6.7.42.</t>
  </si>
  <si>
    <t>BARRA DE COBRE 1.1/4" X 3/16" (1,3040 KG/M)</t>
  </si>
  <si>
    <t>20.1.6.7.43.</t>
  </si>
  <si>
    <t>20.1.6.7.44.</t>
  </si>
  <si>
    <t>21.1.</t>
  </si>
  <si>
    <t>21.1.0.0.1.</t>
  </si>
  <si>
    <t>21.2.</t>
  </si>
  <si>
    <t>21.2.0.0.1.</t>
  </si>
  <si>
    <t>21.3.</t>
  </si>
  <si>
    <t>21.3.0.0.1.</t>
  </si>
  <si>
    <t>21.3.0.0.2.</t>
  </si>
  <si>
    <t>21.4.</t>
  </si>
  <si>
    <t>21.4.1.</t>
  </si>
  <si>
    <t>PEÇAS E ACESSÓRIOS</t>
  </si>
  <si>
    <t>21.4.1.1.</t>
  </si>
  <si>
    <t>VASO SANITÁRIO E ACESSÓRIOS</t>
  </si>
  <si>
    <t>21.4.1.1.1.</t>
  </si>
  <si>
    <t>CONJUNTO DE FIXACAO P/VASO SANITARIO (PAR)</t>
  </si>
  <si>
    <t>21.4.1.1.2.</t>
  </si>
  <si>
    <t>ASSENTO EM POLIPROPILENO COM SISTEMA DE FECHAMENTO SUAVE PARA VASO SANITÁRIO</t>
  </si>
  <si>
    <t>21.4.1.1.3.</t>
  </si>
  <si>
    <t>VASO SANITARIO SIFONADO CONVENCIONAL COM  LOUÇA BRANCA - FORNECIMENTO E INSTALAÇÃO. AF_01/2020</t>
  </si>
  <si>
    <t>21.4.1.1.4.</t>
  </si>
  <si>
    <t>21.4.1.1.5.</t>
  </si>
  <si>
    <t>21.4.1.1.6.</t>
  </si>
  <si>
    <t>TUBO PARA VÁLVULA DE DESCARGA ( CURTO 1.1/4" )</t>
  </si>
  <si>
    <t>21.4.1.1.7.</t>
  </si>
  <si>
    <t>TUBO DE LIGACAO PVC CROMADO 1.1/2" / ESPUDE  - (ENTRADA)</t>
  </si>
  <si>
    <t>21.4.1.1.8.</t>
  </si>
  <si>
    <t>ANEL DE VEDAÇÃO PARA VASO SANITÁRIO</t>
  </si>
  <si>
    <t>21.4.1.2.</t>
  </si>
  <si>
    <t>LAVATÓRIO E ACESSÓRIOS</t>
  </si>
  <si>
    <t>21.4.1.2.1.</t>
  </si>
  <si>
    <t>LAVATÓRIO MÉDIO COM COLUNA</t>
  </si>
  <si>
    <t>21.4.1.2.2.</t>
  </si>
  <si>
    <t>FIXACAO P/LAVATORIO (PAR)</t>
  </si>
  <si>
    <t>PAR</t>
  </si>
  <si>
    <t>21.4.1.2.3.</t>
  </si>
  <si>
    <t>LIGAÇÃO FLEXÍVEL PVC DIAM.1/2" (ENGATE)</t>
  </si>
  <si>
    <t>21.4.1.2.4.</t>
  </si>
  <si>
    <t>SIFÃO DO TIPO FLEXÍVEL EM PVC 1  X 1.1/2  - FORNECIMENTO E INSTALAÇÃO. AF_01/2020</t>
  </si>
  <si>
    <t>21.4.1.2.5.</t>
  </si>
  <si>
    <t>COMP 735_SEE</t>
  </si>
  <si>
    <t>TORNEIRA METÁLICA DE MESA, BICA ALTA, 1/4 DE VOLTA (SINAPI + GOINFRA)</t>
  </si>
  <si>
    <t>21.4.1.2.6.</t>
  </si>
  <si>
    <t>VALVULA PARA LAVATORIO OU BEBEDOURO METALICO DIAMETRO 1"</t>
  </si>
  <si>
    <t>21.4.1.2.7.</t>
  </si>
  <si>
    <t>CUBA DE LOUÇA DE EMBUTIR REDONDA</t>
  </si>
  <si>
    <t>21.4.1.2.8.</t>
  </si>
  <si>
    <t>TANQUE (PANELAO) INOX 60 X 70 X 40 CM CH.18</t>
  </si>
  <si>
    <t>21.4.1.2.9.</t>
  </si>
  <si>
    <t>TORNEIRA DE JARDIM COM BICO PARA MANGUEIRA DIÂMETRO DE 1/2" E 3/4"</t>
  </si>
  <si>
    <t>21.4.1.2.10.</t>
  </si>
  <si>
    <t>CAIXA DE ALVENARIA 20x20x25 CM (MEDIDAS INTERNAS) COM REVESTIMENTO IMPERMEABILIZADO, FUNDO DE BRITA SEM TAMPA - PARA REGISTRO/TORNEIRA JARDIM</t>
  </si>
  <si>
    <t>21.4.1.2.11.</t>
  </si>
  <si>
    <t>CUBA INOX 50X40X20CM E=0,7MM-AÇO 304</t>
  </si>
  <si>
    <t>21.4.1.2.12.</t>
  </si>
  <si>
    <t>TANQUE MARMORE/GRANITO SINTÉTICO  / 1 BATEDOR</t>
  </si>
  <si>
    <t>21.4.1.2.13.</t>
  </si>
  <si>
    <t>TORNEIRA DE PAREDE PARA TANQUE COM AREJADOR DIÂMETRO DE 1/2" E 3/4"</t>
  </si>
  <si>
    <t>21.4.1.2.14.</t>
  </si>
  <si>
    <t>VÁLVULA PARA TANQUE METÁLICA DIAM. 1" SEM LADRAO</t>
  </si>
  <si>
    <t>21.4.1.3.</t>
  </si>
  <si>
    <t>PIA E ACESSÓRIOS</t>
  </si>
  <si>
    <t>21.4.1.3.1.</t>
  </si>
  <si>
    <t>TORNEIRA DE PAREDE PARA PIA OU BEBEDOURO DIÂMETRO DE 1/2" E 3/4"</t>
  </si>
  <si>
    <t>21.4.1.3.2.</t>
  </si>
  <si>
    <t>SIFAO PARA PIA 1.1/2" X 2" METAL</t>
  </si>
  <si>
    <t>21.4.1.3.3.</t>
  </si>
  <si>
    <t>VALVULA PARA PIA TIPO AMERICANA DIAMETRO 3.1/2" (METALICA)</t>
  </si>
  <si>
    <t>21.4.1.4.</t>
  </si>
  <si>
    <t>FILTRO E CHUVEIROS</t>
  </si>
  <si>
    <t>21.4.1.4.1.</t>
  </si>
  <si>
    <t>CHUVEIRO ELÉTRICO EM PVC COM BRAÇO METÁLICO</t>
  </si>
  <si>
    <t>21.4.1.4.2.</t>
  </si>
  <si>
    <t>PORTA TOALHA HASTE LONGA EM METAL/ACABAMENTO CROMADO</t>
  </si>
  <si>
    <t>21.4.1.4.3.</t>
  </si>
  <si>
    <t>SABONETEIRA EM METAL / ACABAMENTO CROMADO</t>
  </si>
  <si>
    <t>21.4.1.5.</t>
  </si>
  <si>
    <t>TANQUES / TORNEIRAS</t>
  </si>
  <si>
    <t>21.4.1.5.1.</t>
  </si>
  <si>
    <t>TAMPA T-5 ARTICULADA 20X20</t>
  </si>
  <si>
    <t>21.4.1.6.</t>
  </si>
  <si>
    <t>REGISTROS</t>
  </si>
  <si>
    <t>21.4.1.6.1.</t>
  </si>
  <si>
    <t>REGISTRO DE GAVETA BRUTO DIAMETRO 3/4"</t>
  </si>
  <si>
    <t>21.4.1.6.2.</t>
  </si>
  <si>
    <t>21.4.1.6.3.</t>
  </si>
  <si>
    <t>21.4.1.6.4.</t>
  </si>
  <si>
    <t>REGISTRO DE ESFERA DIAMETRO 3/4"</t>
  </si>
  <si>
    <t>21.4.1.6.5.</t>
  </si>
  <si>
    <t>REGISTRO DE GAVETA C/CANOPLA DIAMETRO 3/4"</t>
  </si>
  <si>
    <t>21.4.1.6.6.</t>
  </si>
  <si>
    <t>REGISTRO DE GAVETA C/CANOPLA DIAMETRO 1"</t>
  </si>
  <si>
    <t>21.4.1.6.7.</t>
  </si>
  <si>
    <t>REGISTRO DE GAVETA C/CANOPLA DIAMETRO 1.1/2"</t>
  </si>
  <si>
    <t>21.4.1.6.8.</t>
  </si>
  <si>
    <t>21.4.2.</t>
  </si>
  <si>
    <t>ÁGUA FRIA</t>
  </si>
  <si>
    <t>21.4.2.1.</t>
  </si>
  <si>
    <t>TUBOS DE PVC SOLDÁVEL</t>
  </si>
  <si>
    <t>21.4.2.1.1.</t>
  </si>
  <si>
    <t>TUBO SOLDAVEL PVC MARROM DIAM. 25 MM</t>
  </si>
  <si>
    <t>21.4.2.1.2.</t>
  </si>
  <si>
    <t>21.4.2.1.3.</t>
  </si>
  <si>
    <t>TUBO SOLDAVEL PVC MARROM DIAM. 60 MM</t>
  </si>
  <si>
    <t>21.4.2.1.4.</t>
  </si>
  <si>
    <t>TUBO, PVC, SOLDÁVEL, DN 50MM, INSTALADO EM PRUMADA DE ÁGUA - FORNECIMENTO E INSTALAÇÃO. AF_06/2022</t>
  </si>
  <si>
    <t>21.4.2.1.5.</t>
  </si>
  <si>
    <t>TUBO SOLDAVEL PVC MARROM DIAM. 75 MM</t>
  </si>
  <si>
    <t>21.4.2.1.6.</t>
  </si>
  <si>
    <t>21.4.2.2.</t>
  </si>
  <si>
    <t>ADAPTADORES DE PVC SOLDÁVEL</t>
  </si>
  <si>
    <t>21.4.2.2.1.</t>
  </si>
  <si>
    <t>ADAPTADOR PVC SOLDÁVEL LONGO COM FLANGES LIVRES PARA CAIXA D'ÁGUA 25X3/4"</t>
  </si>
  <si>
    <t>21.4.2.2.2.</t>
  </si>
  <si>
    <t>ADAPTADOR SOLDÁVEL CURTO C/ BOLSA E ROSCA PARA REGISTRO 25X3/4"</t>
  </si>
  <si>
    <t>21.4.2.2.3.</t>
  </si>
  <si>
    <t>21.4.2.2.4.</t>
  </si>
  <si>
    <t>21.4.2.2.5.</t>
  </si>
  <si>
    <t>21.4.2.3.</t>
  </si>
  <si>
    <t>BUCHAS</t>
  </si>
  <si>
    <t>21.4.2.3.1.</t>
  </si>
  <si>
    <t>BUCHA DE REDUCAO SOLDAVEL LONGA 60 X 32 mm</t>
  </si>
  <si>
    <t>21.4.2.3.2.</t>
  </si>
  <si>
    <t>COMP 057_SEE</t>
  </si>
  <si>
    <t>BUCHA DE REDUCAO SOLDAVEL LONGA 85 X 60 mm (GOINFRA + SINAPI)</t>
  </si>
  <si>
    <t>21.4.2.3.3.</t>
  </si>
  <si>
    <t>BUCHA DE REDUÇÃO SOLDÁVEL LONGA 75 X 50 MM</t>
  </si>
  <si>
    <t>21.4.2.3.4.</t>
  </si>
  <si>
    <t>BUCHA DE REDUCAO SOLDAVEL LONGA 60 X 50 mm</t>
  </si>
  <si>
    <t>21.4.2.3.5.</t>
  </si>
  <si>
    <t>BUCHA DE REDUCAO SOLDAVEL LONGA 60 X 25 mm</t>
  </si>
  <si>
    <t>21.4.2.3.6.</t>
  </si>
  <si>
    <t>LUVA DE REDUÇÃO, PVC, SOLDÁVEL, DN 50MM X 25MM, INSTALADO EM PRUMADA DE ÁGUA   FORNECIMENTO E INSTALAÇÃO. AF_06/2022</t>
  </si>
  <si>
    <t>21.4.2.3.7.</t>
  </si>
  <si>
    <t>BUCHA DE REDUCAO SOLDAVEL LONGA 50 X 32 mm</t>
  </si>
  <si>
    <t>21.4.2.3.8.</t>
  </si>
  <si>
    <t>BUCHA DE REDUCAO SOLDAVEL CURTA 85 X 75 mm</t>
  </si>
  <si>
    <t>21.4.2.4.</t>
  </si>
  <si>
    <t>JOELHO</t>
  </si>
  <si>
    <t>21.4.2.4.1.</t>
  </si>
  <si>
    <t>JOELHO 90 GRAUS, PVC, SOLDÁVEL, DN 25MM, INSTALADO EM PRUMADA DE ÁGUA - FORNECIMENTO E INSTALAÇÃO. AF_06/2022</t>
  </si>
  <si>
    <t>21.4.2.4.2.</t>
  </si>
  <si>
    <t>21.4.2.4.3.</t>
  </si>
  <si>
    <t>JOELHO 90 GRAUS, PVC, SOLDÁVEL, DN 50MM, INSTALADO EM PRUMADA DE ÁGUA - FORNECIMENTO E INSTALAÇÃO. AF_06/2022</t>
  </si>
  <si>
    <t>21.4.2.4.4.</t>
  </si>
  <si>
    <t>21.4.2.4.5.</t>
  </si>
  <si>
    <t>JOELHO 90 GRAUS C/ROSCA E BUCHA LATAO DIAM. 3/4</t>
  </si>
  <si>
    <t>21.4.2.4.6.</t>
  </si>
  <si>
    <t>JOELHO DE REDUCAO 90 GRAUS SOLDAVEL/ROSCAVEL DIAM. 25X1/2"</t>
  </si>
  <si>
    <t>21.4.2.4.7.</t>
  </si>
  <si>
    <t>21.4.2.4.8.</t>
  </si>
  <si>
    <t>JOELHO DE REDUCAO 90 GRAUS SOLDÁVEL COM BUCHA LATAO 25X1/2"</t>
  </si>
  <si>
    <t>21.4.2.5.</t>
  </si>
  <si>
    <t>TÊ</t>
  </si>
  <si>
    <t>21.4.2.5.1.</t>
  </si>
  <si>
    <t>TE, PVC, SOLDÁVEL, DN 25MM, INSTALADO EM PRUMADA DE ÁGUA - FORNECIMENTO E INSTALAÇÃO. AF_06/2022</t>
  </si>
  <si>
    <t>21.4.2.5.2.</t>
  </si>
  <si>
    <t>21.4.2.5.3.</t>
  </si>
  <si>
    <t>TE 90 GRAUS SOLDAVEL DIAMETRO 50 MM</t>
  </si>
  <si>
    <t>21.4.2.5.4.</t>
  </si>
  <si>
    <t>21.4.2.5.5.</t>
  </si>
  <si>
    <t>TE DE REDUCAO 90 GRAUS SOLDAVEL 85 X 60 MM</t>
  </si>
  <si>
    <t>21.4.2.5.6.</t>
  </si>
  <si>
    <t>TE DE REDUCAO 90 GRAUS SOLDAVEL 75 X 50 MM</t>
  </si>
  <si>
    <t>21.4.2.5.7.</t>
  </si>
  <si>
    <t>TE 90 GRAUS SOLDAVEL COM BUCHA DE LATAO NA BOLSA CENTRAL 25X25X3/4"</t>
  </si>
  <si>
    <t>21.4.2.5.8.</t>
  </si>
  <si>
    <t>TE 90 GRAUS SOLDAVEL COM BUCHA DE LATÃO NA BOLSA CENTRAL 25 X 25 X 1/2"</t>
  </si>
  <si>
    <t>21.4.2.6.</t>
  </si>
  <si>
    <t>ADESIVOS</t>
  </si>
  <si>
    <t>21.4.2.6.1.</t>
  </si>
  <si>
    <t>ADESIVO PLASTICO - FRASCO 850 G</t>
  </si>
  <si>
    <t>21.4.2.6.2.</t>
  </si>
  <si>
    <t>SOLUCAO LIMPADORA 1000 CM3</t>
  </si>
  <si>
    <t>21.4.2.7.</t>
  </si>
  <si>
    <t>CRUZETAS</t>
  </si>
  <si>
    <t>21.4.2.7.1.</t>
  </si>
  <si>
    <t>CRUZETA SOLDAVEL DIAMETRO 25 mm</t>
  </si>
  <si>
    <t>21.4.3.</t>
  </si>
  <si>
    <t>ESGOTO SANITÁRIO</t>
  </si>
  <si>
    <t>21.4.3.1.</t>
  </si>
  <si>
    <t>CORPO DE CAIXA SIFONADA / RALO</t>
  </si>
  <si>
    <t>21.4.3.1.1.</t>
  </si>
  <si>
    <t>CORPO CAIXA SIFONADA DIAM. 150 X 150 X 50</t>
  </si>
  <si>
    <t>21.4.3.1.2.</t>
  </si>
  <si>
    <t>CORPO RALO SECO CILINDRICO 100 X 40</t>
  </si>
  <si>
    <t>21.4.3.2.</t>
  </si>
  <si>
    <t>CURVAS</t>
  </si>
  <si>
    <t>21.4.3.2.1.</t>
  </si>
  <si>
    <t>CURVA 90 GRAUS CURTA DIAM. 50 MM (ESGOTO)</t>
  </si>
  <si>
    <t>21.4.3.2.2.</t>
  </si>
  <si>
    <t>CURVA 90 GRAUS CURTA DIAM. 40 MM (ESGOTO)</t>
  </si>
  <si>
    <t>21.4.3.3.</t>
  </si>
  <si>
    <t>JOELHOS</t>
  </si>
  <si>
    <t>21.4.3.3.1.</t>
  </si>
  <si>
    <t>21.4.3.3.2.</t>
  </si>
  <si>
    <t>21.4.3.3.3.</t>
  </si>
  <si>
    <t>JOELHO 45 GRAUS DIAMETRO 75 MM (ESGOTO)</t>
  </si>
  <si>
    <t>21.4.3.3.4.</t>
  </si>
  <si>
    <t>JOELHO 45 GRAUS DIAMETRO 100 MM (ESGOTO)</t>
  </si>
  <si>
    <t>21.4.3.3.5.</t>
  </si>
  <si>
    <t>JOELHO 45 GRAUS, PVC, SERIE R, ÁGUA PLUVIAL, DN 150 MM, JUNTA ELÁSTICA, FORNECIDO E INSTALADO EM CONDUTORES VERTICAIS DE ÁGUAS PLUVIAIS. AF_06/2022</t>
  </si>
  <si>
    <t>21.4.3.3.6.</t>
  </si>
  <si>
    <t>JOELHO 90 GRAUS DIAMETRO 100 MM (ESGOTO)</t>
  </si>
  <si>
    <t>21.4.3.3.7.</t>
  </si>
  <si>
    <t>JOELHO 90 GRAUS DIAMETRO 50 MM (ESGOTO)</t>
  </si>
  <si>
    <t>21.4.3.3.8.</t>
  </si>
  <si>
    <t>JOELHO 90 GRAUS DIAMETRO 75 MM (ESGOTO)</t>
  </si>
  <si>
    <t>21.4.3.3.9.</t>
  </si>
  <si>
    <t>JOELHO 90 GRAUS C/ANEL 40 MM</t>
  </si>
  <si>
    <t>21.4.3.4.</t>
  </si>
  <si>
    <t>JUNÇÕES</t>
  </si>
  <si>
    <t>21.4.3.4.1.</t>
  </si>
  <si>
    <t>JUNCAO 45 GRAUS DIAMETRO 40 MM (ESGOTO)</t>
  </si>
  <si>
    <t>21.4.3.4.2.</t>
  </si>
  <si>
    <t>JUNCAO SIMPLES DIAMETRO 50 X 50 MM (ESGOTO)</t>
  </si>
  <si>
    <t>21.4.3.4.3.</t>
  </si>
  <si>
    <t>JUNCAO SIMPLES DIAM. 100 X 50 MM (ESGOTO)</t>
  </si>
  <si>
    <t>21.4.3.4.4.</t>
  </si>
  <si>
    <t>JUNCAO SIMPLES DIAM. 100 X 100 MM (ESGOTO)</t>
  </si>
  <si>
    <t>21.4.3.4.5.</t>
  </si>
  <si>
    <t>JUNÇÃO DUPLA DIAMETRO 75 MM</t>
  </si>
  <si>
    <t>21.4.3.4.6.</t>
  </si>
  <si>
    <t>JUNÇÃO SIMPLES, PVC, SERIE R, ÁGUA PLUVIAL, DN 150 X 150 MM, JUNTA ELÁSTICA, FORNECIDO E INSTALADO EM CONDUTORES VERTICAIS DE ÁGUAS PLUVIAIS. AF_06/2022</t>
  </si>
  <si>
    <t>21.4.3.5.</t>
  </si>
  <si>
    <t>LUVAS</t>
  </si>
  <si>
    <t>21.4.3.5.1.</t>
  </si>
  <si>
    <t>LUVA SIMPLES DIAMETRO 40 MM - (ESGOTO)</t>
  </si>
  <si>
    <t>21.4.3.5.2.</t>
  </si>
  <si>
    <t>LUVA SIMPLES DIAMETRO 50 MM - (ESGOTO)</t>
  </si>
  <si>
    <t>21.4.3.5.3.</t>
  </si>
  <si>
    <t>LUVA SIMPLES DIAMETRO 75 MM - (ESGOTO)</t>
  </si>
  <si>
    <t>21.4.3.5.4.</t>
  </si>
  <si>
    <t>LUVA SIMPLES DIAMETRO 100 mm - (ESGOTO)</t>
  </si>
  <si>
    <t>21.4.3.6.</t>
  </si>
  <si>
    <t>REDUÇÕES</t>
  </si>
  <si>
    <t>21.4.3.6.1.</t>
  </si>
  <si>
    <t>REDUÇÃO EXCÊNTRICA, PVC, SERIE R, ÁGUA PLUVIAL, DN 150 X 100 MM, JUNTA ELÁSTICA, FORNECIDO E INSTALADO EM RAMAL DE ENCAMINHAMENTO. AF_06/2022</t>
  </si>
  <si>
    <t>21.4.3.7.</t>
  </si>
  <si>
    <t>21.4.3.7.1.</t>
  </si>
  <si>
    <t>TE SANITARIO DIAMETRO 50 X 50 MM (ESGOTO)</t>
  </si>
  <si>
    <t>21.4.3.7.2.</t>
  </si>
  <si>
    <t>TERMINAL DE VENTILACAO DIAMETRO 50 MM (ESGOTO)</t>
  </si>
  <si>
    <t>21.4.3.8.</t>
  </si>
  <si>
    <t>TUBOS</t>
  </si>
  <si>
    <t>21.4.3.8.1.</t>
  </si>
  <si>
    <t>TUBO SOLDAVEL PARA ESGOTO DIAMETRO 40 MM</t>
  </si>
  <si>
    <t>21.4.3.8.2.</t>
  </si>
  <si>
    <t>TUBO PVC, SERIE NORMAL, ESGOTO PREDIAL, DN 50 MM, FORNECIDO E INSTALADO EM PRUMADA DE ESGOTO SANITÁRIO OU VENTILAÇÃO. AF_08/2022</t>
  </si>
  <si>
    <t>21.4.3.8.3.</t>
  </si>
  <si>
    <t>21.4.3.8.4.</t>
  </si>
  <si>
    <t>21.4.3.8.5.</t>
  </si>
  <si>
    <t>TUBO PVC, SERIE NORMAL, ESGOTO PREDIAL, DN 150 MM, FORNECIDO E INSTALADO EM SUBCOLETOR AÉREO DE ESGOTO SANITÁRIO. AF_08/2022</t>
  </si>
  <si>
    <t>21.4.4.</t>
  </si>
  <si>
    <t>EXTRAS</t>
  </si>
  <si>
    <t>21.4.4.0.1.</t>
  </si>
  <si>
    <t>HIDROMETRO DIAM.RAMAL = 25 MM VAZAO =1,5  A 3 M3</t>
  </si>
  <si>
    <t>21.4.4.0.2.</t>
  </si>
  <si>
    <t>KIT CAVALETE D=25MM P/HIDRÔMETRO 1,5-3,0-5,0 M3/MURETA/CAIXA</t>
  </si>
  <si>
    <t>21.4.4.0.3.</t>
  </si>
  <si>
    <t>COLAR DE TOMADA, PVC, COM TRAVAS, DE 75 MM X 1/2" OU 75 MM X 3/4", PARA LIGAÇÃO PREDIAL DE ÁGUA. AF_06/2022</t>
  </si>
  <si>
    <t>21.4.4.0.4.</t>
  </si>
  <si>
    <t>CAIXA DE PASSAGEM 60X60X80 CM (MEDIDAS INTERNAS) SEM TAMPA</t>
  </si>
  <si>
    <t>21.4.4.0.5.</t>
  </si>
  <si>
    <t>21.4.4.0.6.</t>
  </si>
  <si>
    <t>CAIXA DE AREIA 60X60X80CM (MEDIDAS INTERNAS) FUNDO DE BRITA SEM TAMPA</t>
  </si>
  <si>
    <t>21.4.4.0.7.</t>
  </si>
  <si>
    <t>CAIXA DE AREIA - TAMPA EM GRELHA DE CONCRETO ARMADO 25MPA E=5CM</t>
  </si>
  <si>
    <t>21.4.4.0.8.</t>
  </si>
  <si>
    <t>CAIXA DE GORDURA 600 L. CONCRETO PADRÃO GOINFRA IMPERMEABILIZADA</t>
  </si>
  <si>
    <t>21.4.4.0.9.</t>
  </si>
  <si>
    <t>COMP 554_SEE</t>
  </si>
  <si>
    <t>CAIXA DE DECANTAÇÃO (GOINFRA)</t>
  </si>
  <si>
    <t>21.4.4.0.10.</t>
  </si>
  <si>
    <t>COMP 426_SEE</t>
  </si>
  <si>
    <t>POÇO ARTESIANO 80 A 100 M, COMPLETO (COT)</t>
  </si>
  <si>
    <t>21.4.4.0.11.</t>
  </si>
  <si>
    <t>TORNEIRA BOIA DIAMETRO 1" (25 MM )</t>
  </si>
  <si>
    <t>21.5.</t>
  </si>
  <si>
    <t>21.5.0.0.1.</t>
  </si>
  <si>
    <t>22.1.</t>
  </si>
  <si>
    <t>22.1.0.0.1.</t>
  </si>
  <si>
    <t>DEMOLIÇÃO MANUAL DE CAIBRO E RIPA COM TRANSPORTE ATÉ CAÇAMBA E CARGA</t>
  </si>
  <si>
    <t>22.1.0.0.2.</t>
  </si>
  <si>
    <t>22.1.0.0.3.</t>
  </si>
  <si>
    <t>22.1.0.0.4.</t>
  </si>
  <si>
    <t>22.1.0.0.5.</t>
  </si>
  <si>
    <t>22.1.0.0.6.</t>
  </si>
  <si>
    <t>DEMOLIÇÃO MANUAL DE PILAR EM CONCRETO ARMADO COM TRANSPORTE ATE A CAÇAMBA E CARGA</t>
  </si>
  <si>
    <t>22.1.0.0.7.</t>
  </si>
  <si>
    <t>22.1.0.0.8.</t>
  </si>
  <si>
    <t>22.1.0.0.9.</t>
  </si>
  <si>
    <t>22.1.0.0.10.</t>
  </si>
  <si>
    <t>22.1.0.0.11.</t>
  </si>
  <si>
    <t>DEMOLIÇÃO MANUAL DE BANCADA COM TRANSPORTE ATÉ CAÇAMBA E CARGA</t>
  </si>
  <si>
    <t>22.1.0.0.12.</t>
  </si>
  <si>
    <t>REMOÇÃO MANUAL DE METAL SANITÁRIO (VÁLVULAS/SIFÃO/REGISTROS/TORNEIRAS/OUTROS) COM TRANSPORTE ATÉ CAÇAMBA E CARGA</t>
  </si>
  <si>
    <t>22.1.0.0.13.</t>
  </si>
  <si>
    <t>ENCANADOR OU BOMBEIRO HIDRÁULICO COM ENCARGOS COMPLEMENTARES</t>
  </si>
  <si>
    <t>22.1.0.0.14.</t>
  </si>
  <si>
    <t>SERRALHEIRO COM ENCARGOS COMPLEMENTARES</t>
  </si>
  <si>
    <t>22.1.0.0.15.</t>
  </si>
  <si>
    <t>AJUDANTE DE ESTRUTURA METÁLICA COM ENCARGOS COMPLEMENTARES</t>
  </si>
  <si>
    <t>22.2.</t>
  </si>
  <si>
    <t>22.2.0.0.1.</t>
  </si>
  <si>
    <t>23.1.</t>
  </si>
  <si>
    <t>23.1.0.0.1.</t>
  </si>
  <si>
    <t>23.1.0.0.2.</t>
  </si>
  <si>
    <t>23.1.0.0.3.</t>
  </si>
  <si>
    <t>DEMOLIÇÃO MANUAL DE CALHA/RUFO EM CHAPA COM TRANSPORTE ATÉ CAÇAMBA E CARGA</t>
  </si>
  <si>
    <t>23.1.0.0.4.</t>
  </si>
  <si>
    <t>23.1.0.0.5.</t>
  </si>
  <si>
    <t>23.1.0.0.6.</t>
  </si>
  <si>
    <t>23.1.0.0.7.</t>
  </si>
  <si>
    <t>23.1.0.0.8.</t>
  </si>
  <si>
    <t>DEMOLICÃO MANUAL DE ALVENARIA DE TIJOLO COM REAPROVEITAMENTO</t>
  </si>
  <si>
    <t>23.1.0.0.9.</t>
  </si>
  <si>
    <t>23.1.0.0.10.</t>
  </si>
  <si>
    <t>23.2.</t>
  </si>
  <si>
    <t>23.2.0.0.1.</t>
  </si>
  <si>
    <t>24.1.</t>
  </si>
  <si>
    <t>24.1.0.0.1.</t>
  </si>
  <si>
    <t>24.2.</t>
  </si>
  <si>
    <t>24.2.0.0.1.</t>
  </si>
  <si>
    <t>24.3.</t>
  </si>
  <si>
    <t>24.3.0.0.1.</t>
  </si>
  <si>
    <t>24.3.0.0.2.</t>
  </si>
  <si>
    <t>24.4.</t>
  </si>
  <si>
    <t>24.4.0.0.1.</t>
  </si>
  <si>
    <t>24.5.</t>
  </si>
  <si>
    <t>24.5.0.0.1.</t>
  </si>
  <si>
    <t>24.6.</t>
  </si>
  <si>
    <t>24.6.0.0.1.</t>
  </si>
  <si>
    <t>24.6.0.0.2.</t>
  </si>
  <si>
    <t>ETAPA 02 - BLOCO 04 - BLOCO 08 SALAS DE AULA COM SANINTÁRIOS - PADRÃO SEDUC</t>
  </si>
  <si>
    <t>25.1.</t>
  </si>
  <si>
    <t>25.1.0.0.1.</t>
  </si>
  <si>
    <t>25.2.</t>
  </si>
  <si>
    <t>25.2.0.0.1.</t>
  </si>
  <si>
    <t>25.3.</t>
  </si>
  <si>
    <t>25.3.1.</t>
  </si>
  <si>
    <t>25.3.1.0.1.</t>
  </si>
  <si>
    <t>25.3.1.0.2.</t>
  </si>
  <si>
    <t>25.3.2.</t>
  </si>
  <si>
    <t>RASGO - INSTALAÇÕES HIDROSSANITÁRIAS</t>
  </si>
  <si>
    <t>25.3.2.0.1.</t>
  </si>
  <si>
    <t>25.3.2.0.2.</t>
  </si>
  <si>
    <t>REATERRO COM APILOAMENTO MECÂNICO</t>
  </si>
  <si>
    <t>25.4.</t>
  </si>
  <si>
    <t>25.4.1.</t>
  </si>
  <si>
    <t>25.4.1.0.1.</t>
  </si>
  <si>
    <t>25.4.1.0.2.</t>
  </si>
  <si>
    <t>MONTAGEM DE ARMADURA DE ESTACAS, DIÂMETRO = 10,0 MM. AF_09/2021_PS</t>
  </si>
  <si>
    <t>25.4.1.0.3.</t>
  </si>
  <si>
    <t>25.4.2.</t>
  </si>
  <si>
    <t>BLOCOS E ARRANQUES</t>
  </si>
  <si>
    <t>25.4.2.0.1.</t>
  </si>
  <si>
    <t>25.4.2.0.2.</t>
  </si>
  <si>
    <t>25.4.2.0.3.</t>
  </si>
  <si>
    <t>25.4.2.0.4.</t>
  </si>
  <si>
    <t>25.4.2.0.5.</t>
  </si>
  <si>
    <t>25.4.2.0.6.</t>
  </si>
  <si>
    <t>25.4.2.0.7.</t>
  </si>
  <si>
    <t>25.4.2.0.8.</t>
  </si>
  <si>
    <t>25.4.2.0.9.</t>
  </si>
  <si>
    <t>25.4.2.0.10.</t>
  </si>
  <si>
    <t>25.4.2.0.11.</t>
  </si>
  <si>
    <t>ARMAÇÃO DE BLOCO, VIGA BALDRAME OU SAPATA UTILIZANDO AÇO CA-50 DE 16 MM - MONTAGEM. AF_06/2017</t>
  </si>
  <si>
    <t>25.4.3.</t>
  </si>
  <si>
    <t>25.4.3.0.1.</t>
  </si>
  <si>
    <t>25.5.</t>
  </si>
  <si>
    <t>25.5.1.</t>
  </si>
  <si>
    <t>VIGAS BALDRAME</t>
  </si>
  <si>
    <t>25.5.1.0.1.</t>
  </si>
  <si>
    <t>25.5.1.0.2.</t>
  </si>
  <si>
    <t>25.5.1.0.3.</t>
  </si>
  <si>
    <t>25.5.1.0.4.</t>
  </si>
  <si>
    <t>25.5.1.0.5.</t>
  </si>
  <si>
    <t>25.5.1.0.6.</t>
  </si>
  <si>
    <t>25.5.1.0.7.</t>
  </si>
  <si>
    <t>25.5.1.0.8.</t>
  </si>
  <si>
    <t>25.5.1.0.9.</t>
  </si>
  <si>
    <t>25.5.1.0.10.</t>
  </si>
  <si>
    <t>25.5.2.</t>
  </si>
  <si>
    <t>25.5.2.0.1.</t>
  </si>
  <si>
    <t>25.5.2.0.2.</t>
  </si>
  <si>
    <t>25.5.2.0.3.</t>
  </si>
  <si>
    <t>25.5.2.0.4.</t>
  </si>
  <si>
    <t>25.5.2.0.5.</t>
  </si>
  <si>
    <t>25.5.2.0.6.</t>
  </si>
  <si>
    <t>25.5.2.0.7.</t>
  </si>
  <si>
    <t>25.5.3.</t>
  </si>
  <si>
    <t>VIGAS DO PRIMEIRO PAVIMENTO</t>
  </si>
  <si>
    <t>25.5.3.0.1.</t>
  </si>
  <si>
    <t>25.5.3.0.2.</t>
  </si>
  <si>
    <t>25.5.3.0.3.</t>
  </si>
  <si>
    <t>25.5.3.0.4.</t>
  </si>
  <si>
    <t>25.5.3.0.5.</t>
  </si>
  <si>
    <t>25.5.3.0.6.</t>
  </si>
  <si>
    <t>25.5.3.0.7.</t>
  </si>
  <si>
    <t>25.5.3.0.8.</t>
  </si>
  <si>
    <t>ARMAÇÃO DE PILAR OU VIGA DE ESTRUTURA CONVENCIONAL DE CONCRETO ARMADO UTILIZANDO AÇO CA-50 DE 16,0 MM - MONTAGEM. AF_06/2022</t>
  </si>
  <si>
    <t>25.5.3.0.9.</t>
  </si>
  <si>
    <t>25.5.4.</t>
  </si>
  <si>
    <t>VIGAS DA COBERTURA</t>
  </si>
  <si>
    <t>25.5.4.0.1.</t>
  </si>
  <si>
    <t>25.5.4.0.2.</t>
  </si>
  <si>
    <t>25.5.4.0.3.</t>
  </si>
  <si>
    <t>25.5.4.0.4.</t>
  </si>
  <si>
    <t>25.5.4.0.5.</t>
  </si>
  <si>
    <t>25.5.4.0.6.</t>
  </si>
  <si>
    <t>25.5.4.0.7.</t>
  </si>
  <si>
    <t>25.5.4.0.8.</t>
  </si>
  <si>
    <t>25.5.5.</t>
  </si>
  <si>
    <t>ESCADA</t>
  </si>
  <si>
    <t>25.5.5.0.1.</t>
  </si>
  <si>
    <t>25.5.5.0.2.</t>
  </si>
  <si>
    <t>25.5.5.0.3.</t>
  </si>
  <si>
    <t>25.5.5.0.4.</t>
  </si>
  <si>
    <t>25.5.5.0.5.</t>
  </si>
  <si>
    <t>25.5.5.0.6.</t>
  </si>
  <si>
    <t>25.5.5.0.7.</t>
  </si>
  <si>
    <t>25.5.6.</t>
  </si>
  <si>
    <t>LAJE PRÉ MOLDADA</t>
  </si>
  <si>
    <t>25.5.6.1.</t>
  </si>
  <si>
    <t>FORRO</t>
  </si>
  <si>
    <t>25.5.6.1.1.</t>
  </si>
  <si>
    <t>COMP 500_SEE</t>
  </si>
  <si>
    <t>LAJE PRÉ-FABRICADA TRELIÇADA PARA COBERTURA, H=12CM, ENCHIMENTO EM EPS, INCLUSIVE ESCORAMENTO EM MADEIRA ROLIÇA E CAPEAMENTO COM CONCRETO USINADO 25 MPA - FORNECIMENTO E INSTALAÇÃO. (GOINFRA + ORSE)</t>
  </si>
  <si>
    <t>25.5.6.2.</t>
  </si>
  <si>
    <t>PISO</t>
  </si>
  <si>
    <t>25.5.6.2.1.</t>
  </si>
  <si>
    <t>COMP 728_SEE</t>
  </si>
  <si>
    <t>LAJE PRÉ-FABRICADA TRELIÇADA PARA COBERTURA, H=16CM, ENCHIMENTO EM EPS, INCLUSIVE ESCORAMENTO EM MADEIRA ROLIÇA E CAPEAMENTO COM CONCRETO USINADO 25 MPA - FORNECIMENTO E INSTALAÇÃO. (GOINFRA + ORSE)</t>
  </si>
  <si>
    <t>25.5.7.</t>
  </si>
  <si>
    <t>LAJE MACIÇA</t>
  </si>
  <si>
    <t>25.5.7.0.1.</t>
  </si>
  <si>
    <t>25.5.7.0.2.</t>
  </si>
  <si>
    <t>25.5.7.0.3.</t>
  </si>
  <si>
    <t>25.5.7.0.4.</t>
  </si>
  <si>
    <t>25.5.8.</t>
  </si>
  <si>
    <t>25.5.8.0.1.</t>
  </si>
  <si>
    <t>25.5.9.</t>
  </si>
  <si>
    <t>25.5.9.0.1.</t>
  </si>
  <si>
    <t>25.6.</t>
  </si>
  <si>
    <t>25.6.0.0.1.</t>
  </si>
  <si>
    <t>25.6.0.0.2.</t>
  </si>
  <si>
    <t>25.6.0.0.3.</t>
  </si>
  <si>
    <t>25.6.0.0.4.</t>
  </si>
  <si>
    <t>25.6.0.0.5.</t>
  </si>
  <si>
    <t>25.6.0.0.6.</t>
  </si>
  <si>
    <t>25.6.0.0.7.</t>
  </si>
  <si>
    <t>25.6.0.0.8.</t>
  </si>
  <si>
    <t>25.6.0.0.9.</t>
  </si>
  <si>
    <t>25.6.0.0.10.</t>
  </si>
  <si>
    <t>25.6.0.0.11.</t>
  </si>
  <si>
    <t>25.6.0.0.12.</t>
  </si>
  <si>
    <t>25.6.0.0.13.</t>
  </si>
  <si>
    <t>CONECTOR TRIPOLAR EM PORCELANA PARA FIOS DE ATÉ 10MM2 (BORNES) 50A-250V (CHUVEIRO)</t>
  </si>
  <si>
    <t>25.6.0.0.14.</t>
  </si>
  <si>
    <t>DISJUNTOR MONOPOLAR TIPO DIN, CORRENTE NOMINAL DE 10A - FORNECIMENTO E INSTALAÇÃO. AF_10/2020</t>
  </si>
  <si>
    <t>25.6.0.0.15.</t>
  </si>
  <si>
    <t>25.6.0.0.16.</t>
  </si>
  <si>
    <t>25.6.0.0.17.</t>
  </si>
  <si>
    <t>25.6.0.0.18.</t>
  </si>
  <si>
    <t>DISJUNTOR TRIPOLAR DE 60 A 100-A</t>
  </si>
  <si>
    <t>25.6.0.0.19.</t>
  </si>
  <si>
    <t>25.6.0.0.20.</t>
  </si>
  <si>
    <t>25.6.0.0.21.</t>
  </si>
  <si>
    <t>25.6.0.0.22.</t>
  </si>
  <si>
    <t>ELETRODUTO FLEXÍVEL CORRUGADO REFORÇADO, PVC, DN 32 MM (1"), PARA CIRCUITOS TERMINAIS, INSTALADO EM LAJE - FORNECIMENTO E INSTALAÇÃO. AF_03/2023</t>
  </si>
  <si>
    <t>25.6.0.0.23.</t>
  </si>
  <si>
    <t>ELETRODUTO FLEXÍVEL CORRUGADO, PEAD, DN 40 MM (1 1/4"), PARA CIRCUITOS TERMINAIS, INSTALADO EM PAREDE - FORNECIMENTO E INSTALAÇÃO. AF_03/2023</t>
  </si>
  <si>
    <t>25.6.0.0.24.</t>
  </si>
  <si>
    <t>25.6.0.0.25.</t>
  </si>
  <si>
    <t>ELETRODUTO FLEXÍVEL CORRUGADO, PVC, DN 32 MM (1"), PARA CIRCUITOS TERMINAIS, INSTALADO EM PAREDE - FORNECIMENTO E INSTALAÇÃO. AF_03/2023</t>
  </si>
  <si>
    <t>25.6.0.0.26.</t>
  </si>
  <si>
    <t>25.6.0.0.27.</t>
  </si>
  <si>
    <t>25.6.0.0.28.</t>
  </si>
  <si>
    <t>INTERRUPTOR PARALELO SIMPLES (1 SECAO)</t>
  </si>
  <si>
    <t>25.6.0.0.29.</t>
  </si>
  <si>
    <t>25.6.0.0.30.</t>
  </si>
  <si>
    <t>25.6.0.0.31.</t>
  </si>
  <si>
    <t>25.6.0.0.32.</t>
  </si>
  <si>
    <t>25.6.0.0.33.</t>
  </si>
  <si>
    <t>LUMINÁRIA PLAFON LED QUADRADA DE SOBREPOR, 18W, 20X20 CM (MEDIDAS APROXIMADAS)</t>
  </si>
  <si>
    <t>25.6.0.0.34.</t>
  </si>
  <si>
    <t>25.6.0.0.35.</t>
  </si>
  <si>
    <t>25.6.0.0.36.</t>
  </si>
  <si>
    <t>25.6.0.0.37.</t>
  </si>
  <si>
    <t>QUADRO DE DISTRIBUIÇÃO DE ENERGIA EM CHAPA DE AÇO GALVANIZADO, DE EMBUTIR, COM BARRAMENTO TRIFÁSICO, PARA 24 DISJUNTORES DIN 100A - FORNECIMENTO E INSTALAÇÃO. AF_10/2020</t>
  </si>
  <si>
    <t>25.6.0.0.38.</t>
  </si>
  <si>
    <t>QUADRO DE DISTRIBUIÇÃO DE ENERGIA EM CHAPA DE AÇO GALVANIZADO, DE EMBUTIR, COM BARRAMENTO TRIFÁSICO, PARA 40 DISJUNTORES DIN 100A - FORNECIMENTO E INSTALAÇÃO. AF_10/2020</t>
  </si>
  <si>
    <t>25.6.0.0.39.</t>
  </si>
  <si>
    <t>25.6.0.0.40.</t>
  </si>
  <si>
    <t>TAMPA CEGA PLÁSTICA 4"X2" COM FURO CENTRAL (PARA TV/SOM...)</t>
  </si>
  <si>
    <t>25.6.0.0.41.</t>
  </si>
  <si>
    <t>25.6.0.0.42.</t>
  </si>
  <si>
    <t>25.6.0.0.43.</t>
  </si>
  <si>
    <t>25.6.0.0.44.</t>
  </si>
  <si>
    <t>25.7.</t>
  </si>
  <si>
    <t>25.7.1.</t>
  </si>
  <si>
    <t>25.7.1.1.</t>
  </si>
  <si>
    <t>25.7.1.1.1.</t>
  </si>
  <si>
    <t>25.7.1.1.2.</t>
  </si>
  <si>
    <t>25.7.1.1.3.</t>
  </si>
  <si>
    <t>REGISTRO DE PRESSAO C/CANOPLA CROMADA DIAM.3/4"</t>
  </si>
  <si>
    <t>25.7.1.1.4.</t>
  </si>
  <si>
    <t>REGISTRO DE GAVETA BRUTO, LATÃO, ROSCÁVEL, 1", COM ACABAMENTO E CANOPLA CROMADOS - FORNECIMENTO E INSTALAÇÃO. AF_08/2021</t>
  </si>
  <si>
    <t>25.7.1.1.5.</t>
  </si>
  <si>
    <t>25.7.1.2.</t>
  </si>
  <si>
    <t>LAVATÓRIOS E ACESSÓRIOS</t>
  </si>
  <si>
    <t>25.7.1.2.1.</t>
  </si>
  <si>
    <t>CUBA DE LOUCA DE EMBUTIR OVAL MÉDIA</t>
  </si>
  <si>
    <t>25.7.1.2.2.</t>
  </si>
  <si>
    <t>LAVATÓRIO MÉDIO SEM COLUNA</t>
  </si>
  <si>
    <t>25.7.1.2.3.</t>
  </si>
  <si>
    <t>25.7.1.2.4.</t>
  </si>
  <si>
    <t>25.7.1.2.5.</t>
  </si>
  <si>
    <t>25.7.1.2.6.</t>
  </si>
  <si>
    <t>25.7.1.2.7.</t>
  </si>
  <si>
    <t>VÁLVULA EM METAL CROMADO 1.1/2 X 1.1/2 PARA TANQUE OU LAVATÓRIO, COM OU SEM LADRÃO - FORNECIMENTO E INSTALAÇÃO. AF_01/2020</t>
  </si>
  <si>
    <t>25.7.1.2.8.</t>
  </si>
  <si>
    <t>25.7.1.3.</t>
  </si>
  <si>
    <t>VASOS SANITÁRIOS E ACESSÓRIOS</t>
  </si>
  <si>
    <t>25.7.1.3.1.</t>
  </si>
  <si>
    <t>VASO SANITÁRIO CONVENCIONAL (1ª LINHA)</t>
  </si>
  <si>
    <t>25.7.1.3.2.</t>
  </si>
  <si>
    <t>VASO SANITARIO SIFONADO CONVENCIONAL PARA PCD SEM FURO FRONTAL COM  LOUÇA BRANCA SEM ASSENTO -  FORNECIMENTO E INSTALAÇÃO. AF_01/2020</t>
  </si>
  <si>
    <t>25.7.1.3.3.</t>
  </si>
  <si>
    <t>VÁLVULA DE DESCARGA DUPLO ACIONAMENTO COM ACABAMENTO CROMADO ANTIVANDALISMO</t>
  </si>
  <si>
    <t>25.7.1.3.4.</t>
  </si>
  <si>
    <t>VÁLVULA DE DESCARGA PARA PcD COM ACABAMENTO CROMADO ANTIVANDALISMO</t>
  </si>
  <si>
    <t>25.7.1.3.5.</t>
  </si>
  <si>
    <t>25.7.1.3.6.</t>
  </si>
  <si>
    <t>25.7.1.3.7.</t>
  </si>
  <si>
    <t>25.7.1.3.8.</t>
  </si>
  <si>
    <t>25.7.1.3.9.</t>
  </si>
  <si>
    <t>25.7.1.3.10.</t>
  </si>
  <si>
    <t>COMP 586_SEE</t>
  </si>
  <si>
    <t>SUPORTE PARA ROLO DE PAPEL HIGIÊNICO 300 A 600M COM ROLO DE PAPEL HIGIÊNICO INDUSTRIAL 500M INCLUSO (GOINFRA)</t>
  </si>
  <si>
    <t>25.7.1.3.11.</t>
  </si>
  <si>
    <t>COMP 427_SEE</t>
  </si>
  <si>
    <t>DUCHA HIGIENICA PLASTICA COM REGISTRO METALICO 1/2 " (GOINFRA + SINAPI)</t>
  </si>
  <si>
    <t>25.7.1.4.</t>
  </si>
  <si>
    <t>CHUVEIRO ELÉTRICO E ACESSÓRIOS</t>
  </si>
  <si>
    <t>25.7.1.4.1.</t>
  </si>
  <si>
    <t>25.7.1.4.2.</t>
  </si>
  <si>
    <t>25.7.1.4.3.</t>
  </si>
  <si>
    <t>SABONETEIRA DE PAREDE EM METAL CROMADO, INCLUSO FIXAÇÃO. AF_01/2020</t>
  </si>
  <si>
    <t>25.7.1.4.4.</t>
  </si>
  <si>
    <t>BANCO ARTICULADO, EM ACO INOX, PARA PCD, FIXADO NA PAREDE - FORNECIMENTO E INSTALAÇÃO. AF_01/2020</t>
  </si>
  <si>
    <t>25.7.1.5.</t>
  </si>
  <si>
    <t>OUTROS</t>
  </si>
  <si>
    <t>25.7.1.5.1.</t>
  </si>
  <si>
    <t>COMP 584_SEE</t>
  </si>
  <si>
    <t>SABONETEIRA TIPO DISPENSER COM SABONETE LÍQUIDO INCLUSO (GOINFRA)</t>
  </si>
  <si>
    <t>25.7.1.5.2.</t>
  </si>
  <si>
    <t>COMP 209_SEE</t>
  </si>
  <si>
    <t>TOALHEIRO PLÁSTICO TIPO DISPENSER PARA PAPEL TOALHA INTERFOLHADO  (GOINFRA + SINAPI)</t>
  </si>
  <si>
    <t>25.7.2.</t>
  </si>
  <si>
    <t>25.7.2.1.</t>
  </si>
  <si>
    <t>TUBOS PVC SOLDÁVEL</t>
  </si>
  <si>
    <t>25.7.2.1.1.</t>
  </si>
  <si>
    <t>25.7.2.1.2.</t>
  </si>
  <si>
    <t>25.7.2.1.3.</t>
  </si>
  <si>
    <t>25.7.2.1.4.</t>
  </si>
  <si>
    <t>25.7.2.1.5.</t>
  </si>
  <si>
    <t>25.7.2.1.6.</t>
  </si>
  <si>
    <t>25.7.2.2.</t>
  </si>
  <si>
    <t>BUCHA DE REDUÇÃO</t>
  </si>
  <si>
    <t>25.7.2.2.1.</t>
  </si>
  <si>
    <t>BUCHA DE REDUCAO SOLDÁVEL CURTA 32 X 25 MM</t>
  </si>
  <si>
    <t>25.7.2.2.2.</t>
  </si>
  <si>
    <t>BUCHA DE REDUCAO SOLDÁVEL CURTA 60 X 50 mm</t>
  </si>
  <si>
    <t>25.7.2.2.3.</t>
  </si>
  <si>
    <t>BUCHA DE REDUCAO SOLDAVEL CURTA 75 X 60 mm</t>
  </si>
  <si>
    <t>25.7.2.2.4.</t>
  </si>
  <si>
    <t>25.7.2.2.5.</t>
  </si>
  <si>
    <t>BUCHA DE REDUCAO SOLDAVEL LONGA 50 X 25 mm</t>
  </si>
  <si>
    <t>25.7.2.2.6.</t>
  </si>
  <si>
    <t>25.7.2.2.7.</t>
  </si>
  <si>
    <t>25.7.2.3.</t>
  </si>
  <si>
    <t>25.7.2.3.1.</t>
  </si>
  <si>
    <t>25.7.2.3.2.</t>
  </si>
  <si>
    <t>25.7.2.3.3.</t>
  </si>
  <si>
    <t>25.7.2.3.4.</t>
  </si>
  <si>
    <t>JOELHO 90 GRAUS SOLDAVEL DIAMETRO 60 mm</t>
  </si>
  <si>
    <t>25.7.2.3.5.</t>
  </si>
  <si>
    <t>25.7.2.3.6.</t>
  </si>
  <si>
    <t>25.7.2.3.7.</t>
  </si>
  <si>
    <t>JOELHO 90 GRAUS COM BUCHA DE LATÃO, PVC, SOLDÁVEL, DN  25 MM, X 3/4 INSTALADO EM RESERVAÇÃO DE ÁGUA DE EDIFICAÇÃO QUE POSSUA RESERVATÓRIO DE FIBRA/FIBROCIMENTO   FORNECIMENTO E INSTALAÇÃO. AF_06/2016</t>
  </si>
  <si>
    <t>25.7.2.4.</t>
  </si>
  <si>
    <t>25.7.2.4.1.</t>
  </si>
  <si>
    <t>25.7.2.4.2.</t>
  </si>
  <si>
    <t>25.7.2.4.3.</t>
  </si>
  <si>
    <t>TE 90 GRAUS SOLDAVEL DIMETRO 60 MM</t>
  </si>
  <si>
    <t>25.7.2.4.4.</t>
  </si>
  <si>
    <t>25.7.2.4.5.</t>
  </si>
  <si>
    <t>TE REDUCAO 90 GRAUS SOLDAVEL 32 X 25 mm</t>
  </si>
  <si>
    <t>25.7.2.4.6.</t>
  </si>
  <si>
    <t>TE REDUCAO 90 GRAUS SOLDAVEL 50 X 25 mm</t>
  </si>
  <si>
    <t>25.7.2.4.7.</t>
  </si>
  <si>
    <t>25.7.2.4.8.</t>
  </si>
  <si>
    <t>25.7.2.4.9.</t>
  </si>
  <si>
    <t>25.7.2.5.</t>
  </si>
  <si>
    <t>25.7.2.5.1.</t>
  </si>
  <si>
    <t>25.7.2.5.2.</t>
  </si>
  <si>
    <t>25.7.2.5.3.</t>
  </si>
  <si>
    <t>25.7.2.5.4.</t>
  </si>
  <si>
    <t>ADAPTADOR SOLDÁVEL CURTO C/ BOLSA E ROSCA PARA REGISTRO 60X2"</t>
  </si>
  <si>
    <t>25.7.2.6.</t>
  </si>
  <si>
    <t>25.7.2.6.1.</t>
  </si>
  <si>
    <t>25.7.2.6.2.</t>
  </si>
  <si>
    <t>25.7.2.7.</t>
  </si>
  <si>
    <t>LUVA</t>
  </si>
  <si>
    <t>25.7.2.7.1.</t>
  </si>
  <si>
    <t>LUVA SOLDAVEL DIAMETRO 25 mm</t>
  </si>
  <si>
    <t>25.7.2.7.2.</t>
  </si>
  <si>
    <t>25.7.2.7.3.</t>
  </si>
  <si>
    <t>25.7.2.7.4.</t>
  </si>
  <si>
    <t>LUVA SOLDAVEL DIAMETRO 60 mm</t>
  </si>
  <si>
    <t>25.7.2.7.5.</t>
  </si>
  <si>
    <t>25.7.3.</t>
  </si>
  <si>
    <t>25.7.3.1.</t>
  </si>
  <si>
    <t>25.7.3.1.1.</t>
  </si>
  <si>
    <t>25.7.3.1.2.</t>
  </si>
  <si>
    <t>25.7.3.1.3.</t>
  </si>
  <si>
    <t>25.7.3.1.4.</t>
  </si>
  <si>
    <t>25.7.3.1.5.</t>
  </si>
  <si>
    <t>25.7.3.1.6.</t>
  </si>
  <si>
    <t>25.7.3.1.7.</t>
  </si>
  <si>
    <t>25.7.3.2.</t>
  </si>
  <si>
    <t>25.7.3.2.1.</t>
  </si>
  <si>
    <t>25.7.3.3.</t>
  </si>
  <si>
    <t>JUNÇÃO</t>
  </si>
  <si>
    <t>25.7.3.3.1.</t>
  </si>
  <si>
    <t>25.7.3.3.2.</t>
  </si>
  <si>
    <t>25.7.3.4.</t>
  </si>
  <si>
    <t>25.7.3.4.1.</t>
  </si>
  <si>
    <t>25.7.3.4.2.</t>
  </si>
  <si>
    <t>25.7.3.4.3.</t>
  </si>
  <si>
    <t>25.7.3.4.4.</t>
  </si>
  <si>
    <t>25.7.3.5.</t>
  </si>
  <si>
    <t>TÊ SANITÁRIO</t>
  </si>
  <si>
    <t>25.7.3.5.1.</t>
  </si>
  <si>
    <t>25.7.3.5.2.</t>
  </si>
  <si>
    <t>TE SANITARIO DIAMETRO 75 X 50 MM (ESGOTO)</t>
  </si>
  <si>
    <t>25.7.3.6.</t>
  </si>
  <si>
    <t>25.7.3.6.1.</t>
  </si>
  <si>
    <t>25.7.3.6.2.</t>
  </si>
  <si>
    <t>25.7.3.6.3.</t>
  </si>
  <si>
    <t>TUBO PVC, SERIE NORMAL, ESGOTO PREDIAL, DN 75 MM, FORNECIDO E INSTALADO EM PRUMADA DE ESGOTO SANITÁRIO OU VENTILAÇÃO. AF_08/2022</t>
  </si>
  <si>
    <t>25.7.3.6.4.</t>
  </si>
  <si>
    <t>25.7.3.7.</t>
  </si>
  <si>
    <t>CAIXA SIFONADA</t>
  </si>
  <si>
    <t>25.7.3.7.1.</t>
  </si>
  <si>
    <t>CORPO RALO SIFONADO CILINDRICO 100 X 40</t>
  </si>
  <si>
    <t>25.7.3.7.2.</t>
  </si>
  <si>
    <t>25.7.3.7.3.</t>
  </si>
  <si>
    <t>CAIXA SIFONADA, PVC, DN 150 X 185 X 75 MM, JUNTA ELÁSTICA, FORNECIDA E INSTALADA EM RAMAL DE DESCARGA OU EM RAMAL DE ESGOTO SANITÁRIO. AF_08/2022</t>
  </si>
  <si>
    <t>25.7.4.</t>
  </si>
  <si>
    <t>25.7.4.0.1.</t>
  </si>
  <si>
    <t>25.7.4.0.2.</t>
  </si>
  <si>
    <t>25.7.4.0.3.</t>
  </si>
  <si>
    <t>TAMPA  PARA CAIXA PASSAGEM FERRO FUNDIDO T-33 - TRÁFEGO LEVE</t>
  </si>
  <si>
    <t>25.7.4.0.4.</t>
  </si>
  <si>
    <t>25.8.</t>
  </si>
  <si>
    <t>25.8.0.0.1.</t>
  </si>
  <si>
    <t>25.8.0.0.2.</t>
  </si>
  <si>
    <t>25.8.0.0.3.</t>
  </si>
  <si>
    <t>DIVISORIA DE GRANITO POLIDO</t>
  </si>
  <si>
    <t>25.9.</t>
  </si>
  <si>
    <t>25.9.1.</t>
  </si>
  <si>
    <t>25.9.1.0.1.</t>
  </si>
  <si>
    <t>25.9.2.</t>
  </si>
  <si>
    <t>ALVENARIAS ÁREAS MOLHADAS</t>
  </si>
  <si>
    <t>25.9.2.0.1.</t>
  </si>
  <si>
    <t>25.9.3.</t>
  </si>
  <si>
    <t>IMPERMEABILIZAÇÃO DE PISO ÁREA MOLHADA</t>
  </si>
  <si>
    <t>25.9.3.0.1.</t>
  </si>
  <si>
    <t>25.10.</t>
  </si>
  <si>
    <t>25.10.0.0.1.</t>
  </si>
  <si>
    <t>25.11.</t>
  </si>
  <si>
    <t>25.11.0.0.1.</t>
  </si>
  <si>
    <t>25.11.0.0.2.</t>
  </si>
  <si>
    <t>25.11.0.0.3.</t>
  </si>
  <si>
    <t>25.11.0.0.4.</t>
  </si>
  <si>
    <t>25.12.</t>
  </si>
  <si>
    <t>25.12.1.</t>
  </si>
  <si>
    <t>PORTAS</t>
  </si>
  <si>
    <t>25.12.1.0.1.</t>
  </si>
  <si>
    <t>25.12.1.0.2.</t>
  </si>
  <si>
    <t>PORTA DE ABRIR DE 01 FOLHA EM CHAPA DE AÇO PARA SANITÁRIO PF-10 C/FERRAGENS</t>
  </si>
  <si>
    <t>25.12.2.</t>
  </si>
  <si>
    <t>25.12.2.0.1.</t>
  </si>
  <si>
    <t>JANELA MAXIM AR CHAPA/VIDRO J3/J5/J6/J8 C/FERRAGENS</t>
  </si>
  <si>
    <t>25.12.2.0.2.</t>
  </si>
  <si>
    <t>25.13.</t>
  </si>
  <si>
    <t>25.13.0.0.1.</t>
  </si>
  <si>
    <t>25.14.</t>
  </si>
  <si>
    <t>25.14.0.0.1.</t>
  </si>
  <si>
    <t>25.14.0.0.2.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</si>
  <si>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</si>
  <si>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25.14.0.0.3.</t>
  </si>
  <si>
    <t>25.14.0.0.4.</t>
  </si>
  <si>
    <t>25.15.</t>
  </si>
  <si>
    <t>25.15.1.</t>
  </si>
  <si>
    <t>ÁREA MOLHADA</t>
  </si>
  <si>
    <t>25.15.1.0.1.</t>
  </si>
  <si>
    <t>FORRO DE GESSO ACARTONADO PARA ÁREAS MOLHADAS, ESPESSURA DE 12,5 MM</t>
  </si>
  <si>
    <t>25.15.1.0.2.</t>
  </si>
  <si>
    <t>TABICA PARA FORRO DE GESSO COMUM</t>
  </si>
  <si>
    <t>25.15.2.</t>
  </si>
  <si>
    <t>ÁREA COMUM</t>
  </si>
  <si>
    <t>25.15.2.0.1.</t>
  </si>
  <si>
    <t>25.15.2.0.2.</t>
  </si>
  <si>
    <t>25.16.</t>
  </si>
  <si>
    <t>25.16.1.</t>
  </si>
  <si>
    <t>25.16.1.0.1.</t>
  </si>
  <si>
    <t>25.16.2.</t>
  </si>
  <si>
    <t>25.16.2.0.1.</t>
  </si>
  <si>
    <t>25.16.2.0.2.</t>
  </si>
  <si>
    <t>25.16.3.</t>
  </si>
  <si>
    <t>25.16.3.0.1.</t>
  </si>
  <si>
    <t>PASSEIO PROTECAO EM CONC.DESEMPEN.5 CM 1:2,5:3,5 (INCLUSO ESPELHO DE 30CM/ESCAVAÇÃO/REATERRO/APILOAMENTO/ATERRO INTERNO)</t>
  </si>
  <si>
    <t>25.16.3.0.2.</t>
  </si>
  <si>
    <t>25.17.</t>
  </si>
  <si>
    <t>25.17.0.0.1.</t>
  </si>
  <si>
    <t>BARRA DE APOIO EM AÇO INOX - 40 CM</t>
  </si>
  <si>
    <t>25.17.0.0.2.</t>
  </si>
  <si>
    <t>BARRA DE APOIO EM AÇO INOX - 80 CM</t>
  </si>
  <si>
    <t>25.17.0.0.3.</t>
  </si>
  <si>
    <t>COMP 082_SEE</t>
  </si>
  <si>
    <t>CORRIMÃO DE PAREDE - INCLUSO PINTURA - PADRÃO SEDUC (GOINFRA)</t>
  </si>
  <si>
    <t>25.17.0.0.4.</t>
  </si>
  <si>
    <t>25.17.0.0.5.</t>
  </si>
  <si>
    <t>25.18.</t>
  </si>
  <si>
    <t>25.18.0.0.1.</t>
  </si>
  <si>
    <t>25.19.</t>
  </si>
  <si>
    <t>25.19.1.</t>
  </si>
  <si>
    <t>25.19.1.0.1.</t>
  </si>
  <si>
    <t>25.19.1.0.2.</t>
  </si>
  <si>
    <t>25.19.2.</t>
  </si>
  <si>
    <t>25.19.2.0.1.</t>
  </si>
  <si>
    <t>25.19.2.0.2.</t>
  </si>
  <si>
    <t>25.19.3.</t>
  </si>
  <si>
    <t>PINTURA FORRO</t>
  </si>
  <si>
    <t>25.19.3.1.</t>
  </si>
  <si>
    <t>25.19.3.1.1.</t>
  </si>
  <si>
    <t>25.19.3.1.2.</t>
  </si>
  <si>
    <t>25.19.3.2.</t>
  </si>
  <si>
    <t>25.19.3.2.1.</t>
  </si>
  <si>
    <t>25.19.3.2.2.</t>
  </si>
  <si>
    <t>25.19.4.</t>
  </si>
  <si>
    <t>25.19.4.0.1.</t>
  </si>
  <si>
    <t>25.19.5.</t>
  </si>
  <si>
    <t>CALÇADA DE PROTEÇÃO</t>
  </si>
  <si>
    <t>25.19.5.0.1.</t>
  </si>
  <si>
    <t>25.19.6.</t>
  </si>
  <si>
    <t>25.19.6.0.1.</t>
  </si>
  <si>
    <t>25.19.7.</t>
  </si>
  <si>
    <t>25.19.7.0.1.</t>
  </si>
  <si>
    <t>25.19.8.</t>
  </si>
  <si>
    <t>25.19.8.0.1.</t>
  </si>
  <si>
    <t>25.20.</t>
  </si>
  <si>
    <t>25.20.1.</t>
  </si>
  <si>
    <t>25.20.1.0.1.</t>
  </si>
  <si>
    <t>25.20.1.0.2.</t>
  </si>
  <si>
    <t>COMP 128_SEE</t>
  </si>
  <si>
    <t>ESPELHO CRISTAL, ESPESSURA 4M, COM PARAFUSOS DE FIXAÇÃO, SEM MOLDURA (SINAPI)</t>
  </si>
  <si>
    <t>25.20.1.0.3.</t>
  </si>
  <si>
    <t>25.20.1.0.4.</t>
  </si>
  <si>
    <t>COMP 086_SEE</t>
  </si>
  <si>
    <t>ELEVADOR (PLATAFORMA VERTICAL) MODELO HERA OU EQUIVALENTE 02 PARADAS - CAPACIDADE 280KG (INSTALADO) (COT)</t>
  </si>
  <si>
    <t>25.20.1.0.5.</t>
  </si>
  <si>
    <t>25.20.2.</t>
  </si>
  <si>
    <t>SINALIZAÇÕES</t>
  </si>
  <si>
    <t>25.20.2.0.1.</t>
  </si>
  <si>
    <t>COMP 499_SEE</t>
  </si>
  <si>
    <t>PLACA DE COMUNICAÇÃO VISUAL SEC XXI, MODELO P - PLACA DE PAREDE, TAMANHO 0,30 X 0,40 M, CHAPA DOBRADA #18, PINTADA E ADESIVADA - FORNECIMENTO E INSTALAÇÃO (GOINFRA + ORSE)</t>
  </si>
  <si>
    <t>25.20.2.0.2.</t>
  </si>
  <si>
    <t>25.20.2.0.3.</t>
  </si>
  <si>
    <t>COMP 450_SEE</t>
  </si>
  <si>
    <t>PLACAS EM BRAILE PARA CORRIMÃO (GOINFRA + COT)</t>
  </si>
  <si>
    <t>25.20.2.0.4.</t>
  </si>
  <si>
    <t>25.20.2.0.5.</t>
  </si>
  <si>
    <t>COMP 635_SEE</t>
  </si>
  <si>
    <t>SINALIZADOR/SIRENE AUDIOVISUAL COM 01 ACIONADOR/BOTOEIRA - FORNECIMENTO E INSTALAÇÃO (GOINFRA + CPOS)</t>
  </si>
  <si>
    <t>25.20.2.0.6.</t>
  </si>
  <si>
    <t>COMP 641_SEE</t>
  </si>
  <si>
    <t>SINALIZAÇÃO DE DEGRAUS FOTOLUMINESCENTE 7X3CM - FORNECIMENTO E INSTALAÇÃO (GOINFRA + ORSE)</t>
  </si>
  <si>
    <t>26.1.</t>
  </si>
  <si>
    <t>26.1.0.0.1.</t>
  </si>
  <si>
    <t>26.1.0.0.2.</t>
  </si>
  <si>
    <t>26.1.0.0.3.</t>
  </si>
  <si>
    <t>26.1.0.0.4.</t>
  </si>
  <si>
    <t>26.1.0.0.5.</t>
  </si>
  <si>
    <t>26.2.</t>
  </si>
  <si>
    <t>26.2.0.0.1.</t>
  </si>
  <si>
    <t>26.3.</t>
  </si>
  <si>
    <t>26.3.0.0.1.</t>
  </si>
  <si>
    <t>COMP 083_SEE</t>
  </si>
  <si>
    <t>CORRIMÃO DE PISO - INCLUSO PINTURA - PADRÃO SEDUC (GOINFRA)</t>
  </si>
  <si>
    <t>26.4.</t>
  </si>
  <si>
    <t>26.4.0.0.1.</t>
  </si>
  <si>
    <t>26.4.0.0.2.</t>
  </si>
  <si>
    <t>26.5.</t>
  </si>
  <si>
    <t>26.5.0.0.1.</t>
  </si>
  <si>
    <t>26.5.0.0.2.</t>
  </si>
  <si>
    <t>27.1.</t>
  </si>
  <si>
    <t>27.1.1.</t>
  </si>
  <si>
    <t>27.1.1.0.1.</t>
  </si>
  <si>
    <t>27.1.1.0.2.</t>
  </si>
  <si>
    <t>27.1.1.0.3.</t>
  </si>
  <si>
    <t>27.1.1.0.4.</t>
  </si>
  <si>
    <t>27.1.1.0.5.</t>
  </si>
  <si>
    <t>27.1.2.</t>
  </si>
  <si>
    <t>27.1.2.0.1.</t>
  </si>
  <si>
    <t>27.1.2.0.2.</t>
  </si>
  <si>
    <t>27.1.2.0.3.</t>
  </si>
  <si>
    <t>28.1.</t>
  </si>
  <si>
    <t>28.1.0.0.1.</t>
  </si>
  <si>
    <t>28.1.0.0.2.</t>
  </si>
  <si>
    <t>28.2.</t>
  </si>
  <si>
    <t>28.2.0.0.1.</t>
  </si>
  <si>
    <t>28.2.0.0.2.</t>
  </si>
  <si>
    <t>29.1.</t>
  </si>
  <si>
    <t>29.1.0.0.1.</t>
  </si>
  <si>
    <t>CANALETA CONCRETO DESEMPENADO 5 CM PADRÃO GOINFRA (MEIA CANA)</t>
  </si>
  <si>
    <t>29.1.0.0.2.</t>
  </si>
  <si>
    <t>29.2.</t>
  </si>
  <si>
    <t>29.2.0.0.1.</t>
  </si>
  <si>
    <t>30.1.</t>
  </si>
  <si>
    <t>30.1.0.0.1.</t>
  </si>
  <si>
    <t>31.1.</t>
  </si>
  <si>
    <t>31.1.0.0.1.</t>
  </si>
  <si>
    <t>31.1.0.0.2.</t>
  </si>
  <si>
    <t>31.1.0.0.3.</t>
  </si>
  <si>
    <t>31.1.0.0.4.</t>
  </si>
  <si>
    <t>31.1.0.0.5.</t>
  </si>
  <si>
    <t>31.1.0.0.6.</t>
  </si>
  <si>
    <t>31.1.0.0.7.</t>
  </si>
  <si>
    <t>31.1.0.0.8.</t>
  </si>
  <si>
    <t>31.1.0.0.9.</t>
  </si>
  <si>
    <t>31.1.0.0.10.</t>
  </si>
  <si>
    <t>31.1.0.0.11.</t>
  </si>
  <si>
    <t>31.1.0.0.12.</t>
  </si>
  <si>
    <t>31.1.0.0.13.</t>
  </si>
  <si>
    <t>31.2.</t>
  </si>
  <si>
    <t>31.2.0.0.1.</t>
  </si>
  <si>
    <t>32.1.</t>
  </si>
  <si>
    <t>32.1.0.0.1.</t>
  </si>
  <si>
    <t>32.1.0.0.2.</t>
  </si>
  <si>
    <t>32.1.0.0.3.</t>
  </si>
  <si>
    <t>32.2.</t>
  </si>
  <si>
    <t>32.2.0.0.1.</t>
  </si>
  <si>
    <t>ETAPA 03 - PORTÃO DE ACESSO A ESCOLA</t>
  </si>
  <si>
    <t>33.1.</t>
  </si>
  <si>
    <t>33.1.0.0.1.</t>
  </si>
  <si>
    <t>PORTÃO DE ABRIR 01 FOLHA CHAPA 14  PT-4 C/FERRAGENS</t>
  </si>
  <si>
    <t>33.2.</t>
  </si>
  <si>
    <t>33.2.0.0.1.</t>
  </si>
  <si>
    <t>34.1.</t>
  </si>
  <si>
    <t>34.1.0.0.1.</t>
  </si>
  <si>
    <t>34.2.</t>
  </si>
  <si>
    <t>34.2.0.0.1.</t>
  </si>
  <si>
    <t>34.3.</t>
  </si>
  <si>
    <t>34.3.0.0.1.</t>
  </si>
  <si>
    <t>ETAPA 03 - BLOCO 01 - PADRÃO LAJE PLANA ADAPTADO</t>
  </si>
  <si>
    <t>35.1.</t>
  </si>
  <si>
    <t>35.1.0.0.1.</t>
  </si>
  <si>
    <t>35.2.</t>
  </si>
  <si>
    <t>35.2.0.0.1.</t>
  </si>
  <si>
    <t>35.3.</t>
  </si>
  <si>
    <t>35.3.0.0.1.</t>
  </si>
  <si>
    <t>35.3.0.0.2.</t>
  </si>
  <si>
    <t>35.4.</t>
  </si>
  <si>
    <t>35.4.1.</t>
  </si>
  <si>
    <t>ESTACAS - BLOCO 01 (ADM)</t>
  </si>
  <si>
    <t>35.4.1.0.1.</t>
  </si>
  <si>
    <t>35.4.1.0.2.</t>
  </si>
  <si>
    <t>35.4.1.0.3.</t>
  </si>
  <si>
    <t>35.4.2.</t>
  </si>
  <si>
    <t>BLOCOS - BLOCO 01 (ADM)</t>
  </si>
  <si>
    <t>35.4.2.0.1.</t>
  </si>
  <si>
    <t>35.4.2.0.2.</t>
  </si>
  <si>
    <t>35.4.2.0.3.</t>
  </si>
  <si>
    <t>35.4.2.0.4.</t>
  </si>
  <si>
    <t>35.4.2.0.5.</t>
  </si>
  <si>
    <t>35.4.2.0.6.</t>
  </si>
  <si>
    <t>35.4.2.0.7.</t>
  </si>
  <si>
    <t>35.4.2.0.8.</t>
  </si>
  <si>
    <t>35.4.3.</t>
  </si>
  <si>
    <t>35.4.3.0.1.</t>
  </si>
  <si>
    <t>35.5.</t>
  </si>
  <si>
    <t>35.5.1.</t>
  </si>
  <si>
    <t>VIGAS BALDRAMES - BLOCO 01 (ADM)</t>
  </si>
  <si>
    <t>35.5.1.0.1.</t>
  </si>
  <si>
    <t>35.5.1.0.2.</t>
  </si>
  <si>
    <t>35.5.1.0.3.</t>
  </si>
  <si>
    <t>35.5.1.0.4.</t>
  </si>
  <si>
    <t>35.5.1.0.5.</t>
  </si>
  <si>
    <t>35.5.1.0.6.</t>
  </si>
  <si>
    <t>35.5.1.0.7.</t>
  </si>
  <si>
    <t>35.5.1.0.8.</t>
  </si>
  <si>
    <t>35.5.1.0.9.</t>
  </si>
  <si>
    <t>35.5.1.0.10.</t>
  </si>
  <si>
    <t>35.5.2.</t>
  </si>
  <si>
    <t>PILARES - BLOCO 01 (ADM)</t>
  </si>
  <si>
    <t>35.5.2.0.1.</t>
  </si>
  <si>
    <t>35.5.2.0.2.</t>
  </si>
  <si>
    <t>35.5.2.0.3.</t>
  </si>
  <si>
    <t>35.5.2.0.4.</t>
  </si>
  <si>
    <t>35.5.2.0.5.</t>
  </si>
  <si>
    <t>35.5.2.0.6.</t>
  </si>
  <si>
    <t>35.5.3.</t>
  </si>
  <si>
    <t>VIGAS DA COBERTURA - BLOCO 01 (ADM)</t>
  </si>
  <si>
    <t>35.5.3.0.1.</t>
  </si>
  <si>
    <t>35.5.3.0.2.</t>
  </si>
  <si>
    <t>35.5.3.0.3.</t>
  </si>
  <si>
    <t>35.5.3.0.4.</t>
  </si>
  <si>
    <t>35.5.3.0.5.</t>
  </si>
  <si>
    <t>35.5.3.0.6.</t>
  </si>
  <si>
    <t>35.5.3.0.7.</t>
  </si>
  <si>
    <t>35.5.4.</t>
  </si>
  <si>
    <t>LAJE PRE-MOLDADA DA COBERTURA - BLOCO 01 (ADM)</t>
  </si>
  <si>
    <t>35.5.4.0.1.</t>
  </si>
  <si>
    <t>35.5.5.</t>
  </si>
  <si>
    <t>35.5.5.0.1.</t>
  </si>
  <si>
    <t>35.5.6.</t>
  </si>
  <si>
    <t>35.5.6.0.1.</t>
  </si>
  <si>
    <t>35.6.</t>
  </si>
  <si>
    <t>35.6.0.0.1.</t>
  </si>
  <si>
    <t>35.6.0.0.2.</t>
  </si>
  <si>
    <t>FIXAÇÃO (ENCUNHAMENTO) DE ALVENARIA DE VEDAÇÃO COM ARGAMASSA APLICADA COM COLHER. AF_03/2016</t>
  </si>
  <si>
    <t>35.7.</t>
  </si>
  <si>
    <t>35.7.1.</t>
  </si>
  <si>
    <t>35.7.1.0.1.</t>
  </si>
  <si>
    <t>35.7.2.</t>
  </si>
  <si>
    <t>35.7.2.0.1.</t>
  </si>
  <si>
    <t>35.8.</t>
  </si>
  <si>
    <t>35.8.0.0.1.</t>
  </si>
  <si>
    <t>35.9.</t>
  </si>
  <si>
    <t>35.9.0.0.1.</t>
  </si>
  <si>
    <t>35.9.0.0.2.</t>
  </si>
  <si>
    <t>35.9.0.0.3.</t>
  </si>
  <si>
    <t>35.9.0.0.4.</t>
  </si>
  <si>
    <t>35.10.</t>
  </si>
  <si>
    <t>35.10.1.</t>
  </si>
  <si>
    <t>35.10.1.0.1.</t>
  </si>
  <si>
    <t>35.10.1.0.2.</t>
  </si>
  <si>
    <t>GRADE DE FRENTE/TUBO DE AÇO COM ESTACA D=25CM ARMADA - GF-2</t>
  </si>
  <si>
    <t>35.10.2.</t>
  </si>
  <si>
    <t>35.10.2.0.1.</t>
  </si>
  <si>
    <t>35.10.2.0.2.</t>
  </si>
  <si>
    <t>JANELA MAXIM AR CHAPA/VIDRO J4 C/FERRAGENS</t>
  </si>
  <si>
    <t>35.10.2.0.3.</t>
  </si>
  <si>
    <t>GRADE DE PROTECAO/TUBO INDUSTRIAL/FERRO REDONDO-GP5</t>
  </si>
  <si>
    <t>35.10.2.0.4.</t>
  </si>
  <si>
    <t>35.11.</t>
  </si>
  <si>
    <t>35.11.0.0.1.</t>
  </si>
  <si>
    <t>VIDRO MINI-BOREAL - COLOCADO</t>
  </si>
  <si>
    <t>35.12.</t>
  </si>
  <si>
    <t>35.12.0.0.1.</t>
  </si>
  <si>
    <t>35.12.0.0.2.</t>
  </si>
  <si>
    <t>EMBOÇO (1CI:4 ARML)</t>
  </si>
  <si>
    <t>35.12.0.0.3.</t>
  </si>
  <si>
    <t>35.12.0.0.4.</t>
  </si>
  <si>
    <t>REVESTIMENTO COM CERÂMICA</t>
  </si>
  <si>
    <t>35.13.</t>
  </si>
  <si>
    <t>35.13.0.0.1.</t>
  </si>
  <si>
    <t>35.13.0.0.2.</t>
  </si>
  <si>
    <t>35.14.</t>
  </si>
  <si>
    <t>35.14.1.</t>
  </si>
  <si>
    <t>35.14.1.0.1.</t>
  </si>
  <si>
    <t>35.14.2.</t>
  </si>
  <si>
    <t>35.14.2.0.1.</t>
  </si>
  <si>
    <t>35.14.2.0.2.</t>
  </si>
  <si>
    <t>35.14.3.</t>
  </si>
  <si>
    <t>35.14.3.0.1.</t>
  </si>
  <si>
    <t>35.15.</t>
  </si>
  <si>
    <t>35.15.0.0.1.</t>
  </si>
  <si>
    <t>35.15.0.0.2.</t>
  </si>
  <si>
    <t>35.16.</t>
  </si>
  <si>
    <t>35.16.1.</t>
  </si>
  <si>
    <t>PAREDES</t>
  </si>
  <si>
    <t>35.16.1.0.1.</t>
  </si>
  <si>
    <t>35.16.1.0.2.</t>
  </si>
  <si>
    <t>35.16.1.0.3.</t>
  </si>
  <si>
    <t>35.16.2.</t>
  </si>
  <si>
    <t>TETO</t>
  </si>
  <si>
    <t>35.16.2.0.1.</t>
  </si>
  <si>
    <t>35.16.2.0.2.</t>
  </si>
  <si>
    <t>35.16.3.</t>
  </si>
  <si>
    <t>EXTERNA</t>
  </si>
  <si>
    <t>35.16.3.0.1.</t>
  </si>
  <si>
    <t>35.16.4.</t>
  </si>
  <si>
    <t>PISO DE CONCRETO</t>
  </si>
  <si>
    <t>35.16.4.0.1.</t>
  </si>
  <si>
    <t>35.16.5.</t>
  </si>
  <si>
    <t>35.16.5.0.1.</t>
  </si>
  <si>
    <t>35.16.6.</t>
  </si>
  <si>
    <t>35.16.6.0.1.</t>
  </si>
  <si>
    <t>35.16.7.</t>
  </si>
  <si>
    <t>GRADES</t>
  </si>
  <si>
    <t>35.16.7.0.1.</t>
  </si>
  <si>
    <t>35.16.8.</t>
  </si>
  <si>
    <t>35.16.8.0.1.</t>
  </si>
  <si>
    <t>35.17.</t>
  </si>
  <si>
    <t>35.17.1.</t>
  </si>
  <si>
    <t>35.17.1.0.1.</t>
  </si>
  <si>
    <t>35.17.1.0.2.</t>
  </si>
  <si>
    <t>35.17.2.</t>
  </si>
  <si>
    <t>35.17.2.0.1.</t>
  </si>
  <si>
    <t>35.17.2.0.2.</t>
  </si>
  <si>
    <t>ETAPA 03 - IMPLANTAÇÃO DO BLOCO 02 - BLOCO COZINHA COM REFEITÓRIO</t>
  </si>
  <si>
    <t>36.1.</t>
  </si>
  <si>
    <t>36.1.0.0.1.</t>
  </si>
  <si>
    <t>36.2.</t>
  </si>
  <si>
    <t>36.2.0.0.1.</t>
  </si>
  <si>
    <t>36.3.</t>
  </si>
  <si>
    <t>36.3.0.0.1.</t>
  </si>
  <si>
    <t>ETAPA 03 - BLOCO 02 COZINHA COM REFEITÓRIO - PADRÃO SEDUC 2022 ADAPTADO</t>
  </si>
  <si>
    <t>37.1.</t>
  </si>
  <si>
    <t>37.1.0.0.1.</t>
  </si>
  <si>
    <t>37.2.</t>
  </si>
  <si>
    <t>37.2.0.0.1.</t>
  </si>
  <si>
    <t>37.3.</t>
  </si>
  <si>
    <t>37.3.1.</t>
  </si>
  <si>
    <t>37.3.1.0.1.</t>
  </si>
  <si>
    <t>37.3.1.0.2.</t>
  </si>
  <si>
    <t>37.3.2.</t>
  </si>
  <si>
    <t>37.3.2.0.1.</t>
  </si>
  <si>
    <t>37.3.2.0.2.</t>
  </si>
  <si>
    <t>37.4.</t>
  </si>
  <si>
    <t>37.4.1.</t>
  </si>
  <si>
    <t>37.4.1.0.1.</t>
  </si>
  <si>
    <t>37.4.1.0.2.</t>
  </si>
  <si>
    <t>37.4.1.0.3.</t>
  </si>
  <si>
    <t>37.4.2.</t>
  </si>
  <si>
    <t>37.4.2.0.1.</t>
  </si>
  <si>
    <t>37.4.2.0.2.</t>
  </si>
  <si>
    <t>37.4.2.0.3.</t>
  </si>
  <si>
    <t>37.4.2.0.4.</t>
  </si>
  <si>
    <t>37.4.2.0.5.</t>
  </si>
  <si>
    <t>37.4.2.0.6.</t>
  </si>
  <si>
    <t>37.4.2.0.7.</t>
  </si>
  <si>
    <t>37.4.2.0.8.</t>
  </si>
  <si>
    <t>37.4.3.</t>
  </si>
  <si>
    <t>37.4.3.0.1.</t>
  </si>
  <si>
    <t>37.5.</t>
  </si>
  <si>
    <t>37.5.1.</t>
  </si>
  <si>
    <t>37.5.1.0.1.</t>
  </si>
  <si>
    <t>37.5.1.0.2.</t>
  </si>
  <si>
    <t>37.5.1.0.3.</t>
  </si>
  <si>
    <t>37.5.1.0.4.</t>
  </si>
  <si>
    <t>37.5.1.0.5.</t>
  </si>
  <si>
    <t>37.5.1.0.6.</t>
  </si>
  <si>
    <t>37.5.1.0.7.</t>
  </si>
  <si>
    <t>37.5.1.0.8.</t>
  </si>
  <si>
    <t>37.5.1.0.9.</t>
  </si>
  <si>
    <t>37.5.1.0.10.</t>
  </si>
  <si>
    <t>37.5.2.</t>
  </si>
  <si>
    <t>37.5.2.0.1.</t>
  </si>
  <si>
    <t>37.5.2.0.2.</t>
  </si>
  <si>
    <t>37.5.2.0.3.</t>
  </si>
  <si>
    <t>37.5.2.0.4.</t>
  </si>
  <si>
    <t>37.5.2.0.5.</t>
  </si>
  <si>
    <t>37.5.2.0.6.</t>
  </si>
  <si>
    <t>37.5.2.0.7.</t>
  </si>
  <si>
    <t>ACO CA-50 - 16,0 MM (5/8") - (OBRAS CIVIS)</t>
  </si>
  <si>
    <t>37.5.3.</t>
  </si>
  <si>
    <t>37.5.3.0.1.</t>
  </si>
  <si>
    <t>37.5.3.0.2.</t>
  </si>
  <si>
    <t>37.5.3.0.3.</t>
  </si>
  <si>
    <t>37.5.3.0.4.</t>
  </si>
  <si>
    <t>37.5.3.0.5.</t>
  </si>
  <si>
    <t>37.5.3.0.6.</t>
  </si>
  <si>
    <t>37.5.3.0.7.</t>
  </si>
  <si>
    <t>37.5.3.0.8.</t>
  </si>
  <si>
    <t>37.5.4.</t>
  </si>
  <si>
    <t>LAJE PRE-MOLDADA DA COBERTURA</t>
  </si>
  <si>
    <t>37.5.4.0.1.</t>
  </si>
  <si>
    <t>37.5.5.</t>
  </si>
  <si>
    <t>37.5.5.0.1.</t>
  </si>
  <si>
    <t>37.5.6.</t>
  </si>
  <si>
    <t>37.5.6.0.1.</t>
  </si>
  <si>
    <t>37.6.</t>
  </si>
  <si>
    <t>37.6.0.0.1.</t>
  </si>
  <si>
    <t>ALVENARIA DE TIJOLO COMUM 1/2 VEZ - ARGAMASSA (1CI : 2CH : 8ARML)</t>
  </si>
  <si>
    <t>37.6.0.0.2.</t>
  </si>
  <si>
    <t>37.6.0.0.3.</t>
  </si>
  <si>
    <t>37.6.0.0.4.</t>
  </si>
  <si>
    <t>ELEMENTO VAZADO DE CONCRETO (MODELO COPINHO)</t>
  </si>
  <si>
    <t>37.7.</t>
  </si>
  <si>
    <t>37.7.1.</t>
  </si>
  <si>
    <t>37.7.1.0.1.</t>
  </si>
  <si>
    <t>37.7.2.</t>
  </si>
  <si>
    <t>37.7.2.0.1.</t>
  </si>
  <si>
    <t>37.8.</t>
  </si>
  <si>
    <t>37.8.0.0.1.</t>
  </si>
  <si>
    <t>37.9.</t>
  </si>
  <si>
    <t>37.9.0.0.1.</t>
  </si>
  <si>
    <t>37.9.0.0.2.</t>
  </si>
  <si>
    <t>37.9.0.0.3.</t>
  </si>
  <si>
    <t>37.9.0.0.4.</t>
  </si>
  <si>
    <t>37.10.</t>
  </si>
  <si>
    <t>37.10.1.</t>
  </si>
  <si>
    <t>37.10.1.0.1.</t>
  </si>
  <si>
    <t>37.10.1.0.2.</t>
  </si>
  <si>
    <t>PORTA DE ENROLAR C/FERRAGENS</t>
  </si>
  <si>
    <t>37.10.1.0.3.</t>
  </si>
  <si>
    <t>37.10.1.0.4.</t>
  </si>
  <si>
    <t>PORTA DE ABRIR DE 02 FOLHAS EM VENEZIANA PF-5 C/FERRAGENS</t>
  </si>
  <si>
    <t>37.10.2.</t>
  </si>
  <si>
    <t>37.10.2.0.1.</t>
  </si>
  <si>
    <t>37.10.2.0.2.</t>
  </si>
  <si>
    <t>37.11.</t>
  </si>
  <si>
    <t>37.11.0.0.1.</t>
  </si>
  <si>
    <t>37.12.</t>
  </si>
  <si>
    <t>37.12.0.0.1.</t>
  </si>
  <si>
    <t>37.12.0.0.2.</t>
  </si>
  <si>
    <t>37.12.0.0.3.</t>
  </si>
  <si>
    <t>37.12.0.0.4.</t>
  </si>
  <si>
    <t>37.13.</t>
  </si>
  <si>
    <t>37.13.0.0.1.</t>
  </si>
  <si>
    <t>37.13.0.0.2.</t>
  </si>
  <si>
    <t>ACABAMENTOS PARA FORRO (MOLDURA DE GESSO). AF_08/2023</t>
  </si>
  <si>
    <t>37.14.</t>
  </si>
  <si>
    <t>37.14.1.</t>
  </si>
  <si>
    <t>37.14.1.0.1.</t>
  </si>
  <si>
    <t>37.14.2.</t>
  </si>
  <si>
    <t>37.14.2.0.1.</t>
  </si>
  <si>
    <t>37.14.2.0.2.</t>
  </si>
  <si>
    <t>37.14.3.</t>
  </si>
  <si>
    <t>CONCRETO DESEMPENADO</t>
  </si>
  <si>
    <t>37.14.3.0.1.</t>
  </si>
  <si>
    <t>37.14.4.</t>
  </si>
  <si>
    <t>37.14.4.0.1.</t>
  </si>
  <si>
    <t>37.14.4.0.2.</t>
  </si>
  <si>
    <t>37.15.</t>
  </si>
  <si>
    <t>37.15.1.</t>
  </si>
  <si>
    <t>37.15.1.0.1.</t>
  </si>
  <si>
    <t>37.15.1.0.2.</t>
  </si>
  <si>
    <t>37.15.1.0.3.</t>
  </si>
  <si>
    <t>37.15.2.</t>
  </si>
  <si>
    <t>37.15.2.0.1.</t>
  </si>
  <si>
    <t>37.15.2.0.2.</t>
  </si>
  <si>
    <t>37.15.3.</t>
  </si>
  <si>
    <t>37.15.3.0.1.</t>
  </si>
  <si>
    <t>37.15.4.</t>
  </si>
  <si>
    <t>37.15.4.0.1.</t>
  </si>
  <si>
    <t>37.15.5.</t>
  </si>
  <si>
    <t>37.15.5.0.1.</t>
  </si>
  <si>
    <t>37.15.6.</t>
  </si>
  <si>
    <t>37.15.6.0.1.</t>
  </si>
  <si>
    <t>37.15.7.</t>
  </si>
  <si>
    <t>37.15.7.0.1.</t>
  </si>
  <si>
    <t>37.16.</t>
  </si>
  <si>
    <t>37.16.1.</t>
  </si>
  <si>
    <t>37.16.1.0.1.</t>
  </si>
  <si>
    <t>37.16.1.0.2.</t>
  </si>
  <si>
    <t>37.16.1.0.3.</t>
  </si>
  <si>
    <t>37.16.1.0.4.</t>
  </si>
  <si>
    <t>37.16.1.0.5.</t>
  </si>
  <si>
    <t>37.16.2.</t>
  </si>
  <si>
    <t>37.16.2.0.1.</t>
  </si>
  <si>
    <t>37.16.2.0.2.</t>
  </si>
  <si>
    <t>38.1.</t>
  </si>
  <si>
    <t>38.1.0.0.1.</t>
  </si>
  <si>
    <t>38.2.</t>
  </si>
  <si>
    <t>38.2.0.0.1.</t>
  </si>
  <si>
    <t>38.3.</t>
  </si>
  <si>
    <t>38.3.0.0.1.</t>
  </si>
  <si>
    <t>38.3.0.0.2.</t>
  </si>
  <si>
    <t>38.4.</t>
  </si>
  <si>
    <t>38.4.0.0.1.</t>
  </si>
  <si>
    <t>ETAPA 03 - BLOCO 02 SALAS DE AULA - PADRÃO SEDUC 2023</t>
  </si>
  <si>
    <t>39.1.</t>
  </si>
  <si>
    <t>39.1.0.0.1.</t>
  </si>
  <si>
    <t>39.2.</t>
  </si>
  <si>
    <t>39.2.0.0.1.</t>
  </si>
  <si>
    <t>39.3.</t>
  </si>
  <si>
    <t>39.3.1.</t>
  </si>
  <si>
    <t>39.3.1.0.1.</t>
  </si>
  <si>
    <t>39.3.1.0.2.</t>
  </si>
  <si>
    <t>39.4.</t>
  </si>
  <si>
    <t>39.4.1.</t>
  </si>
  <si>
    <t>39.4.1.0.1.</t>
  </si>
  <si>
    <t>39.4.1.0.2.</t>
  </si>
  <si>
    <t>39.4.1.0.3.</t>
  </si>
  <si>
    <t>39.4.2.</t>
  </si>
  <si>
    <t>39.4.2.0.1.</t>
  </si>
  <si>
    <t>39.4.2.0.2.</t>
  </si>
  <si>
    <t>39.4.2.0.3.</t>
  </si>
  <si>
    <t>39.4.2.0.4.</t>
  </si>
  <si>
    <t>39.4.2.0.5.</t>
  </si>
  <si>
    <t>39.4.2.0.6.</t>
  </si>
  <si>
    <t>39.4.2.0.7.</t>
  </si>
  <si>
    <t>39.4.3.</t>
  </si>
  <si>
    <t>39.4.3.0.1.</t>
  </si>
  <si>
    <t>39.5.</t>
  </si>
  <si>
    <t>39.5.1.</t>
  </si>
  <si>
    <t>39.5.1.0.1.</t>
  </si>
  <si>
    <t>39.5.1.0.2.</t>
  </si>
  <si>
    <t>39.5.1.0.3.</t>
  </si>
  <si>
    <t>39.5.1.0.4.</t>
  </si>
  <si>
    <t>39.5.1.0.5.</t>
  </si>
  <si>
    <t>39.5.1.0.6.</t>
  </si>
  <si>
    <t>39.5.1.0.7.</t>
  </si>
  <si>
    <t>39.5.1.0.8.</t>
  </si>
  <si>
    <t>39.5.1.0.9.</t>
  </si>
  <si>
    <t>39.5.2.</t>
  </si>
  <si>
    <t>39.5.2.0.1.</t>
  </si>
  <si>
    <t>39.5.2.0.2.</t>
  </si>
  <si>
    <t>39.5.2.0.3.</t>
  </si>
  <si>
    <t>39.5.2.0.4.</t>
  </si>
  <si>
    <t>39.5.2.0.5.</t>
  </si>
  <si>
    <t>39.5.3.</t>
  </si>
  <si>
    <t>39.5.3.0.1.</t>
  </si>
  <si>
    <t>39.5.3.0.2.</t>
  </si>
  <si>
    <t>39.5.3.0.3.</t>
  </si>
  <si>
    <t>39.5.3.0.4.</t>
  </si>
  <si>
    <t>39.5.3.0.5.</t>
  </si>
  <si>
    <t>39.5.3.0.6.</t>
  </si>
  <si>
    <t>39.5.3.0.7.</t>
  </si>
  <si>
    <t>39.5.4.</t>
  </si>
  <si>
    <t>39.5.4.1.</t>
  </si>
  <si>
    <t>39.5.4.1.1.</t>
  </si>
  <si>
    <t>39.5.5.</t>
  </si>
  <si>
    <t>39.5.5.0.1.</t>
  </si>
  <si>
    <t>39.5.6.</t>
  </si>
  <si>
    <t>39.5.6.0.1.</t>
  </si>
  <si>
    <t>39.6.</t>
  </si>
  <si>
    <t>39.6.0.0.1.</t>
  </si>
  <si>
    <t>39.6.0.0.2.</t>
  </si>
  <si>
    <t>39.6.0.0.3.</t>
  </si>
  <si>
    <t>39.6.0.0.4.</t>
  </si>
  <si>
    <t>39.6.0.0.5.</t>
  </si>
  <si>
    <t>39.6.0.0.6.</t>
  </si>
  <si>
    <t>39.6.0.0.7.</t>
  </si>
  <si>
    <t>39.6.0.0.8.</t>
  </si>
  <si>
    <t>39.6.0.0.9.</t>
  </si>
  <si>
    <t>39.6.0.0.10.</t>
  </si>
  <si>
    <t>39.6.0.0.11.</t>
  </si>
  <si>
    <t>39.6.0.0.12.</t>
  </si>
  <si>
    <t>39.6.0.0.13.</t>
  </si>
  <si>
    <t>39.6.0.0.14.</t>
  </si>
  <si>
    <t>39.6.0.0.15.</t>
  </si>
  <si>
    <t>39.6.0.0.16.</t>
  </si>
  <si>
    <t>ELETRODUTO FLEXÍVEL CORRUGADO, PEAD, DN 40 MM (1 1/4"), PARA CIRCUITOS TERMINAIS, INSTALADO EM LAJE - FORNECIMENTO E INSTALAÇÃO. AF_03/2023</t>
  </si>
  <si>
    <t>39.6.0.0.17.</t>
  </si>
  <si>
    <t>CABO DE COBRE FLEXÍVEL ISOLADO, 2,5 MM², ANTI-CHAMA 450/750 V, PARA CIRCUITOS TERMINAIS - FORNECIMENTO E INSTALAÇÃO. AF_03/2023</t>
  </si>
  <si>
    <t>39.6.0.0.18.</t>
  </si>
  <si>
    <t>39.6.0.0.19.</t>
  </si>
  <si>
    <t>39.6.0.0.20.</t>
  </si>
  <si>
    <t>39.6.0.0.21.</t>
  </si>
  <si>
    <t>39.6.0.0.22.</t>
  </si>
  <si>
    <t>39.6.0.0.23.</t>
  </si>
  <si>
    <t>39.6.0.0.24.</t>
  </si>
  <si>
    <t>39.6.0.0.25.</t>
  </si>
  <si>
    <t>39.6.0.0.26.</t>
  </si>
  <si>
    <t>39.6.0.0.27.</t>
  </si>
  <si>
    <t>39.6.0.0.28.</t>
  </si>
  <si>
    <t>39.6.0.0.29.</t>
  </si>
  <si>
    <t>39.6.0.0.30.</t>
  </si>
  <si>
    <t>39.6.0.0.31.</t>
  </si>
  <si>
    <t>DISJUNTOR TRIPOLAR TIPO DIN, CORRENTE NOMINAL DE 25A - FORNECIMENTO E INSTALAÇÃO. AF_10/2020</t>
  </si>
  <si>
    <t>39.6.0.0.32.</t>
  </si>
  <si>
    <t>39.7.</t>
  </si>
  <si>
    <t>39.7.0.0.1.</t>
  </si>
  <si>
    <t>39.7.0.0.2.</t>
  </si>
  <si>
    <t>39.8.</t>
  </si>
  <si>
    <t>39.8.1.</t>
  </si>
  <si>
    <t>39.8.1.0.1.</t>
  </si>
  <si>
    <t>39.9.</t>
  </si>
  <si>
    <t>39.9.0.0.1.</t>
  </si>
  <si>
    <t>39.10.</t>
  </si>
  <si>
    <t>39.10.0.0.1.</t>
  </si>
  <si>
    <t>39.10.0.0.2.</t>
  </si>
  <si>
    <t>39.10.0.0.3.</t>
  </si>
  <si>
    <t>39.10.0.0.4.</t>
  </si>
  <si>
    <t>39.11.</t>
  </si>
  <si>
    <t>39.11.1.</t>
  </si>
  <si>
    <t>39.11.1.0.1.</t>
  </si>
  <si>
    <t>39.11.2.</t>
  </si>
  <si>
    <t>39.11.2.0.1.</t>
  </si>
  <si>
    <t>39.12.</t>
  </si>
  <si>
    <t>39.12.0.0.1.</t>
  </si>
  <si>
    <t>39.13.</t>
  </si>
  <si>
    <t>39.13.0.0.1.</t>
  </si>
  <si>
    <t>39.13.0.0.2.</t>
  </si>
  <si>
    <t>39.14.</t>
  </si>
  <si>
    <t>39.14.0.0.1.</t>
  </si>
  <si>
    <t>39.14.0.0.2.</t>
  </si>
  <si>
    <t>39.15.</t>
  </si>
  <si>
    <t>39.15.1.</t>
  </si>
  <si>
    <t>39.15.1.0.1.</t>
  </si>
  <si>
    <t>39.15.2.</t>
  </si>
  <si>
    <t>39.15.2.0.1.</t>
  </si>
  <si>
    <t>39.15.2.0.2.</t>
  </si>
  <si>
    <t>39.15.3.</t>
  </si>
  <si>
    <t>39.15.3.0.1.</t>
  </si>
  <si>
    <t>39.15.3.0.2.</t>
  </si>
  <si>
    <t>39.16.</t>
  </si>
  <si>
    <t>39.16.0.0.1.</t>
  </si>
  <si>
    <t>39.17.</t>
  </si>
  <si>
    <t>39.17.1.</t>
  </si>
  <si>
    <t>39.17.1.0.1.</t>
  </si>
  <si>
    <t>39.17.1.0.2.</t>
  </si>
  <si>
    <t>39.17.2.</t>
  </si>
  <si>
    <t>39.17.2.0.1.</t>
  </si>
  <si>
    <t>39.17.2.0.2.</t>
  </si>
  <si>
    <t>39.17.3.</t>
  </si>
  <si>
    <t>39.17.3.0.1.</t>
  </si>
  <si>
    <t>39.17.3.0.2.</t>
  </si>
  <si>
    <t>39.17.4.</t>
  </si>
  <si>
    <t>39.17.4.0.1.</t>
  </si>
  <si>
    <t>39.17.5.</t>
  </si>
  <si>
    <t>39.17.5.0.1.</t>
  </si>
  <si>
    <t>39.17.6.</t>
  </si>
  <si>
    <t>39.17.6.0.1.</t>
  </si>
  <si>
    <t>39.17.7.</t>
  </si>
  <si>
    <t>39.17.7.0.1.</t>
  </si>
  <si>
    <t>39.17.8.</t>
  </si>
  <si>
    <t>39.17.8.0.1.</t>
  </si>
  <si>
    <t>39.18.</t>
  </si>
  <si>
    <t>39.18.1.</t>
  </si>
  <si>
    <t>39.18.1.0.1.</t>
  </si>
  <si>
    <t>39.18.1.0.2.</t>
  </si>
  <si>
    <t>39.18.2.</t>
  </si>
  <si>
    <t>39.18.2.0.1.</t>
  </si>
  <si>
    <t>39.18.2.0.2.</t>
  </si>
  <si>
    <t>40.1.</t>
  </si>
  <si>
    <t>40.1.0.0.1.</t>
  </si>
  <si>
    <t>40.1.0.0.2.</t>
  </si>
  <si>
    <t>TORNEIRA DE MESA PARA PIA DIÂMETRO DE 1/2" - BICA MÓVEL</t>
  </si>
  <si>
    <t>40.2.</t>
  </si>
  <si>
    <t>40.2.0.0.1.</t>
  </si>
  <si>
    <t>40.3.</t>
  </si>
  <si>
    <t>40.3.0.0.1.</t>
  </si>
  <si>
    <t>40.3.0.0.2.</t>
  </si>
  <si>
    <t>40.3.0.0.3.</t>
  </si>
  <si>
    <t>40.4.</t>
  </si>
  <si>
    <t>40.4.0.0.1.</t>
  </si>
  <si>
    <t>41.1.</t>
  </si>
  <si>
    <t>41.1.0.0.1.</t>
  </si>
  <si>
    <t>41.2.</t>
  </si>
  <si>
    <t>41.2.0.0.1.</t>
  </si>
  <si>
    <t>41.2.0.0.2.</t>
  </si>
  <si>
    <t>41.2.0.0.3.</t>
  </si>
  <si>
    <t>41.3.</t>
  </si>
  <si>
    <t>41.3.0.0.1.</t>
  </si>
  <si>
    <t>42.1.</t>
  </si>
  <si>
    <t>42.1.0.0.1.</t>
  </si>
  <si>
    <t>42.2.</t>
  </si>
  <si>
    <t>42.2.0.0.1.</t>
  </si>
  <si>
    <t>42.3.</t>
  </si>
  <si>
    <t>42.3.0.0.1.</t>
  </si>
  <si>
    <t>42.3.0.0.2.</t>
  </si>
  <si>
    <t>42.4.</t>
  </si>
  <si>
    <t>42.4.1.</t>
  </si>
  <si>
    <t>BLOCOS E PILARETES DE CONCRETO</t>
  </si>
  <si>
    <t>42.4.1.0.1.</t>
  </si>
  <si>
    <t>42.4.1.0.2.</t>
  </si>
  <si>
    <t>42.4.1.0.3.</t>
  </si>
  <si>
    <t>42.4.1.0.4.</t>
  </si>
  <si>
    <t>42.4.1.0.5.</t>
  </si>
  <si>
    <t>42.4.1.0.6.</t>
  </si>
  <si>
    <t>42.4.1.0.7.</t>
  </si>
  <si>
    <t>42.4.2.</t>
  </si>
  <si>
    <t>42.4.2.0.1.</t>
  </si>
  <si>
    <t>42.4.2.0.2.</t>
  </si>
  <si>
    <t>42.4.2.0.3.</t>
  </si>
  <si>
    <t>42.5.</t>
  </si>
  <si>
    <t>42.5.0.0.1.</t>
  </si>
  <si>
    <t>42.6.</t>
  </si>
  <si>
    <t>42.6.0.0.1.</t>
  </si>
  <si>
    <t>42.6.0.0.2.</t>
  </si>
  <si>
    <t>42.6.0.0.3.</t>
  </si>
  <si>
    <t>42.6.0.0.4.</t>
  </si>
  <si>
    <t>42.6.0.0.5.</t>
  </si>
  <si>
    <t>42.7.</t>
  </si>
  <si>
    <t>42.7.0.0.1.</t>
  </si>
  <si>
    <t>42.7.0.0.2.</t>
  </si>
  <si>
    <t>42.8.</t>
  </si>
  <si>
    <t>42.8.0.0.1.</t>
  </si>
  <si>
    <t>43.1.</t>
  </si>
  <si>
    <t>43.1.1.</t>
  </si>
  <si>
    <t>43.1.1.0.1.</t>
  </si>
  <si>
    <t>43.1.1.0.2.</t>
  </si>
  <si>
    <t>43.1.1.0.3.</t>
  </si>
  <si>
    <t>43.1.1.0.4.</t>
  </si>
  <si>
    <t>43.1.1.0.5.</t>
  </si>
  <si>
    <t>43.1.1.0.6.</t>
  </si>
  <si>
    <t>43.1.1.0.7.</t>
  </si>
  <si>
    <t>43.1.2.</t>
  </si>
  <si>
    <t>43.1.2.0.1.</t>
  </si>
  <si>
    <t>43.1.2.0.2.</t>
  </si>
  <si>
    <t>43.1.2.0.3.</t>
  </si>
  <si>
    <t>43.2.</t>
  </si>
  <si>
    <t>43.2.0.0.1.</t>
  </si>
  <si>
    <t>43.3.</t>
  </si>
  <si>
    <t>43.3.0.0.1.</t>
  </si>
  <si>
    <t>43.3.0.0.2.</t>
  </si>
  <si>
    <t>43.3.0.0.3.</t>
  </si>
  <si>
    <t>43.3.0.0.4.</t>
  </si>
  <si>
    <t>43.3.0.0.5.</t>
  </si>
  <si>
    <t>43.4.</t>
  </si>
  <si>
    <t>43.4.0.0.1.</t>
  </si>
  <si>
    <t>43.4.0.0.2.</t>
  </si>
  <si>
    <t>43.5.</t>
  </si>
  <si>
    <t>43.5.0.0.1.</t>
  </si>
  <si>
    <t>44.1.</t>
  </si>
  <si>
    <t>44.1.1.</t>
  </si>
  <si>
    <t>44.1.1.0.1.</t>
  </si>
  <si>
    <t>44.1.1.0.2.</t>
  </si>
  <si>
    <t>44.1.1.0.3.</t>
  </si>
  <si>
    <t>44.1.1.0.4.</t>
  </si>
  <si>
    <t>44.1.1.0.5.</t>
  </si>
  <si>
    <t>44.1.1.0.6.</t>
  </si>
  <si>
    <t>44.1.2.</t>
  </si>
  <si>
    <t>44.1.2.0.1.</t>
  </si>
  <si>
    <t>44.1.2.0.2.</t>
  </si>
  <si>
    <t>44.1.2.0.3.</t>
  </si>
  <si>
    <t>45.1.</t>
  </si>
  <si>
    <t>45.1.0.0.1.</t>
  </si>
  <si>
    <t>45.1.0.0.2.</t>
  </si>
  <si>
    <t>45.2.</t>
  </si>
  <si>
    <t>45.2.0.0.1.</t>
  </si>
  <si>
    <t>45.2.0.0.2.</t>
  </si>
  <si>
    <t>46.1.</t>
  </si>
  <si>
    <t>46.1.0.0.1.</t>
  </si>
  <si>
    <t>PLANTIO DE ARBUSTO OU  CERCA VIVA. AF_05/2018</t>
  </si>
  <si>
    <t>47.1.</t>
  </si>
  <si>
    <t>47.1.0.0.1.</t>
  </si>
  <si>
    <t>47.1.0.0.2.</t>
  </si>
  <si>
    <t>47.1.0.0.3.</t>
  </si>
  <si>
    <t>DEMOLIÇÃO DE ARGAMASSAS, DE FORMA MANUAL, SEM REAPROVEITAMENTO. AF_12/2017</t>
  </si>
  <si>
    <t>47.2.</t>
  </si>
  <si>
    <t>47.2.0.0.1.</t>
  </si>
  <si>
    <t>47.3.</t>
  </si>
  <si>
    <t>47.3.0.0.1.</t>
  </si>
  <si>
    <t>COMP 271_SEE</t>
  </si>
  <si>
    <t>47.4.</t>
  </si>
  <si>
    <t>47.4.0.0.1.</t>
  </si>
  <si>
    <t>47.4.0.0.2.</t>
  </si>
  <si>
    <t>47.4.0.0.3.</t>
  </si>
  <si>
    <t>48.1.</t>
  </si>
  <si>
    <t>48.1.0.0.1.</t>
  </si>
  <si>
    <t>48.1.0.0.2.</t>
  </si>
  <si>
    <t>48.2.</t>
  </si>
  <si>
    <t>48.2.0.0.1.</t>
  </si>
  <si>
    <t>ETAPA 03 - CENTRAL DE GÁS - PADRÃO GOINFRA (1+1 CILINDRO P-45)</t>
  </si>
  <si>
    <t>49.1.</t>
  </si>
  <si>
    <t>49.1.0.0.1.</t>
  </si>
  <si>
    <t>49.1.0.0.2.</t>
  </si>
  <si>
    <t>49.2.</t>
  </si>
  <si>
    <t>49.2.1.</t>
  </si>
  <si>
    <t>PEÇAS E ACESSÓRIOS 2 CILINDROS</t>
  </si>
  <si>
    <t>49.2.1.0.1.</t>
  </si>
  <si>
    <t>49.2.1.0.2.</t>
  </si>
  <si>
    <t>49.2.1.0.3.</t>
  </si>
  <si>
    <t>COMP 382_SEE</t>
  </si>
  <si>
    <t>TE DE REDUCAO DE FERRO GALVANIZADO, COM ROSCA BSP, DE 3/4" X 1/2" (GOINFRA + SINAPI)</t>
  </si>
  <si>
    <t>49.2.1.0.4.</t>
  </si>
  <si>
    <t>COMP 383_SEE</t>
  </si>
  <si>
    <t>49.2.1.0.5.</t>
  </si>
  <si>
    <t>49.2.1.0.6.</t>
  </si>
  <si>
    <t>NIPLE, EM FERRO GALVANIZADO, CONEXÃO ROSQUEADA, DN 15 (1/2"), INSTALADO EM RAMAIS E SUB-RAMAIS DE GÁS - FORNECIMENTO E INSTALAÇÃO. AF_10/2020</t>
  </si>
  <si>
    <t>49.2.1.0.7.</t>
  </si>
  <si>
    <t>NIPLE DUPLO DE FERRO MALEÁVEL GALVANIZADO 3/4" CLASSE 300 ROSCA NPT - NBR 6925</t>
  </si>
  <si>
    <t>49.2.1.0.8.</t>
  </si>
  <si>
    <t>COMP 212_SEE</t>
  </si>
  <si>
    <t>NIPLE DE REDUÇÃO 1/2" X 1/4" BSP (GOINFRA + SINAPI)</t>
  </si>
  <si>
    <t>49.2.1.0.9.</t>
  </si>
  <si>
    <t>COMP 213_SEE</t>
  </si>
  <si>
    <t>NIPLE DE REDUÇÃO 3/4" X 1/2" BSP (GOINFRA + SINAPI)</t>
  </si>
  <si>
    <t>49.2.1.0.10.</t>
  </si>
  <si>
    <t>TUBO DE AÇO GALVANIZADO COM COSTURA, CLASSE MÉDIA, CONEXÃO ROSQUEADA, DN 20 (3/4"), INSTALADO EM RAMAIS E SUB-RAMAIS DE GÁS - FORNECIMENTO E INSTALAÇÃO. AF_10/2020</t>
  </si>
  <si>
    <t>49.2.1.0.11.</t>
  </si>
  <si>
    <t>JOELHO 90 GRAUS, EM FERRO GALVANIZADO, CONEXÃO ROSQUEADA, DN 20 (3/4"), INSTALADO EM RAMAIS E SUB-RAMAIS DE GÁS - FORNECIMENTO E INSTALAÇÃO. AF_10/2020</t>
  </si>
  <si>
    <t>49.2.1.0.12.</t>
  </si>
  <si>
    <t>COMP 237_SEE</t>
  </si>
  <si>
    <t>FITA ANTICORROSIVA (GOINFRA + SINAPI)</t>
  </si>
  <si>
    <t>49.2.1.0.13.</t>
  </si>
  <si>
    <t>VÁLVULA DE ESFERA TRIPARTIDA 3/4", PASSAGEM PLENA, ROSCA NPT, CLASSE 300 - NORMA ASME B16.34</t>
  </si>
  <si>
    <t>49.2.1.0.14.</t>
  </si>
  <si>
    <t>TE DE FERRO MALEÁVEL GALVANIZADO 3/4" CLASSE 150 ROSCA NPT NBR 6925</t>
  </si>
  <si>
    <t>49.2.1.0.15.</t>
  </si>
  <si>
    <t>COMP 542_SEE</t>
  </si>
  <si>
    <t>VÁLVULA UGV-1 3/4" - FORNECIMENTO E INSTALAÇÃO (GOINFRA + ORSE)</t>
  </si>
  <si>
    <t>49.2.1.0.16.</t>
  </si>
  <si>
    <t>COMP 543_SEE</t>
  </si>
  <si>
    <t>VÁLVULA UGV-1 1/2" - FORNECIMENTO E INSTALAÇÃO (GOINFRA + ORSE)</t>
  </si>
  <si>
    <t>49.2.1.0.17.</t>
  </si>
  <si>
    <t>VÁLVULA DE RETENÇÃO EM LATÃO 7/16" NS (I) X 1/2" NPT (E)</t>
  </si>
  <si>
    <t>49.2.1.0.18.</t>
  </si>
  <si>
    <t>COMP 210_SEE</t>
  </si>
  <si>
    <t>REGULADOR DE 1º ESTÁGIO 60KG/H MODELO AP-40 COM MANÔMETRO (GOINFRA + ORSE)</t>
  </si>
  <si>
    <t>49.2.1.0.19.</t>
  </si>
  <si>
    <t>49.2.1.0.20.</t>
  </si>
  <si>
    <t>49.2.1.0.21.</t>
  </si>
  <si>
    <t>49.2.1.0.22.</t>
  </si>
  <si>
    <t>49.2.1.0.23.</t>
  </si>
  <si>
    <t>PARAFUSO P/BUCHA S-10</t>
  </si>
  <si>
    <t>49.2.1.0.24.</t>
  </si>
  <si>
    <t>BUCHA DE NYLON S-10</t>
  </si>
  <si>
    <t>49.2.1.0.25.</t>
  </si>
  <si>
    <t>CHICOTE "PIGTAIL" FLEXÍVEL PARA P-45 DE MANGUEIRA NITRÍLICA COM COMPRIMENTO DE 500 MM E ROSCA DAS CONEXÕES DE 7/8" R.E. X 7/16"NS OU M20 X 7/16" NS - NBR 13419</t>
  </si>
  <si>
    <t>49.2.1.0.26.</t>
  </si>
  <si>
    <t>SUPORTE "L" , EM FERRO CHATO 1/8" X 1" PINTADO (42CM) PARA TUBO DE AÇO GALVANIZADO 3/4" -  INCLUSO ABRAÇADEIRA TIPO "U" 3/4"/PARAFUSOS/PORCAS/ARRUELAS, BEM COMO A FIXAÇÃO NA PAREDE COM BUCHAS/PARAFUSOS.</t>
  </si>
  <si>
    <t>49.2.1.0.27.</t>
  </si>
  <si>
    <t>COMP 045_SEE</t>
  </si>
  <si>
    <t>LAUDO DE ESTANQUEIDADE (GOINFRA)</t>
  </si>
  <si>
    <t>ETAPA 03 - CALÇADA EXTERNA</t>
  </si>
  <si>
    <t>50.1.</t>
  </si>
  <si>
    <t>50.1.0.0.1.</t>
  </si>
  <si>
    <t>50.1.0.0.2.</t>
  </si>
  <si>
    <t>50.1.0.0.3.</t>
  </si>
  <si>
    <t>50.1.0.0.4.</t>
  </si>
  <si>
    <t>50.2.</t>
  </si>
  <si>
    <t>50.2.0.0.1.</t>
  </si>
  <si>
    <t>50.3.</t>
  </si>
  <si>
    <t>50.3.0.0.1.</t>
  </si>
  <si>
    <t>50.3.0.0.2.</t>
  </si>
  <si>
    <t>50.4.</t>
  </si>
  <si>
    <t>50.4.0.0.1.</t>
  </si>
  <si>
    <t>ALVENARIA DE TIJOLO FURADO 1/2 VEZ 14X29X9 - 6 FUROS -  ARG. (1CALH:4ARML+100KG DE CI/M3)</t>
  </si>
  <si>
    <t>50.5.</t>
  </si>
  <si>
    <t>50.5.0.0.1.</t>
  </si>
  <si>
    <t>50.5.0.0.2.</t>
  </si>
  <si>
    <t>50.6.</t>
  </si>
  <si>
    <t>50.6.0.0.1.</t>
  </si>
  <si>
    <t>50.6.0.0.2.</t>
  </si>
  <si>
    <t>50.6.0.0.3.</t>
  </si>
  <si>
    <t>PISO DE LADRILHO HIDRÁULICO COLORIDO MODELO TÁTIL ( ALERTA OU DIRECIONAL) SEM LASTRO</t>
  </si>
  <si>
    <t>50.7.</t>
  </si>
  <si>
    <t>50.7.0.0.1.</t>
  </si>
  <si>
    <t>MEIO FIO PD. GOINFRA EM CONC. PRÉ MOLD. RETO/CURVO (9v12X30X100CM),  FC28=30MPA COM ARGAM.(1CI:3ARMLC) P/ARREMATE DO REJUNT. - INCLUSO ESCAV./APILOAM./REATERRO E CONC.FC28= 10MPA P/ ASSENTAM. E CHUMBAMENTO</t>
  </si>
  <si>
    <t>51.1.</t>
  </si>
  <si>
    <t>51.1.0.0.1.</t>
  </si>
  <si>
    <t>51.2.</t>
  </si>
  <si>
    <t>51.2.0.0.1.</t>
  </si>
  <si>
    <t>51.3.</t>
  </si>
  <si>
    <t>51.3.0.0.1.</t>
  </si>
  <si>
    <t>51.3.0.0.2.</t>
  </si>
  <si>
    <t>52.1.</t>
  </si>
  <si>
    <t>52.1.0.0.1.</t>
  </si>
  <si>
    <t>COMP 699_SEE</t>
  </si>
  <si>
    <t>POSTE EM AÇO GALVANIZADO H=3,00M, COM 02 LUMINÁRIAS LED DE 33W ATE 50W - FORNECIMENTO E INSTALAÇÃO. INCLUSO BASE DE CONCRETO (SINAPI + GOINFRA)</t>
  </si>
  <si>
    <t>53.1.</t>
  </si>
  <si>
    <t>53.1.0.0.1.</t>
  </si>
  <si>
    <t>53.2.</t>
  </si>
  <si>
    <t>53.2.0.0.1.</t>
  </si>
  <si>
    <t>54.1.</t>
  </si>
  <si>
    <t>54.1.0.0.1.</t>
  </si>
  <si>
    <t>ETAPA 04 - QUADRA COBERTA</t>
  </si>
  <si>
    <t>55.1.</t>
  </si>
  <si>
    <t>55.1.0.0.1.</t>
  </si>
  <si>
    <t>55.1.0.0.2.</t>
  </si>
  <si>
    <t>55.1.0.0.3.</t>
  </si>
  <si>
    <t>REMOÇÃO DE FORROS DE DRYWALL, PVC E FIBROMINERAL, DE FORMA MANUAL, SEM REAPROVEITAMENTO. AF_12/2017</t>
  </si>
  <si>
    <t>55.1.0.0.4.</t>
  </si>
  <si>
    <t>55.2.</t>
  </si>
  <si>
    <t>55.2.0.0.1.</t>
  </si>
  <si>
    <t>55.3.</t>
  </si>
  <si>
    <t>55.3.0.0.1.</t>
  </si>
  <si>
    <t>COMP 063_SEE</t>
  </si>
  <si>
    <t>MURETA P/ QUAD. POLIESP. ALV. DE TIJ. FURADO - 1/2 VEZ - C/ CHP. E PEDRISCO (GOINFRA)</t>
  </si>
  <si>
    <t>55.4.</t>
  </si>
  <si>
    <t>55.4.0.0.1.</t>
  </si>
  <si>
    <t>55.4.0.0.2.</t>
  </si>
  <si>
    <t>55.5.</t>
  </si>
  <si>
    <t>55.5.0.0.1.</t>
  </si>
  <si>
    <t>55.5.0.0.2.</t>
  </si>
  <si>
    <t>55.6.</t>
  </si>
  <si>
    <t>55.6.0.0.1.</t>
  </si>
  <si>
    <t>55.6.0.0.2.</t>
  </si>
  <si>
    <t>COMP 002_SEE</t>
  </si>
  <si>
    <t>55.6.0.0.3.</t>
  </si>
  <si>
    <t>PISO LAMINADO COM CONCRETO USINADO 20MPA E=7 CM</t>
  </si>
  <si>
    <t>55.7.</t>
  </si>
  <si>
    <t>55.7.0.0.1.</t>
  </si>
  <si>
    <t>55.7.0.0.2.</t>
  </si>
  <si>
    <t>PINTURA DE DEMARCAÇÃO DE QUADRA POLIESPORTIVA COM TINTA EPÓXI, E = 5 CM, APLICAÇÃO MANUAL. AF_05/2021</t>
  </si>
  <si>
    <t>55.7.0.0.3.</t>
  </si>
  <si>
    <t>55.7.0.0.4.</t>
  </si>
  <si>
    <t>55.7.0.0.5.</t>
  </si>
  <si>
    <t>55.7.0.0.6.</t>
  </si>
  <si>
    <t>55.8.</t>
  </si>
  <si>
    <t>55.8.0.0.1.</t>
  </si>
  <si>
    <t>55.8.0.0.2.</t>
  </si>
  <si>
    <t>TABELA PARA BASQUETE ESTRUTURA METÁLICA MADEIRA DE LEI (ASSENT./PINTADAS) ARO METÁLICO - 2 UNID.</t>
  </si>
  <si>
    <t>55.8.0.0.3.</t>
  </si>
  <si>
    <t>CONJUNTO PARA VOLEIBOL EM FERRO GALVANIZADO COM PINTURA (2 SUPORTES)</t>
  </si>
  <si>
    <t>55.8.0.0.4.</t>
  </si>
  <si>
    <t>TRAVES FERRO GALVANIZADO PARA FUTEBOL DE SALÃO PINTADAS - 3,00 x 2,00M - 2 UNID.</t>
  </si>
  <si>
    <t>56.1.</t>
  </si>
  <si>
    <t>56.1.0.0.1.</t>
  </si>
  <si>
    <t>56.1.0.0.2.</t>
  </si>
  <si>
    <t>56.1.0.0.3.</t>
  </si>
  <si>
    <t>REMOÇÃO DE CHAPAS E PERFIS DE DRYWALL, DE FORMA MANUAL, SEM REAPROVEITAMENTO. AF_12/2017</t>
  </si>
  <si>
    <t>56.1.0.0.4.</t>
  </si>
  <si>
    <t>56.1.0.0.5.</t>
  </si>
  <si>
    <t>56.1.0.0.6.</t>
  </si>
  <si>
    <t>REMOCAO DE PINTURA ANTIGA A LATEX</t>
  </si>
  <si>
    <t>56.2.</t>
  </si>
  <si>
    <t>56.2.0.0.1.</t>
  </si>
  <si>
    <t>56.3.</t>
  </si>
  <si>
    <t>56.3.0.0.1.</t>
  </si>
  <si>
    <t>56.3.0.0.2.</t>
  </si>
  <si>
    <t>56.3.0.0.3.</t>
  </si>
  <si>
    <t>56.4.</t>
  </si>
  <si>
    <t>56.4.0.0.1.</t>
  </si>
  <si>
    <t>56.4.0.0.2.</t>
  </si>
  <si>
    <t>56.4.0.0.3.</t>
  </si>
  <si>
    <t>56.4.0.0.4.</t>
  </si>
  <si>
    <t>56.4.0.0.5.</t>
  </si>
  <si>
    <t>56.4.0.0.6.</t>
  </si>
  <si>
    <t>PINTURA ESMALTE 2 DEMÃOS PARA ESQUADRIAS DE FERRO (SEM FUNDO ANTICORROSIVO)</t>
  </si>
  <si>
    <t>57.1.</t>
  </si>
  <si>
    <t>57.1.0.0.1.</t>
  </si>
  <si>
    <t>57.1.0.0.2.</t>
  </si>
  <si>
    <t>LETREIRO MÉDIO A GRANDE PORTE EM PAREDE FEITO A PINCEL</t>
  </si>
  <si>
    <t>57.1.0.0.3.</t>
  </si>
  <si>
    <t>PINTURA C/VERNIZ ACRILICO-02 DEMAOS</t>
  </si>
  <si>
    <t>57.1.0.0.4.</t>
  </si>
  <si>
    <t>CAIAÇAO 2 DEMAOS EM POSTE/ VIGAS E MEIO FIO(OC)</t>
  </si>
  <si>
    <t>57.1.0.0.5.</t>
  </si>
  <si>
    <t>57.1.0.0.6.</t>
  </si>
  <si>
    <t>ETAPA 04 - CENTRAL DE GÁS</t>
  </si>
  <si>
    <t>58.1.</t>
  </si>
  <si>
    <t>58.1.0.0.1.</t>
  </si>
  <si>
    <t>58.1.0.0.2.</t>
  </si>
  <si>
    <t>58.2.</t>
  </si>
  <si>
    <t>58.2.0.0.1.</t>
  </si>
  <si>
    <t>ETAPA 04 - MASTRO DA BANDEIRA</t>
  </si>
  <si>
    <t>59.1.</t>
  </si>
  <si>
    <t>59.1.0.0.1.</t>
  </si>
  <si>
    <t>60.1.</t>
  </si>
  <si>
    <t>60.1.0.0.1.</t>
  </si>
  <si>
    <t>61.1.</t>
  </si>
  <si>
    <t>61.1.1.</t>
  </si>
  <si>
    <t>61.1.1.0.1.</t>
  </si>
  <si>
    <t>61.1.1.0.2.</t>
  </si>
  <si>
    <t>61.1.1.0.3.</t>
  </si>
  <si>
    <t>61.2.</t>
  </si>
  <si>
    <t>61.2.0.0.1.</t>
  </si>
  <si>
    <t>61.3.</t>
  </si>
  <si>
    <t>61.3.0.0.1.</t>
  </si>
  <si>
    <t>62.1.</t>
  </si>
  <si>
    <t>62.1.0.0.1.</t>
  </si>
  <si>
    <t>62.2.</t>
  </si>
  <si>
    <t>62.2.0.0.1.</t>
  </si>
  <si>
    <t>62.3.</t>
  </si>
  <si>
    <t>62.3.0.0.1.</t>
  </si>
  <si>
    <t>62.3.0.0.2.</t>
  </si>
  <si>
    <t>62.3.0.0.3.</t>
  </si>
  <si>
    <t>62.3.0.0.4.</t>
  </si>
  <si>
    <t>62.3.0.0.5.</t>
  </si>
  <si>
    <t>62.4.</t>
  </si>
  <si>
    <t>62.4.0.0.1.</t>
  </si>
  <si>
    <t>63.1.</t>
  </si>
  <si>
    <t>63.1.0.0.1.</t>
  </si>
  <si>
    <t>63.1.0.0.2.</t>
  </si>
  <si>
    <t>PISO PODOTÁTIL DE ALERTA OU DIRECIONAL, DE BORRACHA, ASSENTADO SOBRE ARGAMASSA. AF_05/2020</t>
  </si>
  <si>
    <t>63.1.0.0.3.</t>
  </si>
  <si>
    <t>COMP 476_SEE</t>
  </si>
  <si>
    <t>MAPA TÁTIL EM CHAPA DE ACRÍLICO 70X50 CM - FORNECIMENTO E INSTALAÇÃO (GOINFRA + ORSE)</t>
  </si>
  <si>
    <t>64.1.</t>
  </si>
  <si>
    <t>64.1.0.0.1.</t>
  </si>
  <si>
    <t>VALOR BDI (22,33%)</t>
  </si>
  <si>
    <t>TOTAL ORÇAMENTO</t>
  </si>
  <si>
    <t>CUSTO POR M2 ³</t>
  </si>
  <si>
    <t>MATERIAL S/ BDI</t>
  </si>
  <si>
    <t>MÃO DE OBRA S/ BDI</t>
  </si>
  <si>
    <r>
      <rPr>
        <sz val="9"/>
        <rFont val="Calibri"/>
        <family val="2"/>
        <scheme val="minor"/>
      </rPr>
      <t>PLACA DE OBRA PLOTADA EM CHAPA METÁLICA 26 , AFIXADA EM CAVALETES DE
MADEIRA DE LEI (VIGOTAS 6X12CM) - PADRÃO GOINFRA</t>
    </r>
  </si>
  <si>
    <r>
      <rPr>
        <sz val="9"/>
        <rFont val="Calibri"/>
        <family val="2"/>
        <scheme val="minor"/>
      </rPr>
      <t>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</si>
  <si>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FERRAMENTAS (MANUAIS/ELÉTRICAS) E MATERIAL DE LIMPEZA PERMANENTE DA OBRA -
ÁREAS EDIFICADAS/COBERTAS/FECHADAS</t>
    </r>
  </si>
  <si>
    <r>
      <rPr>
        <sz val="9"/>
        <rFont val="Calibri"/>
        <family val="2"/>
        <scheme val="minor"/>
      </rPr>
      <t>DEMOLIÇÃO MANUAL ESTRUTURA EM MADEIRA TELHADO COM TRANSPORTE ATÉ
CAÇAMBA E CARGA</t>
    </r>
  </si>
  <si>
    <r>
      <rPr>
        <sz val="9"/>
        <rFont val="Calibri"/>
        <family val="2"/>
        <scheme val="minor"/>
      </rPr>
      <t>DEMOLIÇÃO MANUAL DE CALHA/RUFO EM CHAPA COM TRANSPORTE ATÉ CAÇAMBA E
CARGA</t>
    </r>
  </si>
  <si>
    <r>
      <rPr>
        <sz val="9"/>
        <rFont val="Calibri"/>
        <family val="2"/>
        <scheme val="minor"/>
      </rPr>
      <t>DEMOLIÇÃO MANUAL EM MURO/PAREDE PLACA PRÉ-MOLDADA COM TRANSPORTE ATÉ
CAÇAMBA E CARGA</t>
    </r>
  </si>
  <si>
    <r>
      <rPr>
        <sz val="9"/>
        <rFont val="Calibri"/>
        <family val="2"/>
        <scheme val="minor"/>
      </rPr>
      <t>DEMOLIÇÃO MANUAL DE PILAR EM CONCRETO ARMADO COM TRANSPORTE ATE A
CAÇAMBA E CARGA</t>
    </r>
  </si>
  <si>
    <r>
      <rPr>
        <sz val="9"/>
        <rFont val="Calibri"/>
        <family val="2"/>
        <scheme val="minor"/>
      </rPr>
      <t>DEMOLIÇÃO DE PILARES E VIGAS EM CONCRETO ARMADO, DE FORMA MECANIZADA COM
MARTELETE, SEM REAPROVEITAMENTO. AF_12/2017</t>
    </r>
  </si>
  <si>
    <r>
      <rPr>
        <sz val="9"/>
        <rFont val="Calibri"/>
        <family val="2"/>
        <scheme val="minor"/>
      </rPr>
      <t>REMOÇÃO MANUAL DE METAL SANITÁRIO (VÁLVULAS/SIFÃO/REGISTROS/TORNEIRAS/OUTROS) COM TRANSPORTE ATÉ CAÇAMBA E
CARGA</t>
    </r>
  </si>
  <si>
    <r>
      <rPr>
        <sz val="9"/>
        <rFont val="Calibri"/>
        <family val="2"/>
        <scheme val="minor"/>
      </rPr>
      <t>LASTRO DE CONCRETO MAGRO, APLICADO EM BLOCOS DE COROAMENTO OU SAPATAS.
AF_08/2017</t>
    </r>
  </si>
  <si>
    <r>
      <rPr>
        <sz val="9"/>
        <rFont val="Calibri"/>
        <family val="2"/>
        <scheme val="minor"/>
      </rPr>
      <t>ARMAÇÃO DE PILAR OU VIGA DE ESTRUTURA CONVENCIONAL DE CONCRETO ARMADO
UTILIZANDO AÇO CA-50 DE 10,0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</si>
  <si>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CA-60 DE 5,0 MM - MONTAGEM. AF_06/2022</t>
    </r>
  </si>
  <si>
    <r>
      <rPr>
        <sz val="9"/>
        <rFont val="Calibri"/>
        <family val="2"/>
        <scheme val="minor"/>
      </rPr>
      <t>LANÇAMENTO/APLICAÇÃO/ADENSAMENTO DE CONCRETO USINADO BOMBEADO EM
ESTRUTURA - (O.C.)</t>
    </r>
  </si>
  <si>
    <r>
      <rPr>
        <sz val="9"/>
        <rFont val="Calibri"/>
        <family val="2"/>
        <scheme val="minor"/>
      </rPr>
      <t>LUMINÁRIA DE SOBREPOR COM ALETAS 2 X 16/18/20 W - FORNECIMENTO E INSTALAÇÃO
(GOINFRA + ORSE)</t>
    </r>
  </si>
  <si>
    <r>
      <rPr>
        <sz val="9"/>
        <rFont val="Calibri"/>
        <family val="2"/>
        <scheme val="minor"/>
      </rPr>
      <t>LÂMPADA TUBULAR LED DE 18/20 W, BASE G13 - FORNECIMENTO E INSTALAÇÃO.
AF_02/2020_PS</t>
    </r>
  </si>
  <si>
    <r>
      <rPr>
        <sz val="9"/>
        <rFont val="Calibri"/>
        <family val="2"/>
        <scheme val="minor"/>
      </rPr>
      <t>TOMADA BAIXA DE EMBUTIR (2 MÓDULOS), 2P+T 10 A, INCLUINDO SUPORTE E PLACA -
FORNECIMENTO E INSTALAÇÃO. AF_03/2023</t>
    </r>
  </si>
  <si>
    <r>
      <rPr>
        <sz val="9"/>
        <rFont val="Calibri"/>
        <family val="2"/>
        <scheme val="minor"/>
      </rPr>
      <t>CABO DE COBRE FLEXÍVEL ISOLADO, 2,5 MM², ANTI-CHAMA 450/750 V, PARA CIRCUITOS
TERMINAIS - FORNECIMENTO E INSTALAÇÃO. AF_03/2023</t>
    </r>
  </si>
  <si>
    <r>
      <rPr>
        <sz val="9"/>
        <rFont val="Calibri"/>
        <family val="2"/>
        <scheme val="minor"/>
      </rPr>
      <t>QUADRO DE DISTRIBUIÇÃO DE ENERGIA EM CHAPA DE AÇO GALVANIZADO, DE EMBUTIR, COM BARRAMENTO TRIFÁSICO, PARA 18 DISJUNTORES DIN 100A - FORNECIMENTO E
INSTALAÇÃO. AF_10/2020</t>
    </r>
  </si>
  <si>
    <r>
      <rPr>
        <sz val="9"/>
        <rFont val="Calibri"/>
        <family val="2"/>
        <scheme val="minor"/>
      </rPr>
      <t>DISJUNTOR TRIPOLAR TIPO DIN, CORRENTE NOMINAL DE 25A - FORNECIMENTO E
INSTALAÇÃO. AF_10/2020</t>
    </r>
  </si>
  <si>
    <r>
      <rPr>
        <sz val="9"/>
        <rFont val="Calibri"/>
        <family val="2"/>
        <scheme val="minor"/>
      </rPr>
      <t>ALVENARIA DE TIJOLO FURADO 1/2 VEZ 14X29X9 - 6 FUROS -  ARG. (1CALH:4ARML+100KG
DE CI/M3)</t>
    </r>
  </si>
  <si>
    <r>
      <rPr>
        <sz val="9"/>
        <rFont val="Calibri"/>
        <family val="2"/>
        <scheme val="minor"/>
      </rPr>
      <t>FIXAÇÃO (ENCUNHAMENTO) DE ALVENARIA DE VEDAÇÃO COM ARGAMASSA APLICADA
COM COLHER. AF_03/2016</t>
    </r>
  </si>
  <si>
    <r>
      <rPr>
        <sz val="9"/>
        <rFont val="Calibri"/>
        <family val="2"/>
        <scheme val="minor"/>
      </rPr>
      <t>PASSEIO PROTECAO EM CONC.DESEMPEN.5 CM 1:2,5:3,5 (INCLUSO ESPELHO DE
30CM/ESCAVAÇÃO/REATERRO/APILOAMENTO/ATERRO INTERNO)</t>
    </r>
  </si>
  <si>
    <r>
      <rPr>
        <sz val="9"/>
        <rFont val="Calibri"/>
        <family val="2"/>
        <scheme val="minor"/>
      </rPr>
      <t>LANÇAMENTO/APLICAÇÃO/ADENSAMENTO DE CONCRETO USINADO BOMBEADO EM
FUNDAÇÃO</t>
    </r>
  </si>
  <si>
    <r>
      <rPr>
        <sz val="9"/>
        <rFont val="Calibri"/>
        <family val="2"/>
        <scheme val="minor"/>
      </rPr>
      <t>PAREDE DE CONTENÇÃO COM CANALETA DE CONCRETO 14X19X19 CM, ARMADA COM DUAS BARRAS DE AÇO 50-A 8,0 MM (5/16"), IMPERMEABILIZADA, REBOCADA E PINTADA (1
FACE) - ALTURA MÁXIMA DE 1 M (GOINFRA)</t>
    </r>
  </si>
  <si>
    <r>
      <rPr>
        <sz val="9"/>
        <rFont val="Calibri"/>
        <family val="2"/>
        <scheme val="minor"/>
      </rPr>
      <t>REGULARIZAÇÃO DO TERRENO SEM APILOAMENTO COM TRANSPORTE MANUAL DA
TERRA ESCAVADA</t>
    </r>
  </si>
  <si>
    <r>
      <rPr>
        <sz val="9"/>
        <rFont val="Calibri"/>
        <family val="2"/>
        <scheme val="minor"/>
      </rPr>
      <t>BANCO DE CONCRETO POLIDO BASE EM ALVENARIA REBOCADA E PINTADA - PADRÃO
GOINFRA</t>
    </r>
  </si>
  <si>
    <r>
      <rPr>
        <sz val="9"/>
        <rFont val="Calibri"/>
        <family val="2"/>
        <scheme val="minor"/>
      </rPr>
      <t>CASA DE BOMBAS - EXCLUSO INSTALAÇÕES ELÉTRICAS, HIDROSANITÁRIAS E ESPECIAIS
(GOINFRA + SINAPI)</t>
    </r>
  </si>
  <si>
    <r>
      <rPr>
        <sz val="9"/>
        <rFont val="Calibri"/>
        <family val="2"/>
        <scheme val="minor"/>
      </rPr>
      <t>ARMAÇÃO DE PILAR OU VIGA DE ESTRUTURA CONVENCIONAL DE CONCRETO ARMADO
UTILIZANDO AÇO CA-50 DE 12,5 MM - MONTAGEM. AF_06/2022</t>
    </r>
  </si>
  <si>
    <r>
      <rPr>
        <sz val="9"/>
        <rFont val="Calibri"/>
        <family val="2"/>
        <scheme val="minor"/>
      </rPr>
      <t>TUBO DE AÇO GALVANIZADO COM COSTURA, CLASSE MÉDIA, DN 32 (1 1/4"), CONEXÃO ROSQUEADA, INSTALADO EM REDE DE ALIMENTAÇÃO PARA HIDRANTE - FORNECIMENTO
E INSTALAÇÃO. AF_10/2020</t>
    </r>
  </si>
  <si>
    <r>
      <rPr>
        <sz val="9"/>
        <rFont val="Calibri"/>
        <family val="2"/>
        <scheme val="minor"/>
      </rPr>
      <t>CONJUNTO MOTO BOMBA ELÉTRICA PARA VAZÃO 2,8 M³/H, HM=11,70 MCA (GOINFRA +
SINAPI)</t>
    </r>
  </si>
  <si>
    <r>
      <rPr>
        <sz val="9"/>
        <rFont val="Calibri"/>
        <family val="2"/>
        <scheme val="minor"/>
      </rPr>
      <t>ALÇAPÃO FORMATO COIFA EM CHAPA VINCADA Nº. 18 H=(10+2)CM, C/ALÇAS E PORTA
CADEADOS (INCLUSIVE CADEADOS Nº. 30)</t>
    </r>
  </si>
  <si>
    <r>
      <rPr>
        <sz val="9"/>
        <rFont val="Calibri"/>
        <family val="2"/>
        <scheme val="minor"/>
      </rPr>
      <t>DEMOLIÇÃO DE ALAMBRADO COM TUBO GALVANIZADO C/ TR. ATE CB. E CARGA
(GOINFRA)</t>
    </r>
  </si>
  <si>
    <r>
      <rPr>
        <sz val="9"/>
        <rFont val="Calibri"/>
        <family val="2"/>
        <scheme val="minor"/>
      </rPr>
      <t>ACIONADOR MANUAL DE ALARME CONVENCIONAL, TIPO "APERTE AQUI" -
FORNECIMENTO E INSTALAÇÃO (GOINFRA + ORSE)</t>
    </r>
  </si>
  <si>
    <r>
      <rPr>
        <sz val="9"/>
        <rFont val="Calibri"/>
        <family val="2"/>
        <scheme val="minor"/>
      </rPr>
      <t>PLACA DE SINALIZAÇÃO EM PVC COD 06 - (300X300) PERIGO INFLAMÁVEL  (GOINFRA +
SINAPI)</t>
    </r>
  </si>
  <si>
    <r>
      <rPr>
        <sz val="9"/>
        <rFont val="Calibri"/>
        <family val="2"/>
        <scheme val="minor"/>
      </rPr>
      <t>DISJUNTOR MONOPOLAR TIPO DIN, CORRENTE NOMINAL DE 20A - FORNECIMENTO E
INSTALAÇÃO. AF_10/2020</t>
    </r>
  </si>
  <si>
    <r>
      <rPr>
        <sz val="9"/>
        <rFont val="Calibri"/>
        <family val="2"/>
        <scheme val="minor"/>
      </rPr>
      <t>DISJUNTOR TRIPOLAR TIPO DIN, CORRENTE NOMINAL DE 40A - FORNECIMENTO E
INSTALAÇÃO. AF_10/2020</t>
    </r>
  </si>
  <si>
    <r>
      <rPr>
        <sz val="9"/>
        <rFont val="Calibri"/>
        <family val="2"/>
        <scheme val="minor"/>
      </rPr>
      <t>LUMINÁRIA TIPO PLAFON CIRCULAR, DE SOBREPOR, COM LED DE 12/13 W -
FORNECIMENTO E INSTALAÇÃO. AF_03/2022</t>
    </r>
  </si>
  <si>
    <r>
      <rPr>
        <sz val="9"/>
        <rFont val="Calibri"/>
        <family val="2"/>
        <scheme val="minor"/>
      </rPr>
      <t>TOMADA INDUSTRIAL NÃO METÁLICA SOBREPOR FÊMEA 3 POLOS + TERRA 32 A 220/240
(COT)</t>
    </r>
  </si>
  <si>
    <r>
      <rPr>
        <sz val="9"/>
        <rFont val="Calibri"/>
        <family val="2"/>
        <scheme val="minor"/>
      </rPr>
      <t>DISJUNTOR MONOPOLAR TIPO DIN, CORRENTE NOMINAL DE 32A - FORNECIMENTO E
INSTALAÇÃO. AF_10/2020</t>
    </r>
  </si>
  <si>
    <r>
      <rPr>
        <sz val="9"/>
        <rFont val="Calibri"/>
        <family val="2"/>
        <scheme val="minor"/>
      </rPr>
      <t>DISJUNTOR TRIPOLAR TIPO DIN, CORRENTE NOMINAL DE 32A - FORNECIMENTO E
INSTALAÇÃO. AF_10/2020</t>
    </r>
  </si>
  <si>
    <r>
      <rPr>
        <sz val="9"/>
        <rFont val="Calibri"/>
        <family val="2"/>
        <scheme val="minor"/>
      </rPr>
      <t>DISJUNTOR BIPOLAR TIPO DIN, CORRENTE NOMINAL DE 16A - FORNECIMENTO E
INSTALAÇÃO. AF_10/2020</t>
    </r>
  </si>
  <si>
    <r>
      <rPr>
        <sz val="9"/>
        <rFont val="Calibri"/>
        <family val="2"/>
        <scheme val="minor"/>
      </rPr>
      <t>CHAPA DE ACRÍLICO PARA QUADRO DE DISTRIBUIÇÃO - FORNECIMENTO E INSTALAÇÃO
(GOINFRA + ORSE)</t>
    </r>
  </si>
  <si>
    <r>
      <rPr>
        <sz val="9"/>
        <rFont val="Calibri"/>
        <family val="2"/>
        <scheme val="minor"/>
      </rPr>
      <t>CORDOALHA DE COBRE NU 50 MM², ENTERRADA - FORNECIMENTO E INSTALAÇÃO.
AF_08/2023</t>
    </r>
  </si>
  <si>
    <r>
      <rPr>
        <sz val="9"/>
        <rFont val="Calibri"/>
        <family val="2"/>
        <scheme val="minor"/>
      </rPr>
      <t>POSTE - FUNDAÇÃO EM CONCRETO SIMPLES DA BASE DOS POSTES 11/600 PARA TRAFO (
DIAM. 1000MM)</t>
    </r>
  </si>
  <si>
    <r>
      <rPr>
        <sz val="9"/>
        <rFont val="Calibri"/>
        <family val="2"/>
        <scheme val="minor"/>
      </rPr>
      <t>ISOLADOR, TIPO ROLDANA, PARA BAIXA TENSÃO - FORNECIMENTO E INSTALAÇÃO.
AF_07/2020</t>
    </r>
  </si>
  <si>
    <r>
      <rPr>
        <sz val="9"/>
        <rFont val="Calibri"/>
        <family val="2"/>
        <scheme val="minor"/>
      </rPr>
      <t>CAIXA DE INSPEÇÃO PARA ATERRAMENTO, CIRCULAR, EM POLIETILENO, DIÂMETRO
INTERNO = 0,3 M. AF_12/2020</t>
    </r>
  </si>
  <si>
    <r>
      <rPr>
        <sz val="9"/>
        <rFont val="Calibri"/>
        <family val="2"/>
        <scheme val="minor"/>
      </rPr>
      <t>VÁLVULA DE DESCARGA DUPLO ACIONAMENTO COM ACABAMENTO CROMADO
ANTIVANDALISMO</t>
    </r>
  </si>
  <si>
    <r>
      <rPr>
        <sz val="9"/>
        <rFont val="Calibri"/>
        <family val="2"/>
        <scheme val="minor"/>
      </rPr>
      <t>REGISTRO DE PRESSÃO BRUTO, LATÃO,  ROSCÁVEL, 3/4'' - FORNECIMENTO E INSTALAÇÃO.
AF_08/2021</t>
    </r>
  </si>
  <si>
    <r>
      <rPr>
        <sz val="9"/>
        <rFont val="Calibri"/>
        <family val="2"/>
        <scheme val="minor"/>
      </rPr>
      <t>TUBO, PVC, SOLDÁVEL, DN 32MM, INSTALADO EM PRUMADA DE ÁGUA - FORNECIMENTO E
INSTALAÇÃO. AF_06/2022</t>
    </r>
  </si>
  <si>
    <r>
      <rPr>
        <sz val="9"/>
        <rFont val="Calibri"/>
        <family val="2"/>
        <scheme val="minor"/>
      </rPr>
      <t>JOELHO 45 GRAUS, PVC, SERIE NORMAL, ESGOTO PREDIAL, DN 40 MM, JUNTA SOLDÁVEL, FORNECIDO E INSTALADO EM RAMAL DE DESCARGA OU RAMAL DE ESGOTO SANITÁRIO.
AF_08/2022</t>
    </r>
  </si>
  <si>
    <r>
      <rPr>
        <sz val="9"/>
        <rFont val="Calibri"/>
        <family val="2"/>
        <scheme val="minor"/>
      </rPr>
      <t>JOELHO 45 GRAUS, PVC, SERIE NORMAL, ESGOTO PREDIAL, DN 50 MM, JUNTA ELÁSTICA, FORNECIDO E INSTALADO EM PRUMADA DE ESGOTO SANITÁRIO OU VENTILAÇÃO.
AF_08/2022</t>
    </r>
  </si>
  <si>
    <r>
      <rPr>
        <sz val="9"/>
        <rFont val="Calibri"/>
        <family val="2"/>
        <scheme val="minor"/>
      </rPr>
      <t>TUBO PVC, SERIE NORMAL, ESGOTO PREDIAL, DN 75 MM, FORNECIDO E INSTALADO EM
PRUMADA DE ESGOTO SANITÁRIO OU VENTILAÇÃO. AF_08/2022</t>
    </r>
  </si>
  <si>
    <r>
      <rPr>
        <sz val="9"/>
        <rFont val="Calibri"/>
        <family val="2"/>
        <scheme val="minor"/>
      </rPr>
      <t>TUBO PVC, SERIE NORMAL, ESGOTO PREDIAL, DN 100 MM, FORNECIDO E INSTALADO EM
PRUMADA DE ESGOTO SANITÁRIO OU VENTILAÇÃO. AF_08/2022</t>
    </r>
  </si>
  <si>
    <r>
      <rPr>
        <sz val="9"/>
        <rFont val="Calibri"/>
        <family val="2"/>
        <scheme val="minor"/>
      </rPr>
      <t>DEMOLICAO MANUAL COBERTURA TELHA FIBROCIMENTO/FIBRA DE VIDRO/SIMILARES C/
TRANSP. ATÉ CB. E CARGA</t>
    </r>
  </si>
  <si>
    <r>
      <rPr>
        <sz val="9"/>
        <rFont val="Calibri"/>
        <family val="2"/>
        <scheme val="minor"/>
      </rPr>
      <t>DEMOLIÇÃO MANUAL ALVENARIA TIJOLO SEM REAPROVEITAMENTO COM TRANSPORTE
ATE CAÇAMBA E CARGA</t>
    </r>
  </si>
  <si>
    <r>
      <rPr>
        <sz val="9"/>
        <rFont val="Calibri"/>
        <family val="2"/>
        <scheme val="minor"/>
      </rPr>
      <t>ARMAÇÃO DE BLOCO, VIGA BALDRAME OU SAPATA UTILIZANDO AÇO CA-50 DE 12,5 MM -
MONTAGEM. AF_06/2017</t>
    </r>
  </si>
  <si>
    <r>
      <rPr>
        <sz val="9"/>
        <rFont val="Calibri"/>
        <family val="2"/>
        <scheme val="minor"/>
      </rPr>
      <t>ARMAÇÃO DE PILAR OU VIGA DE ESTRUTURA CONVENCIONAL DE CONCRETO ARMADO
UTILIZANDO AÇO CA-50 DE 16,0 MM - MONTAGEM. AF_06/2022</t>
    </r>
  </si>
  <si>
    <r>
      <rPr>
        <sz val="9"/>
        <rFont val="Calibri"/>
        <family val="2"/>
        <scheme val="minor"/>
      </rPr>
      <t>CABO DE COBRE FLEXÍVEL ISOLADO, 1,5 MM², ANTI-CHAMA 450/750 V, PARA CIRCUITOS
TERMINAIS - FORNECIMENTO E INSTALAÇÃO. AF_03/2023</t>
    </r>
  </si>
  <si>
    <r>
      <rPr>
        <sz val="9"/>
        <rFont val="Calibri"/>
        <family val="2"/>
        <scheme val="minor"/>
      </rPr>
      <t>CAIXA OCTOGONAL 4" X 4", PVC, INSTALADA EM LAJE - FORNECIMENTO E INSTALAÇÃO.
AF_03/2023</t>
    </r>
  </si>
  <si>
    <r>
      <rPr>
        <sz val="9"/>
        <rFont val="Calibri"/>
        <family val="2"/>
        <scheme val="minor"/>
      </rPr>
      <t>CAIXA RETANGULAR 4" X 2" BAIXA (0,30 M DO PISO), PVC, INSTALADA EM PAREDE -
FORNECIMENTO E INSTALAÇÃO. AF_03/2023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</si>
  <si>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AF_03/2023</t>
    </r>
  </si>
  <si>
    <r>
      <rPr>
        <sz val="9"/>
        <rFont val="Calibri"/>
        <family val="2"/>
        <scheme val="minor"/>
      </rPr>
      <t>DISJUNTOR MONOPOLAR TIPO DIN, CORRENTE NOMINAL DE 16A - FORNECIMENTO E
INSTALAÇÃO. AF_10/2020</t>
    </r>
  </si>
  <si>
    <r>
      <rPr>
        <sz val="9"/>
        <rFont val="Calibri"/>
        <family val="2"/>
        <scheme val="minor"/>
      </rPr>
      <t>DISJUNTOR TRIPOLAR TIPO DIN, CORRENTE NOMINAL DE 50A - FORNECIMENTO E
INSTALAÇÃO. AF_10/2020</t>
    </r>
  </si>
  <si>
    <r>
      <rPr>
        <sz val="9"/>
        <rFont val="Calibri"/>
        <family val="2"/>
        <scheme val="minor"/>
      </rPr>
      <t>REGISTRO DE GAVETA BRUTO, LATÃO, ROSCÁVEL, 3/4", COM ACABAMENTO E CANOPLA
CROMADOS - FORNECIMENTO E INSTALAÇÃO. AF_08/2021</t>
    </r>
  </si>
  <si>
    <r>
      <rPr>
        <sz val="9"/>
        <rFont val="Calibri"/>
        <family val="2"/>
        <scheme val="minor"/>
      </rPr>
      <t>REGISTRO DE GAVETA BRUTO, LATÃO, ROSCÁVEL, 1 1/2", COM ACABAMENTO E CANOPLA
CROMADOS - FORNECIMENTO E INSTALAÇÃO. AF_08/2021</t>
    </r>
  </si>
  <si>
    <r>
      <rPr>
        <sz val="9"/>
        <rFont val="Calibri"/>
        <family val="2"/>
        <scheme val="minor"/>
      </rPr>
      <t>REGISTRO DE GAVETA BRUTO, LATÃO, ROSCÁVEL, 2" - FORNECIMENTO E INSTALAÇÃO.
AF_08/2021</t>
    </r>
  </si>
  <si>
    <r>
      <rPr>
        <sz val="9"/>
        <rFont val="Calibri"/>
        <family val="2"/>
        <scheme val="minor"/>
      </rPr>
      <t>TORNEIRA DE MESA COM FECHAMENTO AUTOMÁTICO TEMPORIZADO PARA LAVATÓRIO
DIÂMETRO DE 1/2"</t>
    </r>
  </si>
  <si>
    <r>
      <rPr>
        <sz val="9"/>
        <rFont val="Calibri"/>
        <family val="2"/>
        <scheme val="minor"/>
      </rPr>
      <t>TORNEIRA DE MESA PARA PcD COM FECHAMENTO AUTOMÁTICO TEMPORIZADO PARA
LAVATÓRIO DIÂMETRO DE 1/2"</t>
    </r>
  </si>
  <si>
    <r>
      <rPr>
        <sz val="9"/>
        <rFont val="Calibri"/>
        <family val="2"/>
        <scheme val="minor"/>
      </rPr>
      <t>ASSENTO EM POLIPROPILENO COM SISTEMA DE FECHAMENTO SUAVE PARA VASO
SANITÁRIO</t>
    </r>
  </si>
  <si>
    <r>
      <rPr>
        <sz val="9"/>
        <rFont val="Calibri"/>
        <family val="2"/>
        <scheme val="minor"/>
      </rPr>
      <t>PORTA TOALHA BANHO EM METAL CROMADO, TIPO BARRA, INCLUSO FIXAÇÃO.
AF_01/2020</t>
    </r>
  </si>
  <si>
    <r>
      <rPr>
        <sz val="9"/>
        <rFont val="Calibri"/>
        <family val="2"/>
        <scheme val="minor"/>
      </rPr>
      <t>TE DE REDUÇÃO, PVC, SOLDÁVEL, DN 75MM X 50MM, INSTALADO EM PRUMADA DE ÁGUA -
FORNECIMENTO E INSTALAÇÃO. AF_06/2022</t>
    </r>
  </si>
  <si>
    <r>
      <rPr>
        <sz val="9"/>
        <rFont val="Calibri"/>
        <family val="2"/>
        <scheme val="minor"/>
      </rPr>
      <t>LUVA DE CORRER, PVC, SOLDÁVEL, DN 32MM, INSTALADO EM PRUMADA DE ÁGUA -
FORNECIMENTO E INSTALAÇÃO. AF_06/2022</t>
    </r>
  </si>
  <si>
    <r>
      <rPr>
        <sz val="9"/>
        <rFont val="Calibri"/>
        <family val="2"/>
        <scheme val="minor"/>
      </rPr>
      <t>JOELHO 45 GRAUS, PVC, SERIE NORMAL, ESGOTO PREDIAL, DN 50 MM, JUNTA ELÁSTICA,
FORNECIDO E INSTALADO EM PRUMADA DE ESGOTO SANITÁRIO OU VENTILAÇÃO. AF_08/2022</t>
    </r>
  </si>
  <si>
    <r>
      <rPr>
        <sz val="9"/>
        <rFont val="Calibri"/>
        <family val="2"/>
        <scheme val="minor"/>
      </rPr>
      <t>REVESTIMENTO CERÂMICO PARA PAREDES INTERNAS COM PLACAS TIPO ESMALTADA EXTRA  DE DIMENSÕES 33X45 CM APLICADAS NA ALTURA INTEIRA DAS PAREDES.
AF_02/2023_PE</t>
    </r>
  </si>
  <si>
    <r>
      <rPr>
        <sz val="9"/>
        <rFont val="Calibri"/>
        <family val="2"/>
        <scheme val="minor"/>
      </rPr>
      <t>PINTURA DE SÍMBOLOS E TEXTOS COM TINTA ACRÍLICA, DEMARCAÇÃO COM FITA
ADESIVA E APLICAÇÃO COM ROLO. AF_05/2021</t>
    </r>
  </si>
  <si>
    <r>
      <rPr>
        <sz val="9"/>
        <rFont val="Calibri"/>
        <family val="2"/>
        <scheme val="minor"/>
      </rPr>
      <t>GRELHA PADRÃO GOINFRA DE FERRO CHATO COM BERÇO ( ESPAÇAMENTO ENTRE EIXOS =
2 CM)</t>
    </r>
  </si>
  <si>
    <r>
      <rPr>
        <sz val="9"/>
        <rFont val="Calibri"/>
        <family val="2"/>
        <scheme val="minor"/>
      </rPr>
      <t>DEMOLIÇÃO MANUAL DE COBERTURA EM TELHA CERAMICA COM TRANSPORTE ATÉ
CAÇAMBA E CARGA</t>
    </r>
  </si>
  <si>
    <r>
      <rPr>
        <sz val="9"/>
        <rFont val="Calibri"/>
        <family val="2"/>
        <scheme val="minor"/>
      </rPr>
      <t>AUXILIAR DE ENCANADOR OU BOMBEIRO HIDRÁULICO COM ENCARGOS
COMPLEMENTARES</t>
    </r>
  </si>
  <si>
    <r>
      <rPr>
        <sz val="9"/>
        <rFont val="Calibri"/>
        <family val="2"/>
        <scheme val="minor"/>
      </rPr>
      <t>GRANITINA 8MM FUNDIDA COM CONTRAPISO (1CI:3ARML) E=2CM, JUNTA PLASTICA 27MM
E RESINA ACRÍLICA (GOINFRA + SINAPI)</t>
    </r>
  </si>
  <si>
    <r>
      <rPr>
        <sz val="9"/>
        <rFont val="Calibri"/>
        <family val="2"/>
        <scheme val="minor"/>
      </rPr>
      <t>MURO DE ALVENARIA TIJOLO FURADO 1/2 VEZ ( H=2,00M) COM FUNDAÇÃO - SEM
REVESTIMENTOS (PADRÃO GOINFRA) - (GOINFRA)</t>
    </r>
  </si>
  <si>
    <r>
      <rPr>
        <sz val="9"/>
        <rFont val="Calibri"/>
        <family val="2"/>
        <scheme val="minor"/>
      </rPr>
      <t>MOLDURA TIPO "U" INVERTIDO EM ARGAMASSA COM 2CM DE ESPESSURA TIPO
PINGADEIRA EM MURO/PLATIBANDA ( A PARTE VERTICAL DESCE 2,5CM)</t>
    </r>
  </si>
  <si>
    <r>
      <rPr>
        <sz val="9"/>
        <rFont val="Calibri"/>
        <family val="2"/>
        <scheme val="minor"/>
      </rPr>
      <t>CENTRAL DE GÁS PADRÃO GOINFRA/2019 COMPLETA, EXCLUSO AS INSTALAÇÕES
MECÂNICAS (1+1 CILINDRO P-45)</t>
    </r>
  </si>
  <si>
    <r>
      <rPr>
        <sz val="9"/>
        <rFont val="Calibri"/>
        <family val="2"/>
        <scheme val="minor"/>
      </rPr>
      <t>UNIÃO DE FERRO MALEÁVEL GALVANIZADO 3/4", ASSENTO BRONZE , CLASSE 150, ROSCA
NPT - NBR 6925</t>
    </r>
  </si>
  <si>
    <r>
      <rPr>
        <sz val="9"/>
        <rFont val="Calibri"/>
        <family val="2"/>
        <scheme val="minor"/>
      </rPr>
      <t>BUCHA DE REDUCAO DE FERRO GALVANIZADO, COM ROSCA BSP, DE 1/2" X 1/4" (GOINFRA +
SINAPI)</t>
    </r>
  </si>
  <si>
    <r>
      <rPr>
        <sz val="9"/>
        <rFont val="Calibri"/>
        <family val="2"/>
        <scheme val="minor"/>
      </rPr>
      <t>LUVA REDUÇÃO DE FERRO MALEÁVEL GALVANIZADO 3/4" X 1/2", CLASSE 150, ROSCA NPT -
NBR 6925</t>
    </r>
  </si>
  <si>
    <r>
      <rPr>
        <sz val="9"/>
        <rFont val="Calibri"/>
        <family val="2"/>
        <scheme val="minor"/>
      </rPr>
      <t>DEMOLIÇÃO MANUAL MEIO FIO SEM REAPROVEITAMENTO COM TRANSPORTE ATÉ
CAÇAMBA E CARGA</t>
    </r>
  </si>
  <si>
    <r>
      <rPr>
        <sz val="9"/>
        <rFont val="Calibri"/>
        <family val="2"/>
        <scheme val="minor"/>
      </rPr>
      <t>TAPUME EM CHAPA COMPENSADA RESINADA 6MM COM PORTÕES E FERRAGENS - PADRÃO
GOINFRA</t>
    </r>
  </si>
  <si>
    <r>
      <rPr>
        <sz val="9"/>
        <rFont val="Calibri"/>
        <family val="2"/>
        <scheme val="minor"/>
      </rPr>
      <t>REMOÇÃO DE CHAPAS E PERFIS DE DRYWALL, DE FORMA MANUAL, SEM
REAPROVEITAMENTO. AF_12/2017</t>
    </r>
  </si>
  <si>
    <r>
      <rPr>
        <sz val="9"/>
        <rFont val="Calibri"/>
        <family val="2"/>
        <scheme val="minor"/>
      </rPr>
      <t>ALAMBRADO EM TUBO INDUSTRIAL 2"#2,28 E TELA MALHA 4" FIO 12 (QUADRA ESPORTE
EXISTENTE) SEM PINTURA</t>
    </r>
  </si>
  <si>
    <r>
      <rPr>
        <sz val="9"/>
        <rFont val="Calibri"/>
        <family val="2"/>
        <scheme val="minor"/>
      </rPr>
      <t>ARMAÇÃO EM TELA DE AÇO SOLDADA NERVURADA Q-92, AÇO-60, 4,2 mm, MALHA 15x15 CM
(GOINFRA + SINAPI)</t>
    </r>
  </si>
  <si>
    <r>
      <rPr>
        <sz val="9"/>
        <rFont val="Calibri"/>
        <family val="2"/>
        <scheme val="minor"/>
      </rPr>
      <t>PINTURA DE PISO COM TINTA EPÓXI, APLICAÇÃO MANUAL, 2 DEMÃOS, INCLUSO PRIMER
EPÓXI. AF_05/2021</t>
    </r>
  </si>
  <si>
    <r>
      <rPr>
        <sz val="9"/>
        <rFont val="Calibri"/>
        <family val="2"/>
        <scheme val="minor"/>
      </rPr>
      <t>PINTURA ESMALTE 2 DEMÃOS PARA ESQUADRIAS DE FERRO (SEM FUNDO
ANTICORROSIVO)</t>
    </r>
  </si>
  <si>
    <r>
      <rPr>
        <sz val="9"/>
        <rFont val="Calibri"/>
        <family val="2"/>
        <scheme val="minor"/>
      </rPr>
      <t>SUPORTE EM TUBO INDUSTRIAL REMOVÍVEL PARA TABELA DE BASQUETE - 2
UNID.(ASSENT./PINTADOS)</t>
    </r>
  </si>
  <si>
    <r>
      <rPr>
        <b/>
        <sz val="9"/>
        <rFont val="Calibri"/>
        <family val="2"/>
        <scheme val="minor"/>
      </rPr>
      <t xml:space="preserve">OBS: </t>
    </r>
    <r>
      <rPr>
        <sz val="9"/>
        <rFont val="Calibri"/>
        <family val="2"/>
        <scheme val="minor"/>
      </rPr>
      <t>OS QUANTITATIVOS DE MATERIAIS  DAS INSTALAÇÕES HIDROSSANITÁRIAS, ELÉTRICAS E ESPECIAIS SÃO FORNECIDOS PELOS PROFISSIONAIS RESPONSÁVEIS PELOS RESPECTIVOS PROJETOS.</t>
    </r>
  </si>
  <si>
    <r>
      <rPr>
        <b/>
        <sz val="9"/>
        <rFont val="Calibri"/>
        <family val="2"/>
        <scheme val="minor"/>
      </rPr>
      <t xml:space="preserve">(1) </t>
    </r>
    <r>
      <rPr>
        <i/>
        <sz val="9"/>
        <rFont val="Calibri"/>
        <family val="2"/>
        <scheme val="minor"/>
      </rPr>
      <t xml:space="preserve"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
(2) Optou-se pelo uso das composições de custos da GOINFRA para itens não presentes na SINAPI;
(3) Para itens da GOINFRA, os vidros não estão inclusos nas esquadrias e já foram considerados os custos de contramarco para as esquadrias de alumínio;
(4) Nos casos em que houver execução de granitina e omissão do item GOINFRA 221102, considerou-se que o quantitativo para o rodapé, de altura igual a 7cm, foi incorporado na área de piso;
</t>
    </r>
    <r>
      <rPr>
        <b/>
        <sz val="9"/>
        <rFont val="Calibri"/>
        <family val="2"/>
        <scheme val="minor"/>
      </rPr>
      <t xml:space="preserve">(5) </t>
    </r>
    <r>
      <rPr>
        <i/>
        <sz val="9"/>
        <rFont val="Calibri"/>
        <family val="2"/>
        <scheme val="minor"/>
      </rPr>
      <t>O custo unitário aproximado por metro quadrado é calculado dividindo-se o valor total do orçamento pela área total de construção.</t>
    </r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</si>
  <si>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</si>
  <si>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</si>
  <si>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</si>
  <si>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</si>
  <si>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</si>
  <si>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</si>
  <si>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</si>
  <si>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</si>
  <si>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</si>
  <si>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</si>
  <si>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</si>
  <si>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</si>
  <si>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</si>
  <si>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</si>
  <si>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</si>
  <si>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</si>
  <si>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</si>
  <si>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</si>
  <si>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</si>
  <si>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</si>
  <si>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</si>
  <si>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</si>
  <si>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</si>
  <si>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</si>
  <si>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</si>
  <si>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</si>
  <si>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</si>
  <si>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</si>
  <si>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</si>
  <si>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</si>
  <si>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</si>
  <si>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</si>
  <si>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</si>
  <si>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</si>
  <si>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</si>
  <si>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</si>
  <si>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</si>
  <si>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</si>
  <si>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</si>
  <si>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</si>
  <si>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</si>
  <si>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</si>
  <si>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</si>
  <si>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</si>
  <si>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</si>
  <si>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</si>
  <si>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</si>
  <si>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</si>
  <si>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</si>
  <si>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</si>
  <si>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</si>
  <si>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</si>
  <si>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</si>
  <si>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</si>
  <si>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</si>
  <si>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</si>
  <si>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</si>
  <si>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</si>
  <si>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</si>
  <si>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</si>
  <si>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</si>
  <si>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</si>
  <si>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</si>
  <si>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</si>
  <si>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</si>
  <si>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</si>
  <si>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</si>
  <si>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</si>
  <si>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</si>
  <si>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</si>
  <si>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</si>
  <si>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</si>
  <si>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</si>
  <si>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</si>
  <si>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</si>
  <si>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</si>
  <si>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</si>
  <si>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</si>
  <si>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</si>
  <si>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</si>
  <si>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</si>
  <si>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</si>
  <si>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</si>
  <si>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</si>
  <si>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</si>
  <si>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</si>
  <si>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</si>
  <si>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</si>
  <si>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</si>
  <si>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</si>
  <si>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</si>
  <si>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</si>
  <si>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</si>
  <si>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</si>
  <si>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</si>
  <si>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</si>
  <si>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</si>
  <si>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</si>
  <si>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</si>
  <si>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</si>
  <si>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</si>
  <si>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</si>
  <si>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</si>
  <si>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</si>
  <si>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</si>
  <si>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</si>
  <si>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</si>
  <si>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</si>
  <si>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</si>
  <si>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</si>
  <si>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</si>
  <si>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</si>
  <si>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</si>
  <si>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</si>
  <si>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</si>
  <si>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</si>
  <si>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</si>
  <si>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</si>
  <si>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</si>
  <si>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</si>
  <si>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</si>
  <si>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</si>
  <si>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</si>
  <si>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</si>
  <si>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</si>
  <si>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</si>
  <si>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</si>
  <si>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</si>
  <si>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</si>
  <si>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</si>
  <si>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</si>
  <si>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</si>
  <si>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</si>
  <si>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</si>
  <si>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</si>
  <si>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</si>
  <si>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</si>
  <si>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</si>
  <si>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</si>
  <si>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</si>
  <si>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</si>
  <si>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</si>
  <si>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</si>
  <si>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</si>
  <si>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</si>
  <si>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</si>
  <si>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</si>
  <si>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</si>
  <si>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</si>
  <si>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</si>
  <si>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</si>
  <si>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</si>
  <si>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</si>
  <si>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</si>
  <si>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</si>
  <si>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</si>
  <si>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</si>
  <si>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</si>
  <si>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</si>
  <si>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</si>
  <si>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</si>
  <si>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</si>
  <si>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</si>
  <si>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</si>
  <si>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</si>
  <si>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</si>
  <si>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</si>
  <si>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</si>
  <si>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</si>
  <si>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</si>
  <si>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</si>
  <si>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</si>
  <si>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</si>
  <si>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</si>
  <si>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</si>
  <si>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</si>
  <si>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</si>
  <si>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</si>
  <si>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</si>
  <si>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</si>
  <si>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</si>
  <si>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</si>
  <si>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</si>
  <si>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</si>
  <si>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</si>
  <si>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</si>
  <si>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</si>
  <si>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</si>
  <si>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</si>
  <si>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</si>
  <si>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</si>
  <si>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</si>
  <si>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</si>
  <si>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</si>
  <si>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</si>
  <si>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</si>
  <si>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</si>
  <si>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</si>
  <si>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</si>
  <si>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</si>
  <si>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</si>
  <si>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</si>
  <si>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</si>
  <si>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</si>
  <si>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</si>
  <si>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</si>
  <si>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</si>
  <si>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</si>
  <si>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</si>
  <si>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</si>
  <si>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</si>
  <si>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</si>
  <si>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</si>
  <si>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</si>
  <si>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</si>
  <si>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</si>
  <si>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</si>
  <si>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</si>
  <si>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</si>
  <si>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</si>
  <si>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</si>
  <si>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</si>
  <si>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</si>
  <si>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</si>
  <si>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</si>
  <si>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</si>
  <si>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</si>
  <si>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</si>
  <si>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</si>
  <si>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</si>
  <si>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</si>
  <si>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</si>
  <si>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</si>
  <si>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</si>
  <si>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</si>
  <si>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</si>
  <si>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</si>
  <si>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</si>
  <si>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</si>
  <si>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</si>
  <si>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</si>
  <si>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</si>
  <si>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</si>
  <si>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</si>
  <si>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</si>
  <si>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</si>
  <si>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</si>
  <si>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</si>
  <si>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</si>
  <si>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</si>
  <si>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</si>
  <si>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</si>
  <si>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</si>
  <si>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</si>
  <si>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</si>
  <si>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</si>
  <si>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</si>
  <si>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</si>
  <si>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</si>
  <si>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</si>
  <si>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</si>
  <si>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</si>
  <si>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</si>
  <si>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</si>
  <si>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</si>
  <si>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</si>
  <si>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</si>
  <si>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</si>
  <si>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</si>
  <si>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</si>
  <si>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</si>
  <si>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</si>
  <si>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</si>
  <si>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</si>
  <si>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</si>
  <si>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</si>
  <si>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</si>
  <si>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</si>
  <si>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</si>
  <si>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</si>
  <si>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</si>
  <si>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</si>
  <si>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</si>
  <si>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</si>
  <si>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</si>
  <si>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</si>
  <si>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</si>
  <si>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</si>
  <si>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</si>
  <si>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</si>
  <si>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</si>
  <si>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</si>
  <si>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</si>
  <si>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</si>
  <si>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</si>
  <si>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</si>
  <si>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</si>
  <si>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</si>
  <si>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</si>
  <si>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</si>
  <si>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</si>
  <si>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</si>
  <si>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</si>
  <si>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</si>
  <si>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</si>
  <si>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</si>
  <si>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</si>
  <si>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</si>
  <si>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</si>
  <si>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</si>
  <si>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</si>
  <si>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</si>
  <si>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</si>
  <si>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</si>
  <si>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</si>
  <si>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</si>
  <si>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</si>
  <si>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</si>
  <si>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</si>
  <si>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</si>
  <si>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</si>
  <si>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</si>
  <si>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</si>
  <si>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</si>
  <si>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</si>
  <si>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</si>
  <si>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</si>
  <si>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</si>
  <si>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</si>
  <si>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</si>
  <si>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</si>
  <si>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</si>
  <si>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</si>
  <si>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</si>
  <si>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</si>
  <si>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</si>
  <si>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</si>
  <si>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</si>
  <si>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</si>
  <si>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</si>
  <si>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</si>
  <si>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</si>
  <si>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</si>
  <si>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</si>
  <si>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</si>
  <si>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</si>
  <si>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</si>
  <si>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</si>
  <si>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</si>
  <si>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</si>
  <si>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</si>
  <si>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</si>
  <si>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</si>
  <si>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</si>
  <si>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</si>
  <si>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</si>
  <si>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</si>
  <si>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</si>
  <si>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</si>
  <si>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</si>
  <si>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</si>
  <si>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</si>
  <si>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</si>
  <si>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</si>
  <si>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</si>
  <si>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</si>
  <si>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</si>
  <si>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</si>
  <si>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</si>
  <si>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</si>
  <si>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</si>
  <si>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</si>
  <si>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</si>
  <si>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</si>
  <si>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</si>
  <si>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</si>
  <si>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</si>
  <si>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</si>
  <si>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</si>
  <si>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</si>
  <si>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</si>
  <si>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</si>
  <si>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</si>
  <si>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</si>
  <si>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</si>
  <si>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</si>
  <si>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</si>
  <si>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</si>
  <si>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</si>
  <si>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</si>
  <si>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</si>
  <si>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</si>
  <si>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</si>
  <si>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</si>
  <si>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</si>
  <si>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</si>
  <si>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</si>
  <si>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</si>
  <si>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</si>
  <si>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</si>
  <si>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</si>
  <si>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</si>
  <si>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</si>
  <si>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</si>
  <si>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</si>
  <si>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</si>
  <si>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</si>
  <si>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</si>
  <si>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</si>
  <si>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</si>
  <si>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</si>
  <si>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</si>
  <si>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</si>
  <si>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</si>
  <si>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</si>
  <si>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</si>
  <si>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</si>
  <si>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</si>
  <si>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</si>
  <si>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</si>
  <si>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</si>
  <si>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</si>
  <si>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</si>
  <si>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</si>
  <si>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</si>
  <si>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</si>
  <si>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</si>
  <si>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</si>
  <si>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</si>
  <si>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</si>
  <si>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</si>
  <si>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</si>
  <si>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</si>
  <si>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</si>
  <si>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</si>
  <si>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</si>
  <si>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</si>
  <si>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</si>
  <si>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</si>
  <si>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</si>
  <si>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</si>
  <si>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</si>
  <si>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</si>
  <si>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</si>
  <si>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</si>
  <si>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</si>
  <si>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</si>
  <si>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</si>
  <si>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</si>
  <si>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</si>
  <si>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</si>
  <si>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</si>
  <si>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</si>
  <si>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</si>
  <si>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</si>
  <si>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</si>
  <si>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</si>
  <si>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</si>
  <si>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</si>
  <si>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</si>
  <si>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</si>
  <si>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</si>
  <si>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</si>
  <si>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</si>
  <si>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</si>
  <si>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</si>
  <si>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</si>
  <si>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</si>
  <si>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</si>
  <si>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</si>
  <si>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</si>
  <si>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</si>
  <si>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</si>
  <si>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</si>
  <si>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</si>
  <si>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</si>
  <si>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</si>
  <si>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</si>
  <si>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</si>
  <si>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</si>
  <si>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</si>
  <si>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</si>
  <si>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</si>
  <si>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</si>
  <si>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</si>
  <si>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</si>
  <si>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</si>
  <si>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</si>
  <si>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</si>
  <si>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</si>
  <si>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</si>
  <si>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</si>
  <si>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</si>
  <si>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</si>
  <si>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</si>
  <si>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</si>
  <si>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</si>
  <si>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</si>
  <si>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</si>
  <si>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</si>
  <si>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</si>
  <si>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</si>
  <si>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</si>
  <si>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</si>
  <si>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</si>
  <si>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</si>
  <si>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</si>
  <si>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</si>
  <si>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</si>
  <si>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</si>
  <si>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</si>
  <si>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</si>
  <si>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</si>
  <si>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</si>
  <si>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</si>
  <si>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</si>
  <si>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</si>
  <si>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</si>
  <si>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</si>
  <si>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</si>
  <si>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</si>
  <si>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</si>
  <si>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</si>
  <si>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</si>
  <si>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</si>
  <si>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</si>
  <si>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</si>
  <si>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</si>
  <si>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</si>
  <si>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</si>
  <si>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</si>
  <si>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</si>
  <si>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</si>
  <si>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</si>
  <si>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</si>
  <si>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</si>
  <si>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</si>
  <si>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</si>
  <si>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</si>
  <si>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</si>
  <si>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</si>
  <si>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</si>
  <si>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</si>
  <si>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</si>
  <si>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</si>
  <si>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</si>
  <si>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</si>
  <si>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</si>
  <si>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</si>
  <si>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</si>
  <si>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</si>
  <si>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</si>
  <si>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</si>
  <si>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</si>
  <si>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</si>
  <si>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</si>
  <si>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</si>
  <si>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</si>
  <si>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</si>
  <si>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</si>
  <si>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</si>
  <si>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</si>
  <si>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</si>
  <si>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</si>
  <si>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</si>
  <si>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</si>
  <si>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</si>
  <si>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</si>
  <si>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</si>
  <si>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</si>
  <si>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</si>
  <si>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</si>
  <si>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</si>
  <si>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</si>
  <si>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</si>
  <si>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</si>
  <si>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</si>
  <si>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</si>
  <si>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</si>
  <si>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</si>
  <si>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</si>
  <si>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</si>
  <si>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</si>
  <si>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</si>
  <si>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</si>
  <si>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</si>
  <si>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</si>
  <si>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</si>
  <si>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</si>
  <si>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</si>
  <si>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</si>
  <si>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</si>
  <si>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</si>
  <si>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</si>
  <si>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</si>
  <si>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</si>
  <si>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</si>
  <si>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</si>
  <si>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</si>
  <si>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</si>
  <si>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</si>
  <si>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</si>
  <si>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</si>
  <si>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</si>
  <si>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</si>
  <si>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</si>
  <si>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</si>
  <si>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</si>
  <si>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</si>
  <si>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</si>
  <si>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</si>
  <si>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</si>
  <si>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</si>
  <si>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</si>
  <si>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</si>
  <si>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</si>
  <si>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</si>
  <si>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</si>
  <si>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</si>
  <si>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</si>
  <si>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</si>
  <si>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</si>
  <si>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</si>
  <si>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</si>
  <si>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</si>
  <si>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</si>
  <si>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</si>
  <si>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</si>
  <si>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</si>
  <si>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</si>
  <si>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</si>
  <si>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</si>
  <si>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</si>
  <si>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</si>
  <si>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</si>
  <si>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</si>
  <si>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</si>
  <si>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</si>
  <si>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</si>
  <si>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</si>
  <si>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</si>
  <si>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</si>
  <si>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</si>
  <si>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</si>
  <si>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</si>
  <si>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</si>
  <si>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</si>
  <si>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</si>
  <si>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</si>
  <si>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</si>
  <si>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</si>
  <si>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</si>
  <si>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</si>
  <si>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</si>
  <si>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</si>
  <si>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</si>
  <si>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</si>
  <si>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</si>
  <si>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</si>
  <si>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</si>
  <si>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</si>
  <si>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</si>
  <si>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</si>
  <si>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</si>
  <si>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</si>
  <si>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</si>
  <si>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</si>
  <si>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</si>
  <si>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</si>
  <si>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</si>
  <si>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</si>
  <si>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</si>
  <si>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</si>
  <si>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</si>
  <si>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</si>
  <si>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</si>
  <si>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</si>
  <si>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</si>
  <si>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</si>
  <si>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</si>
  <si>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</si>
  <si>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</si>
  <si>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</si>
  <si>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</si>
  <si>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</si>
  <si>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</si>
  <si>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</si>
  <si>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</si>
  <si>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</si>
  <si>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</si>
  <si>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</si>
  <si>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</si>
  <si>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</si>
  <si>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</si>
  <si>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</si>
  <si>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</si>
  <si>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</si>
  <si>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</si>
  <si>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</si>
  <si>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</si>
  <si>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</si>
  <si>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</si>
  <si>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</si>
  <si>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</si>
  <si>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</si>
  <si>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</si>
  <si>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</si>
  <si>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</si>
  <si>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</si>
  <si>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</si>
  <si>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</si>
  <si>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</si>
  <si>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</si>
  <si>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</si>
  <si>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</si>
  <si>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</si>
  <si>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</si>
  <si>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</si>
  <si>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</si>
  <si>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</si>
  <si>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</si>
  <si>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</si>
  <si>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</si>
  <si>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</si>
  <si>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</si>
  <si>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</si>
  <si>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</si>
  <si>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</si>
  <si>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</si>
  <si>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</si>
  <si>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</si>
  <si>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</si>
  <si>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</si>
  <si>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</si>
  <si>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</si>
  <si>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</si>
  <si>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</si>
  <si>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</si>
  <si>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</si>
  <si>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</si>
  <si>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</si>
  <si>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</si>
  <si>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</si>
  <si>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</si>
  <si>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</si>
  <si>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</si>
  <si>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</si>
  <si>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</si>
  <si>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</si>
  <si>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</si>
  <si>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</si>
  <si>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</si>
  <si>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</si>
  <si>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</si>
  <si>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</si>
  <si>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</si>
  <si>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</si>
  <si>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</si>
  <si>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</si>
  <si>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</si>
  <si>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</si>
  <si>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</si>
  <si>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</si>
  <si>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</si>
  <si>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</si>
  <si>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</si>
  <si>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</si>
  <si>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</si>
  <si>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</si>
  <si>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</si>
  <si>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</si>
  <si>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</si>
  <si>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</si>
  <si>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</si>
  <si>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</si>
  <si>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</si>
  <si>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</si>
  <si>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</si>
  <si>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</si>
  <si>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</si>
  <si>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</si>
  <si>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</si>
  <si>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</si>
  <si>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</si>
  <si>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</si>
  <si>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</si>
  <si>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</si>
  <si>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</si>
  <si>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</si>
  <si>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</si>
  <si>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</si>
  <si>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</si>
  <si>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</si>
  <si>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</si>
  <si>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</si>
  <si>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</si>
  <si>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</si>
  <si>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</si>
  <si>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</si>
  <si>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</si>
  <si>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</si>
  <si>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</si>
  <si>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</si>
  <si>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</si>
  <si>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</si>
  <si>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</si>
  <si>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</si>
  <si>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</si>
  <si>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</si>
  <si>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</si>
  <si>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</si>
  <si>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</si>
  <si>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</si>
  <si>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</si>
  <si>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</si>
  <si>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</si>
  <si>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</si>
  <si>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</si>
  <si>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</si>
  <si>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</si>
  <si>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</si>
  <si>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</si>
  <si>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</si>
  <si>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</si>
  <si>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</si>
  <si>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</si>
  <si>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</si>
  <si>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</si>
  <si>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</si>
  <si>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</si>
  <si>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</si>
  <si>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</si>
  <si>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</si>
  <si>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</si>
  <si>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</si>
  <si>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</si>
  <si>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</si>
  <si>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</si>
  <si>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</si>
  <si>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</si>
  <si>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</si>
  <si>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</si>
  <si>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</si>
  <si>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</si>
  <si>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</si>
  <si>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</si>
  <si>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</si>
  <si>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</si>
  <si>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</si>
  <si>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</si>
  <si>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</si>
  <si>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</si>
  <si>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</si>
  <si>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</si>
  <si>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</si>
  <si>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</si>
  <si>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</si>
  <si>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</si>
  <si>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</si>
  <si>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</si>
  <si>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</si>
  <si>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</si>
  <si>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</si>
  <si>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</si>
  <si>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</si>
  <si>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</si>
  <si>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</si>
  <si>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</si>
  <si>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</si>
  <si>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</si>
  <si>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</si>
  <si>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</si>
  <si>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</si>
  <si>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</si>
  <si>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</si>
  <si>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</si>
  <si>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</si>
  <si>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</si>
  <si>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</si>
  <si>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</si>
  <si>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</si>
  <si>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</si>
  <si>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</si>
  <si>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</si>
  <si>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</si>
  <si>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</si>
  <si>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</si>
  <si>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</si>
  <si>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</si>
  <si>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</si>
  <si>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</si>
  <si>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</si>
  <si>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</si>
  <si>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</si>
  <si>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</si>
  <si>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</si>
  <si>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</si>
  <si>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</si>
  <si>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</si>
  <si>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</si>
  <si>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</si>
  <si>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</si>
  <si>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</si>
  <si>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</si>
  <si>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</si>
  <si>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</si>
  <si>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</si>
  <si>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</si>
  <si>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</si>
  <si>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</si>
  <si>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</si>
  <si>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</si>
  <si>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</si>
  <si>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</si>
  <si>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</si>
  <si>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</si>
  <si>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</si>
  <si>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</si>
  <si>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</si>
  <si>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</si>
  <si>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</si>
  <si>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</si>
  <si>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</si>
  <si>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</si>
  <si>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</si>
  <si>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</si>
  <si>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</si>
  <si>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</si>
  <si>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</si>
  <si>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</si>
  <si>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</si>
  <si>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</si>
  <si>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</si>
  <si>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</si>
  <si>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</si>
  <si>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</si>
  <si>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</si>
  <si>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</si>
  <si>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</si>
  <si>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</si>
  <si>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</si>
  <si>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</si>
  <si>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</si>
  <si>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</si>
  <si>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</si>
  <si>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</si>
  <si>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</si>
  <si>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</si>
  <si>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</si>
  <si>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</si>
  <si>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</si>
  <si>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</si>
  <si>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</si>
  <si>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</si>
  <si>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</si>
  <si>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</si>
  <si>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</si>
  <si>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</si>
  <si>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</si>
  <si>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</si>
  <si>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</si>
  <si>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</si>
  <si>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</si>
  <si>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</si>
  <si>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</si>
  <si>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</si>
  <si>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</si>
  <si>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</si>
  <si>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</si>
  <si>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</si>
  <si>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</si>
  <si>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</si>
  <si>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</si>
  <si>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</si>
  <si>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</si>
  <si>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</si>
  <si>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</si>
  <si>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</si>
  <si>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</si>
  <si>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</si>
  <si>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</si>
  <si>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</si>
  <si>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</si>
  <si>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</si>
  <si>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</si>
  <si>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</si>
  <si>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</si>
  <si>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</si>
  <si>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</si>
  <si>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</si>
  <si>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</si>
  <si>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</si>
  <si>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</si>
  <si>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</si>
  <si>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</si>
  <si>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</si>
  <si>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</si>
  <si>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</si>
  <si>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</si>
  <si>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</si>
  <si>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</si>
  <si>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</si>
  <si>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</si>
  <si>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</si>
  <si>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</si>
  <si>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</si>
  <si>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</si>
  <si>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</si>
  <si>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</si>
  <si>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</si>
  <si>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</si>
  <si>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</si>
  <si>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</si>
  <si>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</si>
  <si>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</si>
  <si>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</si>
  <si>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</si>
  <si>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</si>
  <si>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</si>
  <si>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</si>
  <si>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</si>
  <si>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</si>
  <si>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</si>
  <si>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</si>
  <si>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</si>
  <si>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</si>
  <si>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</si>
  <si>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</si>
  <si>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</si>
  <si>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</si>
  <si>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</si>
  <si>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</si>
  <si>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</si>
  <si>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</si>
  <si>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</si>
  <si>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</si>
  <si>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</si>
  <si>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</si>
  <si>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</si>
  <si>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</si>
  <si>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</si>
  <si>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</si>
  <si>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</si>
  <si>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</si>
  <si>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</si>
  <si>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</si>
  <si>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</si>
  <si>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</si>
  <si>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</si>
  <si>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</si>
  <si>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</si>
  <si>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</si>
  <si>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</si>
  <si>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</si>
  <si>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</si>
  <si>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</si>
  <si>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</si>
  <si>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</si>
  <si>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</si>
  <si>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</si>
  <si>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</si>
  <si>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</si>
  <si>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</si>
  <si>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</si>
  <si>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</si>
  <si>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</si>
  <si>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</si>
  <si>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</si>
  <si>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</si>
  <si>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</si>
  <si>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</si>
  <si>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</si>
  <si>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</si>
  <si>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</si>
  <si>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</si>
  <si>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</si>
  <si>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</si>
  <si>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</si>
  <si>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</si>
  <si>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</si>
  <si>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</si>
  <si>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</si>
  <si>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</si>
  <si>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</si>
  <si>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</si>
  <si>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</si>
  <si>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</si>
  <si>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</si>
  <si>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</si>
  <si>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</si>
  <si>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</si>
  <si>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</si>
  <si>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</si>
  <si>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</si>
  <si>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</si>
  <si>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</si>
  <si>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</si>
  <si>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</si>
  <si>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</si>
  <si>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</si>
  <si>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</si>
  <si>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</si>
  <si>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</si>
  <si>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</si>
  <si>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</si>
  <si>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</si>
  <si>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</si>
  <si>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</si>
  <si>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</si>
  <si>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</si>
  <si>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</si>
  <si>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</si>
  <si>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</si>
  <si>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</si>
  <si>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</si>
  <si>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</si>
  <si>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</si>
  <si>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</si>
  <si>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</si>
  <si>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</si>
  <si>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</si>
  <si>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</si>
  <si>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</si>
  <si>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</si>
  <si>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</si>
  <si>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</si>
  <si>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</si>
  <si>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</si>
  <si>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</si>
  <si>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</si>
  <si>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</si>
  <si>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</si>
  <si>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</si>
  <si>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</si>
  <si>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</si>
  <si>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</si>
  <si>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</si>
  <si>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</si>
  <si>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</si>
  <si>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</si>
  <si>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</si>
  <si>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</si>
  <si>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</si>
  <si>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</si>
  <si>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</si>
  <si>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</si>
  <si>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</si>
  <si>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</si>
  <si>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</si>
  <si>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</si>
  <si>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</si>
  <si>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</si>
  <si>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</si>
  <si>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</si>
  <si>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</si>
  <si>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</si>
  <si>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</si>
  <si>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</si>
  <si>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</si>
  <si>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</si>
  <si>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</si>
  <si>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</si>
  <si>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</si>
  <si>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</si>
  <si>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</si>
  <si>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</si>
  <si>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</si>
  <si>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</si>
  <si>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</si>
  <si>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</si>
  <si>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</si>
  <si>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</si>
  <si>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</si>
  <si>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</si>
  <si>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</si>
  <si>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</si>
  <si>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</si>
  <si>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</si>
  <si>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</si>
  <si>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</si>
  <si>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</si>
  <si>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</si>
  <si>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</si>
  <si>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</si>
  <si>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</si>
  <si>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</si>
  <si>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</si>
  <si>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</si>
  <si>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</si>
  <si>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</si>
  <si>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</si>
  <si>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</si>
  <si>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</si>
  <si>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</si>
  <si>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</si>
  <si>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</si>
  <si>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</si>
  <si>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</si>
  <si>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</si>
  <si>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</si>
  <si>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</si>
  <si>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</si>
  <si>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</si>
  <si>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</si>
  <si>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</si>
  <si>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</si>
  <si>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</si>
  <si>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</si>
  <si>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</si>
  <si>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</si>
  <si>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</si>
  <si>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</si>
  <si>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</si>
  <si>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</si>
  <si>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</si>
  <si>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</si>
  <si>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</si>
  <si>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</si>
  <si>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</si>
  <si>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</si>
  <si>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</si>
  <si>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</si>
  <si>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</si>
  <si>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</si>
  <si>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</si>
  <si>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</si>
  <si>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</si>
  <si>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</si>
  <si>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</si>
  <si>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</si>
  <si>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</si>
  <si>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</si>
  <si>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</si>
  <si>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</si>
  <si>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</si>
  <si>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</si>
  <si>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</si>
  <si>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</si>
  <si>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</si>
  <si>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</si>
  <si>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</si>
  <si>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</si>
  <si>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</si>
  <si>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</si>
  <si>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</si>
  <si>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</si>
  <si>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</si>
  <si>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</si>
  <si>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</si>
  <si>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</si>
  <si>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</si>
  <si>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</si>
  <si>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</si>
  <si>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</si>
  <si>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</si>
  <si>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</si>
  <si>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</si>
  <si>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</si>
  <si>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</si>
  <si>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</si>
  <si>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</si>
  <si>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</si>
  <si>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</si>
  <si>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</si>
  <si>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</si>
  <si>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</si>
  <si>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</si>
  <si>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</si>
  <si>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</si>
  <si>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</si>
  <si>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</si>
  <si>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</si>
  <si>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</si>
  <si>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</si>
  <si>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</si>
  <si>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</si>
  <si>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</si>
  <si>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</si>
  <si>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</si>
  <si>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</si>
  <si>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</si>
  <si>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</si>
  <si>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</si>
  <si>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</si>
  <si>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</si>
  <si>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</si>
  <si>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</si>
  <si>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</si>
  <si>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</si>
  <si>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</si>
  <si>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</si>
  <si>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</si>
  <si>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</si>
  <si>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</si>
  <si>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</si>
  <si>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</si>
  <si>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</si>
  <si>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</si>
  <si>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</si>
  <si>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</si>
  <si>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</si>
  <si>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</si>
  <si>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</si>
  <si>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</si>
  <si>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</si>
  <si>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</si>
  <si>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</si>
  <si>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</si>
  <si>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</si>
  <si>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</si>
  <si>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</si>
  <si>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</si>
  <si>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</si>
  <si>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</si>
  <si>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</si>
  <si>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</si>
  <si>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</si>
  <si>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</si>
  <si>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</si>
  <si>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</si>
  <si>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</si>
  <si>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</si>
  <si>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</si>
  <si>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</si>
  <si>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</si>
  <si>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</si>
  <si>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</si>
  <si>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</si>
  <si>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</si>
  <si>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</si>
  <si>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</si>
  <si>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</si>
  <si>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</si>
  <si>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</si>
  <si>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</si>
  <si>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</si>
  <si>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</si>
  <si>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</si>
  <si>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</si>
  <si>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</si>
  <si>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</si>
  <si>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</si>
  <si>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</si>
  <si>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</si>
  <si>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</si>
  <si>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</si>
  <si>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</si>
  <si>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</si>
  <si>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</si>
  <si>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</si>
  <si>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</si>
  <si>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</si>
  <si>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</si>
  <si>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</si>
  <si>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</si>
  <si>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</si>
  <si>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</si>
  <si>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</si>
  <si>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</si>
  <si>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</si>
  <si>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</si>
  <si>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</si>
  <si>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</si>
  <si>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</si>
  <si>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</si>
  <si>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</si>
  <si>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</si>
  <si>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</si>
  <si>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</si>
  <si>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</si>
  <si>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</si>
  <si>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</si>
  <si>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</si>
  <si>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</si>
  <si>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</si>
  <si>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</si>
  <si>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</si>
  <si>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</si>
  <si>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</si>
  <si>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</si>
  <si>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</si>
  <si>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</si>
  <si>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</si>
  <si>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</si>
  <si>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</si>
  <si>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</si>
  <si>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</si>
  <si>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</si>
  <si>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</si>
  <si>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</si>
  <si>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</si>
  <si>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</si>
  <si>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</si>
  <si>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</si>
  <si>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</si>
  <si>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</si>
  <si>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</si>
  <si>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</si>
  <si>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</si>
  <si>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</si>
  <si>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</si>
  <si>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</si>
  <si>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</si>
  <si>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</si>
  <si>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</si>
  <si>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</si>
  <si>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</si>
  <si>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</si>
  <si>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</si>
  <si>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</si>
  <si>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</si>
  <si>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</si>
  <si>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</si>
  <si>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</si>
  <si>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</si>
  <si>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</si>
  <si>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</si>
  <si>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</si>
  <si>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</si>
  <si>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</si>
  <si>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</si>
  <si>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</si>
  <si>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</si>
  <si>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</si>
  <si>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</si>
  <si>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</si>
  <si>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</si>
  <si>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</si>
  <si>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</si>
  <si>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</si>
  <si>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</si>
  <si>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</si>
  <si>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</si>
  <si>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</si>
  <si>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</si>
  <si>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</si>
  <si>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</si>
  <si>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</si>
  <si>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</si>
  <si>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</si>
  <si>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</si>
  <si>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</si>
  <si>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</si>
  <si>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</si>
  <si>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</si>
  <si>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</si>
  <si>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</si>
  <si>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</si>
  <si>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</si>
  <si>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</si>
  <si>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</si>
  <si>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</si>
  <si>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</si>
  <si>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</si>
  <si>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</si>
  <si>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</si>
  <si>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</si>
  <si>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</si>
  <si>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</si>
  <si>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</si>
  <si>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</si>
  <si>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</si>
  <si>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</si>
  <si>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</si>
  <si>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</si>
  <si>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</si>
  <si>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</si>
  <si>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</si>
  <si>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</si>
  <si>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</si>
  <si>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</si>
  <si>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</si>
  <si>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</si>
  <si>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</si>
  <si>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</si>
  <si>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</si>
  <si>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</si>
  <si>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</si>
  <si>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</si>
  <si>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</si>
  <si>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</si>
  <si>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</si>
  <si>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</si>
  <si>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</si>
  <si>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</si>
  <si>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</si>
  <si>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</si>
  <si>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</si>
  <si>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</si>
  <si>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</si>
  <si>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</si>
  <si>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</si>
  <si>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</si>
  <si>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</si>
  <si>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</si>
  <si>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</si>
  <si>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</si>
  <si>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</si>
  <si>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</si>
  <si>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</si>
  <si>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</si>
  <si>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</si>
  <si>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</si>
  <si>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</si>
  <si>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</si>
  <si>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</si>
  <si>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</si>
  <si>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</si>
  <si>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</si>
  <si>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</si>
  <si>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</si>
  <si>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</si>
  <si>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</si>
  <si>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</si>
  <si>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</si>
  <si>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</si>
  <si>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</si>
  <si>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</si>
  <si>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</si>
  <si>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</si>
  <si>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</si>
  <si>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</si>
  <si>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</si>
  <si>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</si>
  <si>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</si>
  <si>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</si>
  <si>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</si>
  <si>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</si>
  <si>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</si>
  <si>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</si>
  <si>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</si>
  <si>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</si>
  <si>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</si>
  <si>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</si>
  <si>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</si>
  <si>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</si>
  <si>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</si>
  <si>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</si>
  <si>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</si>
  <si>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</si>
  <si>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</si>
  <si>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</si>
  <si>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</si>
  <si>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</si>
  <si>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</si>
  <si>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</si>
  <si>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</si>
  <si>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</si>
  <si>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</si>
  <si>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</si>
  <si>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</si>
  <si>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</si>
  <si>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</si>
  <si>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</si>
  <si>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</si>
  <si>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</si>
  <si>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</si>
  <si>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</si>
  <si>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</si>
  <si>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</si>
  <si>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</si>
  <si>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</si>
  <si>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</si>
  <si>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</si>
  <si>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</si>
  <si>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</si>
  <si>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</si>
  <si>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</si>
  <si>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</si>
  <si>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</si>
  <si>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</si>
  <si>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</si>
  <si>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</si>
  <si>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</si>
  <si>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</si>
  <si>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</si>
  <si>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</si>
  <si>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</si>
  <si>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</si>
  <si>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</si>
  <si>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</si>
  <si>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</si>
  <si>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</si>
  <si>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</si>
  <si>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</si>
  <si>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</si>
  <si>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</si>
  <si>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</si>
  <si>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</si>
  <si>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</si>
  <si>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</si>
  <si>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</si>
  <si>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</si>
  <si>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</si>
  <si>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</si>
  <si>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</si>
  <si>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</si>
  <si>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</si>
  <si>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</si>
  <si>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</si>
  <si>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</si>
  <si>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</si>
  <si>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</si>
  <si>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</si>
  <si>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</si>
  <si>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</si>
  <si>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</si>
  <si>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</si>
  <si>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</si>
  <si>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</si>
  <si>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</si>
  <si>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</si>
  <si>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</si>
  <si>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</si>
  <si>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</si>
  <si>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</si>
  <si>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</si>
  <si>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</si>
  <si>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</si>
  <si>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</si>
  <si>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</si>
  <si>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</si>
  <si>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</si>
  <si>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</si>
  <si>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</si>
  <si>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</si>
  <si>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</si>
  <si>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</si>
  <si>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</si>
  <si>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</si>
  <si>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</si>
  <si>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</si>
  <si>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</si>
  <si>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</si>
  <si>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</si>
  <si>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</si>
  <si>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</si>
  <si>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</si>
  <si>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</si>
  <si>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</si>
  <si>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</si>
  <si>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</si>
  <si>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</si>
  <si>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</si>
  <si>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</si>
  <si>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</si>
  <si>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</si>
  <si>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</si>
  <si>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</si>
  <si>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</si>
  <si>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</si>
  <si>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</si>
  <si>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</si>
  <si>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</si>
  <si>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</si>
  <si>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</si>
  <si>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</si>
  <si>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</si>
  <si>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</si>
  <si>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</si>
  <si>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</si>
  <si>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</si>
  <si>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</si>
  <si>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</si>
  <si>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</si>
  <si>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</si>
  <si>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</si>
  <si>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</si>
  <si>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</si>
  <si>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</si>
  <si>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</si>
  <si>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</si>
  <si>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</si>
  <si>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</si>
  <si>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</si>
  <si>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</si>
  <si>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</si>
  <si>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</si>
  <si>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</si>
  <si>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</si>
  <si>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</si>
  <si>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</si>
  <si>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</si>
  <si>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</si>
  <si>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</si>
  <si>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</si>
  <si>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</si>
  <si>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</si>
  <si>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</si>
  <si>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</si>
  <si>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</si>
  <si>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</si>
  <si>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</si>
  <si>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</si>
  <si>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</si>
  <si>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</si>
  <si>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</si>
  <si>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</si>
  <si>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</si>
  <si>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</si>
  <si>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</si>
  <si>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</si>
  <si>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</si>
  <si>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</si>
  <si>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</si>
  <si>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</si>
  <si>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</si>
  <si>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</si>
  <si>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</si>
  <si>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</si>
  <si>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</si>
  <si>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</si>
  <si>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</si>
  <si>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</si>
  <si>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</si>
  <si>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</si>
  <si>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</si>
  <si>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</si>
  <si>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</si>
  <si>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</si>
  <si>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</si>
  <si>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</si>
  <si>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</si>
  <si>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</si>
  <si>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</si>
  <si>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</si>
  <si>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</si>
  <si>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</si>
  <si>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</si>
  <si>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</si>
  <si>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</si>
  <si>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</si>
  <si>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</si>
  <si>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</si>
  <si>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</si>
  <si>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</si>
  <si>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</si>
  <si>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</si>
  <si>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</si>
  <si>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</si>
  <si>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</si>
  <si>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</si>
  <si>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</si>
  <si>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</si>
  <si>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</si>
  <si>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</si>
  <si>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</si>
  <si>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</si>
  <si>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</si>
  <si>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</si>
  <si>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</si>
  <si>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</si>
  <si>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</si>
  <si>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</si>
  <si>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</si>
  <si>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</si>
  <si>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</si>
  <si>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</si>
  <si>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</si>
  <si>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</si>
  <si>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</si>
  <si>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</si>
  <si>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</si>
  <si>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</si>
  <si>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</si>
  <si>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</si>
  <si>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</si>
  <si>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</si>
  <si>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</si>
  <si>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</si>
  <si>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</si>
  <si>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</si>
  <si>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</si>
  <si>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</si>
  <si>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</si>
  <si>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</si>
  <si>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</si>
  <si>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</si>
  <si>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</si>
  <si>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</si>
  <si>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</si>
  <si>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</si>
  <si>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</si>
  <si>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</si>
  <si>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</si>
  <si>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</si>
  <si>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</si>
  <si>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</si>
  <si>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</si>
  <si>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</si>
  <si>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</si>
  <si>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</si>
  <si>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</si>
  <si>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</si>
  <si>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</si>
  <si>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</si>
  <si>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</si>
  <si>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</si>
  <si>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</si>
  <si>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</si>
  <si>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</si>
  <si>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</si>
  <si>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</si>
  <si>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</si>
  <si>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</si>
  <si>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</si>
  <si>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</si>
  <si>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</si>
  <si>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</si>
  <si>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</si>
  <si>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</si>
  <si>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</si>
  <si>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</si>
  <si>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</si>
  <si>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</si>
  <si>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</si>
  <si>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</si>
  <si>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</si>
  <si>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</si>
  <si>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</si>
  <si>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</si>
  <si>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</si>
  <si>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</si>
  <si>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</si>
  <si>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</si>
  <si>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</si>
  <si>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</si>
  <si>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</si>
  <si>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</si>
  <si>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</si>
  <si>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</si>
  <si>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</si>
  <si>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</si>
  <si>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</si>
  <si>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</si>
  <si>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</si>
  <si>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</si>
  <si>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</si>
  <si>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</si>
  <si>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</si>
  <si>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</si>
  <si>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</si>
  <si>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</si>
  <si>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</si>
  <si>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</si>
  <si>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</si>
  <si>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</si>
  <si>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</si>
  <si>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</si>
  <si>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</si>
  <si>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</si>
  <si>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</si>
  <si>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</si>
  <si>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</si>
  <si>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</si>
  <si>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</si>
  <si>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</si>
  <si>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</si>
  <si>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</si>
  <si>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</si>
  <si>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</si>
  <si>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</si>
  <si>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</si>
  <si>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</si>
  <si>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</si>
  <si>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</si>
  <si>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</si>
  <si>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</si>
  <si>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</si>
  <si>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</si>
  <si>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</si>
  <si>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</si>
  <si>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</si>
  <si>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</si>
  <si>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</si>
  <si>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</si>
  <si>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</si>
  <si>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</si>
  <si>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</si>
  <si>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</si>
  <si>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</si>
  <si>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</si>
  <si>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</si>
  <si>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</si>
  <si>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</si>
  <si>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</si>
  <si>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</si>
  <si>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</si>
  <si>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</si>
  <si>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</si>
  <si>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</si>
  <si>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</si>
  <si>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</si>
  <si>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</si>
  <si>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</si>
  <si>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</si>
  <si>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</si>
  <si>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</si>
  <si>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</si>
  <si>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</si>
  <si>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</si>
  <si>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</si>
  <si>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</si>
  <si>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</si>
  <si>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</si>
  <si>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</si>
  <si>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</si>
  <si>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</si>
  <si>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</si>
  <si>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</si>
  <si>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</si>
  <si>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</si>
  <si>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</si>
  <si>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</si>
  <si>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</si>
  <si>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</si>
  <si>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</si>
  <si>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</si>
  <si>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</si>
  <si>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</si>
  <si>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</si>
  <si>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</si>
  <si>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</si>
  <si>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</si>
  <si>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</si>
  <si>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</si>
  <si>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</si>
  <si>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</si>
  <si>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</si>
  <si>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</si>
  <si>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</si>
  <si>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</si>
  <si>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</si>
  <si>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</si>
  <si>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</si>
  <si>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</si>
  <si>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</si>
  <si>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</si>
  <si>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</si>
  <si>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</si>
  <si>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</si>
  <si>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</si>
  <si>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</si>
  <si>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</si>
  <si>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</si>
  <si>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</si>
  <si>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</si>
  <si>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</si>
  <si>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</si>
  <si>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</si>
  <si>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</si>
  <si>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</si>
  <si>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</si>
  <si>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</si>
  <si>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</si>
  <si>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</si>
  <si>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</si>
  <si>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</si>
  <si>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</si>
  <si>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</si>
  <si>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</si>
  <si>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</si>
  <si>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</si>
  <si>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</si>
  <si>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</si>
  <si>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</si>
  <si>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</si>
  <si>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</si>
  <si>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</si>
  <si>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</si>
  <si>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</si>
  <si>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</si>
  <si>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</si>
  <si>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</si>
  <si>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</si>
  <si>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</si>
  <si>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</si>
  <si>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</si>
  <si>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</si>
  <si>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</si>
  <si>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</si>
  <si>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</si>
  <si>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</si>
  <si>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</si>
  <si>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</si>
  <si>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</si>
  <si>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</si>
  <si>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</si>
  <si>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</si>
  <si>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</si>
  <si>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</si>
  <si>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</si>
  <si>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</si>
  <si>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</si>
  <si>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</si>
  <si>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</si>
  <si>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</si>
  <si>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</si>
  <si>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</si>
  <si>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</si>
  <si>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</si>
  <si>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</si>
  <si>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</si>
  <si>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</si>
  <si>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</si>
  <si>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</si>
  <si>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</si>
  <si>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</si>
  <si>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</si>
  <si>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</si>
  <si>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</si>
  <si>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</si>
  <si>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</si>
  <si>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</si>
  <si>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</si>
  <si>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</si>
  <si>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</si>
  <si>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</si>
  <si>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</si>
  <si>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</si>
  <si>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</si>
  <si>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</si>
  <si>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</si>
  <si>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</si>
  <si>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</si>
  <si>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</si>
  <si>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</si>
  <si>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</si>
  <si>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</si>
  <si>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</si>
  <si>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</si>
  <si>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</si>
  <si>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</si>
  <si>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</si>
  <si>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</si>
  <si>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</si>
  <si>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</si>
  <si>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</si>
  <si>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</si>
  <si>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</si>
  <si>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</si>
  <si>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</si>
  <si>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</si>
  <si>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</si>
  <si>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</si>
  <si>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</si>
  <si>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</si>
  <si>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</si>
  <si>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</si>
  <si>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</si>
  <si>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</si>
  <si>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</si>
  <si>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</si>
  <si>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</si>
  <si>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</si>
  <si>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</si>
  <si>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</si>
  <si>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</si>
  <si>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</si>
  <si>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</si>
  <si>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</si>
  <si>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</si>
  <si>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</si>
  <si>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</si>
  <si>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</si>
  <si>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</si>
  <si>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</si>
  <si>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</si>
  <si>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</si>
  <si>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</si>
  <si>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</si>
  <si>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</si>
  <si>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</si>
  <si>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</si>
  <si>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</si>
  <si>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</si>
  <si>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</si>
  <si>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</si>
  <si>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</si>
  <si>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</si>
  <si>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</si>
  <si>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</si>
  <si>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</si>
  <si>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</si>
  <si>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</si>
  <si>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</si>
  <si>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</si>
  <si>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</si>
  <si>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</si>
  <si>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</si>
  <si>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</si>
  <si>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</si>
  <si>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</si>
  <si>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</si>
  <si>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</si>
  <si>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</si>
  <si>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</si>
  <si>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</si>
  <si>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</si>
  <si>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</si>
  <si>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</si>
  <si>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</si>
  <si>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</si>
  <si>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</si>
  <si>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</si>
  <si>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</si>
  <si>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</si>
  <si>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</si>
  <si>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</si>
  <si>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</si>
  <si>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</si>
  <si>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</si>
  <si>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</si>
  <si>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</si>
  <si>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</si>
  <si>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</si>
  <si>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</si>
  <si>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</si>
  <si>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</si>
  <si>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</si>
  <si>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</si>
  <si>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</si>
  <si>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</si>
  <si>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</si>
  <si>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</si>
  <si>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</si>
  <si>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</si>
  <si>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</si>
  <si>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</si>
  <si>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PLANTIO GRAMA ESMERALDA PLACA C/ M.O. IRRIG., ADUBO,TERRA VEGETAL (O.C.) A&lt;11.000,00M2</t>
  </si>
  <si>
    <t>MASTROS PARA BANDEIRAS EM  FERRO GALVANIZADO (ASSENTADOS/PINTADOS) -  3 UNIDADES</t>
  </si>
  <si>
    <t>BANCO CONCRETO POLIDO BASE EM ALVENARIA TIJOLO APARENTE PINTADA - PADRÃO GOINFRA</t>
  </si>
  <si>
    <t>UNIDADEESCOLAR</t>
  </si>
  <si>
    <t>OBRA</t>
  </si>
  <si>
    <t>REFERÊNCIA GOINFRA</t>
  </si>
  <si>
    <t>REFERÊNCIA SINAPI</t>
  </si>
  <si>
    <t>ONERADA</t>
  </si>
  <si>
    <t xml:space="preserve"> ONERADA</t>
  </si>
  <si>
    <t>ÁREAEXISTENTE(M²)</t>
  </si>
  <si>
    <t>ÁREA A CONSTRUIR (M²)</t>
  </si>
  <si>
    <t>ÁREA A DEMOLIR (M²)</t>
  </si>
  <si>
    <t>PLANILHAORÇAMENTÁRIA</t>
  </si>
  <si>
    <t>0490</t>
  </si>
  <si>
    <t>0563</t>
  </si>
  <si>
    <t>0627</t>
  </si>
  <si>
    <t>0701</t>
  </si>
  <si>
    <t>0772</t>
  </si>
  <si>
    <t>1398</t>
  </si>
  <si>
    <t>PREÇO  SEM BDI (R$)</t>
  </si>
  <si>
    <t>PREÇO  COM BDI (R$)</t>
  </si>
  <si>
    <t>PARTIC.   ( % )</t>
  </si>
  <si>
    <t>TOTAL  GERAL DO ORÇAMENTO</t>
  </si>
  <si>
    <t>SOMATÓRIO DE SERVIÇOS</t>
  </si>
  <si>
    <t>VALOR</t>
  </si>
  <si>
    <t>NÚMERO DE PARCELAS</t>
  </si>
  <si>
    <t>PRAZO</t>
  </si>
  <si>
    <t>dias corridos</t>
  </si>
  <si>
    <t>LOCAL</t>
  </si>
  <si>
    <t>CRONOGRAMA FÍSICO-FINANCEIRO</t>
  </si>
  <si>
    <t>ETAPA</t>
  </si>
  <si>
    <t>PREÇO   (R$) C/ BDI</t>
  </si>
  <si>
    <t>PARTIC   ( % )</t>
  </si>
  <si>
    <t>RELATÓRIO CENTRAL</t>
  </si>
  <si>
    <t>PARC. MAIOR RELEV  (100%)</t>
  </si>
  <si>
    <t>SUBESTAÇÃO (01 TRANSFORMADOR DE 112,5 KVA)</t>
  </si>
  <si>
    <t>KVA</t>
  </si>
  <si>
    <t>PARC. MAIOR RELEV  (50%)</t>
  </si>
  <si>
    <t>CONCRETO</t>
  </si>
  <si>
    <t>COBERTURA CERÂMICA</t>
  </si>
  <si>
    <t>PISO DE GRANITINA</t>
  </si>
  <si>
    <t>PARCELA DE MAIOR RELEVÂNCIA</t>
  </si>
  <si>
    <t>FONTE</t>
  </si>
  <si>
    <t>UNIDADE</t>
  </si>
  <si>
    <t>COEFIC.</t>
  </si>
  <si>
    <t>CUSTO UNITÁRIO</t>
  </si>
  <si>
    <t>CUSTO  TOTAL (A) + (B) + (C) + (D) + (E)</t>
  </si>
  <si>
    <t>DESONERADO</t>
  </si>
  <si>
    <t>NÃO DESONER.</t>
  </si>
  <si>
    <t>GOINFRA_I</t>
  </si>
  <si>
    <t>SERVENTE</t>
  </si>
  <si>
    <t>2,5000</t>
  </si>
  <si>
    <t>PEDREIRO</t>
  </si>
  <si>
    <t>2,0000</t>
  </si>
  <si>
    <t>MÃO DE OBRA (B) - TOTAL</t>
  </si>
  <si>
    <t>MATERIAL (C) - TOTAL</t>
  </si>
  <si>
    <t>0,0410</t>
  </si>
  <si>
    <t>ARMADOR</t>
  </si>
  <si>
    <t>0,0250</t>
  </si>
  <si>
    <t>SINAPI_I</t>
  </si>
  <si>
    <t>1,0300</t>
  </si>
  <si>
    <t>ARAME RECOZIDO 18 BWG</t>
  </si>
  <si>
    <t>Kg</t>
  </si>
  <si>
    <t>0,0150</t>
  </si>
  <si>
    <t>m2</t>
  </si>
  <si>
    <t>1,0000</t>
  </si>
  <si>
    <t>AJUDANTE</t>
  </si>
  <si>
    <t>1,8841</t>
  </si>
  <si>
    <t>0,0900</t>
  </si>
  <si>
    <t>un</t>
  </si>
  <si>
    <t>PLACA DE SINALIZACAO DE SEGURANCA CONTRA INCENDIO, FOTOLUMINESCENTE, QUADRADA, *20 X 20* CM, EM PVC *2* MM ANTI-CHAMAS (SIMBOLOS, CORES E PICTOGRAMAS CONFORME NBR 16820)</t>
  </si>
  <si>
    <t>3,0000</t>
  </si>
  <si>
    <t>m3</t>
  </si>
  <si>
    <t>0,2100</t>
  </si>
  <si>
    <t>0,8200</t>
  </si>
  <si>
    <t>0,4800</t>
  </si>
  <si>
    <t>4,9000</t>
  </si>
  <si>
    <t>ATERRO INTERNO SEM APILOAMENTO COM TRANSPORTE EM CARRINHO MÃO</t>
  </si>
  <si>
    <t>1,4700</t>
  </si>
  <si>
    <t>0,3600</t>
  </si>
  <si>
    <t>PREPARO COM BETONEIRA E TRANSPORTE MANUAL DE CONCRETO FCK=25 MPA</t>
  </si>
  <si>
    <t>0,6400</t>
  </si>
  <si>
    <t>LANÇAMENTO/APLICAÇÃO/ADENSAMENTO MANUAL DE CONCRETO - (O.C.)</t>
  </si>
  <si>
    <t>11,2000</t>
  </si>
  <si>
    <t>20,0000</t>
  </si>
  <si>
    <t>6,6000</t>
  </si>
  <si>
    <t>5,9800</t>
  </si>
  <si>
    <t>12,3200</t>
  </si>
  <si>
    <t>0,9800</t>
  </si>
  <si>
    <t>LANÇAMENTO/APLICAÇÃO/ADENSAMENTO MANUAL DE CONCRETO - (OBRAS CIVIS)</t>
  </si>
  <si>
    <t>23,9000</t>
  </si>
  <si>
    <t>43,4000</t>
  </si>
  <si>
    <t>ACO CA - 60 - 5,0 MM - (OBRAS CIVIS)</t>
  </si>
  <si>
    <t>22,6000</t>
  </si>
  <si>
    <t>4,0200</t>
  </si>
  <si>
    <t>14,7600</t>
  </si>
  <si>
    <t>5,9000</t>
  </si>
  <si>
    <t>1,0200</t>
  </si>
  <si>
    <t>29,5200</t>
  </si>
  <si>
    <t>3,1000</t>
  </si>
  <si>
    <t>3,0500</t>
  </si>
  <si>
    <t>38,8800</t>
  </si>
  <si>
    <t>6,4400</t>
  </si>
  <si>
    <t>16,0000</t>
  </si>
  <si>
    <t>0,0333</t>
  </si>
  <si>
    <t>ELETRICISTA</t>
  </si>
  <si>
    <t>COTAÇÃO</t>
  </si>
  <si>
    <t>COT 010_SEE</t>
  </si>
  <si>
    <t>CAPUZ PARA PROTEÇÃO DOS PARA RAIOS</t>
  </si>
  <si>
    <t>COT 011_SEE</t>
  </si>
  <si>
    <t>CAPUZ DE PROTEÇÃO PARA BUCHA DE TRANSFORMADOR</t>
  </si>
  <si>
    <t>0,0090</t>
  </si>
  <si>
    <t>PORCA ZINCADA, SEXTAVADA, DIAMETRO 3/8"</t>
  </si>
  <si>
    <t>0,1850</t>
  </si>
  <si>
    <t>ENCANADOR</t>
  </si>
  <si>
    <t>H125</t>
  </si>
  <si>
    <t>BUCHA DE REDUÇÃO SOLDAVEL CURTA DIAM. 75 X 60 MM</t>
  </si>
  <si>
    <t>H126</t>
  </si>
  <si>
    <t>BUCHA DE REDUÇÃO SOLDAVEL CURTA DIAM. 85 X 75 MM</t>
  </si>
  <si>
    <t>VALE TRANSPORTE</t>
  </si>
  <si>
    <t>0,6356</t>
  </si>
  <si>
    <t>0,2848</t>
  </si>
  <si>
    <t>OPERADOR DE BETONEIRA</t>
  </si>
  <si>
    <t>0,0456</t>
  </si>
  <si>
    <t>0,2159</t>
  </si>
  <si>
    <t>0,1431</t>
  </si>
  <si>
    <t>CARPINTEIRO</t>
  </si>
  <si>
    <t>0,0694</t>
  </si>
  <si>
    <t>AREIA MÉDIA</t>
  </si>
  <si>
    <t>0,0281</t>
  </si>
  <si>
    <t>0,0373</t>
  </si>
  <si>
    <t>ARAME GALVANIZADO Nº 12 BWG</t>
  </si>
  <si>
    <t>0,0032</t>
  </si>
  <si>
    <t>AÇO CA-60 B - 5,0 MM</t>
  </si>
  <si>
    <t>0,6309</t>
  </si>
  <si>
    <t>AÇO CA-50 - 6,3 MM (1/4")</t>
  </si>
  <si>
    <t>0,4125</t>
  </si>
  <si>
    <t>AÇO CA-50 - 8,0 MM (5/16")</t>
  </si>
  <si>
    <t>1,0057</t>
  </si>
  <si>
    <t>BRITA Nº 1</t>
  </si>
  <si>
    <t>0,0209</t>
  </si>
  <si>
    <t>BRITA Nº 2</t>
  </si>
  <si>
    <t>CAL HIDRATADA</t>
  </si>
  <si>
    <t>0,8448</t>
  </si>
  <si>
    <t>CIMENTO PORTLAND CPII-32</t>
  </si>
  <si>
    <t>8,3432</t>
  </si>
  <si>
    <t>TIJOLO FURADO 9x19x19 CM</t>
  </si>
  <si>
    <t>10,4624</t>
  </si>
  <si>
    <t>TABUA PARA FORMA (30CM)</t>
  </si>
  <si>
    <t>m</t>
  </si>
  <si>
    <t>0,2218</t>
  </si>
  <si>
    <t>PREGO 18x24</t>
  </si>
  <si>
    <t>0,0161</t>
  </si>
  <si>
    <t>PONTALETE 3x3"</t>
  </si>
  <si>
    <t>0,1423</t>
  </si>
  <si>
    <t>0,9200</t>
  </si>
  <si>
    <t>COTOVELO 90 GRAUS DE FERRO GALVANIZADO, COM ROSCA BSP, DE 1 1/4"</t>
  </si>
  <si>
    <t>H689</t>
  </si>
  <si>
    <t>FITA VEDAROSCA 18 MM</t>
  </si>
  <si>
    <t>0,4000</t>
  </si>
  <si>
    <t>UNIAO DE FERRO GALVANIZADO, COM ROSCA BSP, COM ASSENTO PLANO, DE 1"</t>
  </si>
  <si>
    <t>0,2000</t>
  </si>
  <si>
    <t>FITA ACO INOX PARA CINTAR POSTE, L = 19 MM, E = 0,5 MM (ROLO DE 30M)</t>
  </si>
  <si>
    <t>0,0557</t>
  </si>
  <si>
    <t>COT 337_SEE</t>
  </si>
  <si>
    <t>(03443/ORSE) FECHO PARA FITA DE AÇO INOX</t>
  </si>
  <si>
    <t>OFICIAL "B"</t>
  </si>
  <si>
    <t>TUBO INDUSTRIAL 2" CHAPA 13 (2,25 MM)</t>
  </si>
  <si>
    <t>5,5248</t>
  </si>
  <si>
    <t>TUBO INDUSTRIAL REDONDO 1" CHAPA 13 (2,25 MM)</t>
  </si>
  <si>
    <t>1,1000</t>
  </si>
  <si>
    <t>MASSA PLASTICA</t>
  </si>
  <si>
    <t>0,2041</t>
  </si>
  <si>
    <t>ELETRODO 2.5 OK</t>
  </si>
  <si>
    <t>0,1146</t>
  </si>
  <si>
    <t>LIXA PARA FERRO Nº 100</t>
  </si>
  <si>
    <t>0,1250</t>
  </si>
  <si>
    <t>DISCO DE DESBASTE 7/8" PARA CONCRETO/FERRO (1/4" X 7")</t>
  </si>
  <si>
    <t>DISCO DE CORTE DIAM. 5/8"- 10"</t>
  </si>
  <si>
    <t>0,1865</t>
  </si>
  <si>
    <t>FABRICAÇÃO / MONTAGEM</t>
  </si>
  <si>
    <t>CHAPA PERFILADA 3/16"</t>
  </si>
  <si>
    <t>0,7200</t>
  </si>
  <si>
    <t>AÇO CA-25 - 6,3 MM (1/4") - BARRA LISA A-36</t>
  </si>
  <si>
    <t>0,2500</t>
  </si>
  <si>
    <t>0,3000</t>
  </si>
  <si>
    <t>8,2198</t>
  </si>
  <si>
    <t>CHAPA DE AÇO DOBRADA Nº 13 (2,25 MM)</t>
  </si>
  <si>
    <t>0,4352</t>
  </si>
  <si>
    <t>1,1644</t>
  </si>
  <si>
    <t>0,4815</t>
  </si>
  <si>
    <t>0,4400</t>
  </si>
  <si>
    <t>7,7778</t>
  </si>
  <si>
    <t>4,6320</t>
  </si>
  <si>
    <t>TUBO INDUSTRIAL 40X40 CHAPA 13 (2,25 MM)</t>
  </si>
  <si>
    <t>6,3420</t>
  </si>
  <si>
    <t>TUBO INDUSTRIAL 1.1/2" CHAPA 13 (2,25 MM)</t>
  </si>
  <si>
    <t>1,4862</t>
  </si>
  <si>
    <t>0,2551</t>
  </si>
  <si>
    <t>0,0510</t>
  </si>
  <si>
    <t>0,3730</t>
  </si>
  <si>
    <t>1,0980</t>
  </si>
  <si>
    <t>0,3813</t>
  </si>
  <si>
    <t>0,7800</t>
  </si>
  <si>
    <t>0,2334</t>
  </si>
  <si>
    <t>0,3391</t>
  </si>
  <si>
    <t>0,3463</t>
  </si>
  <si>
    <t>0,1803</t>
  </si>
  <si>
    <t>COT 016_SEE</t>
  </si>
  <si>
    <t>ELEVADOR (PLATAFORMA VERTICAL) MODELO HERA OU EQUIVALENTE 02 PARADAS - CAPACIDADE 280KG (INSTALADO)</t>
  </si>
  <si>
    <t>8,0000</t>
  </si>
  <si>
    <t>COT 022_SEE</t>
  </si>
  <si>
    <t>(01581/ORSE) MANGUEIRA DE BORRACHA PARA ALTA PRESSÃO 1" - 300 PSI</t>
  </si>
  <si>
    <t>COT 023_SEE</t>
  </si>
  <si>
    <t>ADAPTADOR PARA MANGUEIRA 1"</t>
  </si>
  <si>
    <t>COT 339_SEE</t>
  </si>
  <si>
    <t>CRUZETA DE CONCRETO ARMADO  BECO TIPO L - 1.700 mm</t>
  </si>
  <si>
    <t>COT 340_SEE</t>
  </si>
  <si>
    <t>POSTE TIPO DUPLO T 11/600 (m/daN)</t>
  </si>
  <si>
    <t>SERVENTE COM ENCARGOS COMPLEMENTARES</t>
  </si>
  <si>
    <t>VIDRACEIRO COM ENCARGOS COMPLEMENTARES</t>
  </si>
  <si>
    <t>ESPELHO CRISTAL E = 4 MM</t>
  </si>
  <si>
    <t>4,0000</t>
  </si>
  <si>
    <t>COT 457_SEE</t>
  </si>
  <si>
    <t>(04642/ORSE) CINTA AÇO GALVANIZADO PARA POSTE 330 MM</t>
  </si>
  <si>
    <t>UND</t>
  </si>
  <si>
    <t>0,8000</t>
  </si>
  <si>
    <t>COT 090_SEE</t>
  </si>
  <si>
    <t>COT 092_SEE</t>
  </si>
  <si>
    <t>COT 503_SEE</t>
  </si>
  <si>
    <t>(00276/ORSE) Bateria de 12v x 7a para centrais de alarme</t>
  </si>
  <si>
    <t>COT 462_SEE</t>
  </si>
  <si>
    <t>(10512/ORSE) Cinta aço galvanizado 250mm</t>
  </si>
  <si>
    <t>CORTINA CANALETA CONCRETO 14X19X19 PARA SER CHEIA CONCRETO ARMADO (0,0568M3/M2) - EXCLUSO O CONCRETO</t>
  </si>
  <si>
    <t>CONCRETO USINADO CONVENCIONAL FCK=25 MPA COM TRANSPORTE MANUAL (O.C.)</t>
  </si>
  <si>
    <t>0,0568</t>
  </si>
  <si>
    <t>LANÇAMENTO/APLICAÇÃO/ADENSAMENTO DE CONCRETO EM FUNDAÇÃO- (O.C.)</t>
  </si>
  <si>
    <t>3,9500</t>
  </si>
  <si>
    <t>IMPERMEABILIZAÇÃO  MURO DE ARRIMO COM 4 DEMÃOS DE EMULSÃO ASFÁLTICA</t>
  </si>
  <si>
    <t>TOALHEIRO PLASTICO TIPO DISPENSER PARA PAPEL TOALHA INTERFOLHADO</t>
  </si>
  <si>
    <t>PARAFUSO COM BUCHA S-8</t>
  </si>
  <si>
    <t>1,1500</t>
  </si>
  <si>
    <t>COT 101_SEE</t>
  </si>
  <si>
    <t>2,8200</t>
  </si>
  <si>
    <t>0,1600</t>
  </si>
  <si>
    <t>NIPLE DE REDUCAO DE FERRO GALVANIZADO, COM ROSCA BSP, DE 1/2" X 1/4"</t>
  </si>
  <si>
    <t>NIPLE DE REDUCAO DE FERRO GALVANIZADO, COM ROSCA BSP, DE 3/4" X 1/2"</t>
  </si>
  <si>
    <t>COT 463_SEE</t>
  </si>
  <si>
    <t>1,2712</t>
  </si>
  <si>
    <t>0,0914</t>
  </si>
  <si>
    <t>0,5697</t>
  </si>
  <si>
    <t>0,2864</t>
  </si>
  <si>
    <t>0,4318</t>
  </si>
  <si>
    <t>0,1389</t>
  </si>
  <si>
    <t>0,4436</t>
  </si>
  <si>
    <t>20,9248</t>
  </si>
  <si>
    <t>0,2846</t>
  </si>
  <si>
    <t>0,0321</t>
  </si>
  <si>
    <t>16,6864</t>
  </si>
  <si>
    <t>1,6896</t>
  </si>
  <si>
    <t>0,8250</t>
  </si>
  <si>
    <t>2,0114</t>
  </si>
  <si>
    <t>1,2618</t>
  </si>
  <si>
    <t>0,0064</t>
  </si>
  <si>
    <t>0,0746</t>
  </si>
  <si>
    <t>0,0561</t>
  </si>
  <si>
    <t>0,1257</t>
  </si>
  <si>
    <t>0,3974</t>
  </si>
  <si>
    <t>0,2663</t>
  </si>
  <si>
    <t>0,5722</t>
  </si>
  <si>
    <t>0,0897</t>
  </si>
  <si>
    <t>1,3094</t>
  </si>
  <si>
    <t>0,0204</t>
  </si>
  <si>
    <t>0,0691</t>
  </si>
  <si>
    <t>0,0063</t>
  </si>
  <si>
    <t>1,1543</t>
  </si>
  <si>
    <t>1,9914</t>
  </si>
  <si>
    <t>0,6600</t>
  </si>
  <si>
    <t>1,7377</t>
  </si>
  <si>
    <t>16,3854</t>
  </si>
  <si>
    <t>0,0286</t>
  </si>
  <si>
    <t>0,2277</t>
  </si>
  <si>
    <t>21,5227</t>
  </si>
  <si>
    <t>0,4103</t>
  </si>
  <si>
    <t>BUCHA DE NYLON SEM ABA S6, COM PARAFUSO DE 4,20 X 40 MM EM ACO ZINCADO COM ROSCA SOBERBA, CABECA CHATA E FENDA PHILLIPS</t>
  </si>
  <si>
    <t>COT 135_SEE</t>
  </si>
  <si>
    <t>PLACA DE ADVERTÊNCIA - 'PERIGO - ALTA TENSÃO'</t>
  </si>
  <si>
    <t>0,3500</t>
  </si>
  <si>
    <t>LUVA DE FERRO GALVANIZADO, COM ROSCA BSP, DE 1"</t>
  </si>
  <si>
    <t>0,5500</t>
  </si>
  <si>
    <t>0,0240</t>
  </si>
  <si>
    <t>1,3000</t>
  </si>
  <si>
    <t>0,6000</t>
  </si>
  <si>
    <t>0,6105</t>
  </si>
  <si>
    <t>FITA VEDA ROSCA EM ROLOS DE 18 MM X 10 M (L X C)</t>
  </si>
  <si>
    <t>0,1208</t>
  </si>
  <si>
    <t>TE DE REDUCAO DE FERRO GALVANIZADO, COM ROSCA BSP, DE 3/4" X 1/2"</t>
  </si>
  <si>
    <t>1,2000</t>
  </si>
  <si>
    <t>BUCHA DE REDUCAO DE FERRO GALVANIZADO, COM ROSCA BSP, DE 1/2" X 1/4"</t>
  </si>
  <si>
    <t>0,3700</t>
  </si>
  <si>
    <t>0,4600</t>
  </si>
  <si>
    <t>0,0700</t>
  </si>
  <si>
    <t>AREIA GROSSA</t>
  </si>
  <si>
    <t>0,0330</t>
  </si>
  <si>
    <t>COMPENSADO RESINADO COLA FENÓLICA 12 MM 2,20X1,10 M</t>
  </si>
  <si>
    <t>16,2000</t>
  </si>
  <si>
    <t>5,2700</t>
  </si>
  <si>
    <t>0,0400</t>
  </si>
  <si>
    <t>0,2533</t>
  </si>
  <si>
    <t>0,0124</t>
  </si>
  <si>
    <t>COT 208_SEE</t>
  </si>
  <si>
    <t>DUCHA HIGIENICA PLASTICA COM REGISTRO METALICO 1/2 "</t>
  </si>
  <si>
    <t>COT 381_SEE</t>
  </si>
  <si>
    <t>PLACAS EM BRAILE PARA CORRIMÃO</t>
  </si>
  <si>
    <t>COT 382_SEE</t>
  </si>
  <si>
    <t>(13294/ORSE) Placa indicativa em acrílico e=2mm, em braille, com esferas em inox e texto em alto rêlevo, dim.: 8 x 28 cm, fornecimento e instalação</t>
  </si>
  <si>
    <t>0,7500</t>
  </si>
  <si>
    <t>COT 408_SEE</t>
  </si>
  <si>
    <t>(09092/ORSE) Mapa Tátil em acrílico 70 x 50cm</t>
  </si>
  <si>
    <t>0,2924</t>
  </si>
  <si>
    <t>0,1368</t>
  </si>
  <si>
    <t>PINTOR</t>
  </si>
  <si>
    <t>0,1157</t>
  </si>
  <si>
    <t>SERRALHEIRO</t>
  </si>
  <si>
    <t>ESTRUTURA METALICA MR250 / ASTM A36  - COTAÇÃO (FABRICAÇÃO E MONTAGEM)</t>
  </si>
  <si>
    <t>1,6720</t>
  </si>
  <si>
    <t>COT 509_SEE</t>
  </si>
  <si>
    <t>(11392/ORSE) Adesivo em vinil para plotagem em letreiro de chapa galvanizada (c/aplicação)</t>
  </si>
  <si>
    <t>0,0800</t>
  </si>
  <si>
    <t>ZARCAO/CROMATO DE ZINCO</t>
  </si>
  <si>
    <t>l</t>
  </si>
  <si>
    <t>0,0309</t>
  </si>
  <si>
    <t>BUCHA DE NYLON S-8</t>
  </si>
  <si>
    <t>PARAFUSO P/BUCHA S-8</t>
  </si>
  <si>
    <t>TINTA ESMALTE</t>
  </si>
  <si>
    <t>0,0262</t>
  </si>
  <si>
    <t>DILUENTE AGUARRÁS</t>
  </si>
  <si>
    <t>0,0172</t>
  </si>
  <si>
    <t>0,0432</t>
  </si>
  <si>
    <t>0,0013</t>
  </si>
  <si>
    <t>0,3335</t>
  </si>
  <si>
    <t>0,1881</t>
  </si>
  <si>
    <t>2,5960</t>
  </si>
  <si>
    <t>0,1400</t>
  </si>
  <si>
    <t>0,0502</t>
  </si>
  <si>
    <t>PARAFUSO AUTO-ATARRAXANTE, CABEÇA CHATA, FENDA SIMPLES, 1/4' (6,35MM) X 25MM</t>
  </si>
  <si>
    <t>0,0425</t>
  </si>
  <si>
    <t>0,0279</t>
  </si>
  <si>
    <t>0,0702</t>
  </si>
  <si>
    <t>0,0021</t>
  </si>
  <si>
    <t>1,8800</t>
  </si>
  <si>
    <t>COT 522_SEE</t>
  </si>
  <si>
    <t>(01286/ORSE) Laje pré-fabricada treliçada para piso ou cobertura, h=12cm, el. enchimento em bloco EPS, h=8cm</t>
  </si>
  <si>
    <t>0,5600</t>
  </si>
  <si>
    <t>SARRAFO DE MADEIRA 10 CM</t>
  </si>
  <si>
    <t>0,9700</t>
  </si>
  <si>
    <t>PREGO 19x27</t>
  </si>
  <si>
    <t>0,0300</t>
  </si>
  <si>
    <t>ESCORA ROLIÇA (TIPO EUCALIPTO)</t>
  </si>
  <si>
    <t>1,7100</t>
  </si>
  <si>
    <t>CONCRETO USINADO BOMBEÁVEL FCK=25 MPA</t>
  </si>
  <si>
    <t>0,0500</t>
  </si>
  <si>
    <t>VIBRADOR 2 HP COM MANGOTE 32MM E MANGUEIRA DE 5M ( MANUTENÇÃO E DEPRECIAÇÃO DO EQUIPAMENTO) - PREÇO DO EQUIPAMENTO NOVO DIVIDIDO POR 1.000</t>
  </si>
  <si>
    <t>0,0468</t>
  </si>
  <si>
    <t>COT 209_SEE</t>
  </si>
  <si>
    <t>CONECTOR CUNHA COM ESTRIBO PARA CABO 50MM2</t>
  </si>
  <si>
    <t>0,4320</t>
  </si>
  <si>
    <t>COT 281_SEE</t>
  </si>
  <si>
    <t>(10479/ORSE) Válvula UGV-1 3/4"</t>
  </si>
  <si>
    <t>COT 282_SEE</t>
  </si>
  <si>
    <t>(10480/ORSE) Válvula UGV-1 1/2"</t>
  </si>
  <si>
    <t>Un</t>
  </si>
  <si>
    <t>TE SANITARIO DIAMETRO 100 X 100 MM (ESGOTO)</t>
  </si>
  <si>
    <t>TUBO SOLDAVEL PARA ESGOTO DIAMETRO 100 MM</t>
  </si>
  <si>
    <t>LASTRO DE CONCRETO REGULARIZADO SEM IMPERMEAB. 1:3:6 ESP= 5CM (BASE)</t>
  </si>
  <si>
    <t>0,9494</t>
  </si>
  <si>
    <t>21,8625</t>
  </si>
  <si>
    <t>7,3851</t>
  </si>
  <si>
    <t>0,4222</t>
  </si>
  <si>
    <t>MARCENEIRO</t>
  </si>
  <si>
    <t>18,6424</t>
  </si>
  <si>
    <t>5,2000</t>
  </si>
  <si>
    <t>COLA FÓRMICA (1L = 0,83KG)</t>
  </si>
  <si>
    <t>4,4732</t>
  </si>
  <si>
    <t>LIXA PARA PAREDE Nº 100</t>
  </si>
  <si>
    <t>3,8536</t>
  </si>
  <si>
    <t>CORTIÇA 60X90CMX6MM</t>
  </si>
  <si>
    <t>2,4305</t>
  </si>
  <si>
    <t>FELTRO</t>
  </si>
  <si>
    <t>1,3100</t>
  </si>
  <si>
    <t>MADEIRA DE LEI PARA TELHADO (ANGELIM VERMELHO)</t>
  </si>
  <si>
    <t>0,0253</t>
  </si>
  <si>
    <t>75,0000</t>
  </si>
  <si>
    <t>MASSA A OLEO</t>
  </si>
  <si>
    <t>3,1500</t>
  </si>
  <si>
    <t>0,0929</t>
  </si>
  <si>
    <t>0,3988</t>
  </si>
  <si>
    <t>VERNIZ ACRILICO</t>
  </si>
  <si>
    <t>0,6920</t>
  </si>
  <si>
    <t>0,3162</t>
  </si>
  <si>
    <t>0,0996</t>
  </si>
  <si>
    <t>SUPORTE DISPENSER - PARA SABONETE OU ÁLCOOL</t>
  </si>
  <si>
    <t>SABONETE LÍQUIDO (D= 1,00)</t>
  </si>
  <si>
    <t>0,2275</t>
  </si>
  <si>
    <t>0,0966</t>
  </si>
  <si>
    <t>SUPORTE PARA ROLO DE PAPEL HIGIÊNICO 300 A 600M EM ABS</t>
  </si>
  <si>
    <t>ROLO DE PAPEL HIGIÊNICO INDUSTRIAL DE 500M</t>
  </si>
  <si>
    <t>RL</t>
  </si>
  <si>
    <t>0,5000</t>
  </si>
  <si>
    <t>H704</t>
  </si>
  <si>
    <t>SINALIZADOR/SIRENE AUDIOVISUAL</t>
  </si>
  <si>
    <t>COT 508_SEE</t>
  </si>
  <si>
    <t>COT 452_SEE</t>
  </si>
  <si>
    <t>(12515/ORSE) FITA AUTO-ADESIVA FOTOLUMINESCENTE 5,0CM X 9M</t>
  </si>
  <si>
    <t>0,0710</t>
  </si>
  <si>
    <t>GANCHO OLHAL EM ACO GALVANIZADO, ESPESSURA 16MM, ABERTURA 21MM</t>
  </si>
  <si>
    <t>0,3866</t>
  </si>
  <si>
    <t>COT 496_SEE</t>
  </si>
  <si>
    <t>1,2672</t>
  </si>
  <si>
    <t>0,0898</t>
  </si>
  <si>
    <t>0,2783</t>
  </si>
  <si>
    <t>0,8952</t>
  </si>
  <si>
    <t>3,4634</t>
  </si>
  <si>
    <t>0,0882</t>
  </si>
  <si>
    <t>0,8351</t>
  </si>
  <si>
    <t>0,0039</t>
  </si>
  <si>
    <t>SUPORTE PARA 2 PÉTALAS PARA LUMINÁRIA DE ILUMINAÇÃO PÚBLICA</t>
  </si>
  <si>
    <t>FITA ISOLANTE ADESIVA ANTICHAMA, USO ATE 750 V, EM ROLO DE 19 MM X 5 M</t>
  </si>
  <si>
    <t>0,0280</t>
  </si>
  <si>
    <t>19,3799</t>
  </si>
  <si>
    <t>0,0242</t>
  </si>
  <si>
    <t>0,0218</t>
  </si>
  <si>
    <t>3,2780</t>
  </si>
  <si>
    <t>0,6270</t>
  </si>
  <si>
    <t>0,0159</t>
  </si>
  <si>
    <t>0,2140</t>
  </si>
  <si>
    <t>0,0263</t>
  </si>
  <si>
    <t>0,4237</t>
  </si>
  <si>
    <t>0,0431</t>
  </si>
  <si>
    <t>0,1000</t>
  </si>
  <si>
    <t>COT 520_SEE</t>
  </si>
  <si>
    <t>(11731/ORSE) Canaleta plástica 50 x 80mm</t>
  </si>
  <si>
    <t>COT 521_SEE</t>
  </si>
  <si>
    <t>(09496/ORSE) Chapa de acrilico</t>
  </si>
  <si>
    <t>6,0000</t>
  </si>
  <si>
    <t>2,1900</t>
  </si>
  <si>
    <t>0,5100</t>
  </si>
  <si>
    <t>0,6500</t>
  </si>
  <si>
    <t>0,0655</t>
  </si>
  <si>
    <t>0,5800</t>
  </si>
  <si>
    <t>COT 526_SEE</t>
  </si>
  <si>
    <t>0,7400</t>
  </si>
  <si>
    <t>0,2800</t>
  </si>
  <si>
    <t>0,5569</t>
  </si>
  <si>
    <t>0,7091</t>
  </si>
  <si>
    <t>17,7200</t>
  </si>
  <si>
    <t>0,0243</t>
  </si>
  <si>
    <t>TINTA/RESINA ACRILICA PREMIUM PARA CERAMICA, PEDRAS E OUTROS</t>
  </si>
  <si>
    <t>L</t>
  </si>
  <si>
    <t>0,0100</t>
  </si>
  <si>
    <t>RODAPE FUNDIDO DE GRANITINA 7 CM</t>
  </si>
  <si>
    <t>0,0040</t>
  </si>
  <si>
    <r>
      <rPr>
        <b/>
        <sz val="9"/>
        <rFont val="Calibri"/>
        <family val="2"/>
        <scheme val="minor"/>
      </rPr>
      <t>RETIRADA DA ESTRUTURA/TABELA DE BASQUETE C/ TRANSP ATÉ CB. E CARGA
(GOINFRA)</t>
    </r>
  </si>
  <si>
    <r>
      <rPr>
        <b/>
        <sz val="9"/>
        <rFont val="Calibri"/>
        <family val="2"/>
        <scheme val="minor"/>
      </rPr>
      <t>ARMAÇÃO EM TELA DE AÇO SOLDADA NERVURADA Q-92, AÇO-60, 4,2 mm, MALHA
15x15 CM (GOINFRA + SINAPI)</t>
    </r>
  </si>
  <si>
    <r>
      <rPr>
        <b/>
        <sz val="9"/>
        <rFont val="Calibri"/>
        <family val="2"/>
        <scheme val="minor"/>
      </rPr>
      <t>DEMOLIÇÃO DE GRADE/GRELHA/CORRIMÃO/GUARDA CORPO - METÁLICO
(GOINFRA)</t>
    </r>
  </si>
  <si>
    <r>
      <rPr>
        <sz val="9"/>
        <rFont val="Calibri"/>
        <family val="2"/>
        <scheme val="minor"/>
      </rPr>
      <t>REMOÇÃO MANUAL DE JANELA OU PORTAL COM TRANSPORTE ATÉ CAÇAMBA E
CARGA</t>
    </r>
  </si>
  <si>
    <r>
      <rPr>
        <sz val="9"/>
        <rFont val="Calibri"/>
        <family val="2"/>
        <scheme val="minor"/>
      </rPr>
      <t>PLACA DE SINALIZACAO DE SEGURANCA CONTRA INCENDIO, FOTOLUMINESCENTE, QUADRADA, *20 X 20* CM, EM PVC *2* MM ANTI-CHAMAS (SIMBOLOS, CORES E
PICTOGRAMAS CONFORME NBR 16820)</t>
    </r>
  </si>
  <si>
    <r>
      <rPr>
        <b/>
        <sz val="9"/>
        <rFont val="Calibri"/>
        <family val="2"/>
        <scheme val="minor"/>
      </rPr>
      <t>CASA DE BOMBAS - EXCLUSO INSTALAÇÕES ELÉTRICAS, HIDROSANITÁRIAS E
ESPECIAIS (GOINFRA + SINAPI)</t>
    </r>
  </si>
  <si>
    <r>
      <rPr>
        <sz val="9"/>
        <rFont val="Calibri"/>
        <family val="2"/>
        <scheme val="minor"/>
      </rPr>
      <t>FORRO EM LAJE PRE-MOLDADA INCLUSO CAPEAMENTO/ARMADURA DE
DISTRIBUIÇÃO/ESCORAMENTO E FORMA/DESFORMA</t>
    </r>
  </si>
  <si>
    <r>
      <rPr>
        <sz val="9"/>
        <rFont val="Calibri"/>
        <family val="2"/>
        <scheme val="minor"/>
      </rPr>
      <t>ALVENARIA DE TIJOLO FURADO 1/2 VEZ 14X29X9 - 6 FUROS -  ARG.
(1CALH:4ARML+100KG DE CI/M3)</t>
    </r>
  </si>
  <si>
    <r>
      <rPr>
        <sz val="9"/>
        <rFont val="Calibri"/>
        <family val="2"/>
        <scheme val="minor"/>
      </rPr>
      <t>IMPERMEABILIZAÇÃO DE SUPERFÍCIE COM ARGAMASSA POLIMÉRICA / MEMBRANA
ACRÍLICA, 3 DEMÃOS. AF_06/2018</t>
    </r>
  </si>
  <si>
    <r>
      <rPr>
        <b/>
        <sz val="9"/>
        <rFont val="Calibri"/>
        <family val="2"/>
        <scheme val="minor"/>
      </rPr>
      <t>MURETA P/ QUAD. POLIESP. ALV. DE TIJ. FURADO - 1/2 VEZ - C/ CHP. E PEDRISCO
(GOINFRA)</t>
    </r>
  </si>
  <si>
    <r>
      <rPr>
        <b/>
        <sz val="9"/>
        <rFont val="Calibri"/>
        <family val="2"/>
        <scheme val="minor"/>
      </rPr>
      <t>FITA EM AÇO INOX PARA CINTAR POSTE 19MM COM FECHO (GOINFRA + SINAPI
+ ORSE)</t>
    </r>
  </si>
  <si>
    <r>
      <rPr>
        <b/>
        <sz val="9"/>
        <rFont val="Calibri"/>
        <family val="2"/>
        <scheme val="minor"/>
      </rPr>
      <t>GUARDA-CORPO COM CORRIMÃO - INCLUSO PINTURA - PADRÃO SEDUC
(GOINFRA)</t>
    </r>
  </si>
  <si>
    <r>
      <rPr>
        <b/>
        <sz val="9"/>
        <rFont val="Calibri"/>
        <family val="2"/>
        <scheme val="minor"/>
      </rPr>
      <t>ELEVADOR (PLATAFORMA VERTICAL) MODELO HERA OU EQUIVALENTE 02
PARADAS - CAPACIDADE 280KG (INSTALADO) (COT)</t>
    </r>
  </si>
  <si>
    <r>
      <rPr>
        <b/>
        <sz val="9"/>
        <rFont val="Calibri"/>
        <family val="2"/>
        <scheme val="minor"/>
      </rPr>
      <t>CONJUNTO MOTO BOMBA VAZÃO 5 M³/H, HM=20 M, REC. 1", SUCÇÃO 1.1/4"
(GOINFRA + SINAPI)</t>
    </r>
  </si>
  <si>
    <r>
      <rPr>
        <sz val="9"/>
        <rFont val="Calibri"/>
        <family val="2"/>
        <scheme val="minor"/>
      </rPr>
      <t>BOMBA CENTRIFUGA  MOTOR ELETRICO TRIFASICO 1,48HP  DIAMETRO DE SUCCAO X ELEVACAO 1" X 1", 4 ESTAGIOS, DIAMETRO DOS ROTORES 3 X 107 MM + 1 X 100 MM,
HM/Q: 10 M / 5,3 M3/H A 70 M / 1,8 M3/H</t>
    </r>
  </si>
  <si>
    <r>
      <rPr>
        <b/>
        <sz val="9"/>
        <rFont val="Calibri"/>
        <family val="2"/>
        <scheme val="minor"/>
      </rPr>
      <t>CONJUNTO MOTO BOMBA ELÉTRICA PARA VAZÃO 2,8 M³/H, HM=11,70 MCA
(GOINFRA + SINAPI)</t>
    </r>
  </si>
  <si>
    <r>
      <rPr>
        <sz val="9"/>
        <rFont val="Calibri"/>
        <family val="2"/>
        <scheme val="minor"/>
      </rPr>
      <t>BOMBA CENTRIFUGA MOTOR ELETRICO MONOFASICO 0,74HP  DIAMETRO DE SUCCAO X ELEVACAO 1 1/4" X 1", DIAMETRO DO ROTOR 120 MM, HM/Q: 8 M / 7,70 M3/H A 24 M /
2,80 M3/H</t>
    </r>
  </si>
  <si>
    <r>
      <rPr>
        <b/>
        <sz val="9"/>
        <rFont val="Calibri"/>
        <family val="2"/>
        <scheme val="minor"/>
      </rPr>
      <t>MANGUEIRA DE BORRACHA PARA ALTA PRESSÃO 1" - FORNECIMENTO E
INSTALAÇÃO (GOINFRA + ORSE)</t>
    </r>
  </si>
  <si>
    <r>
      <rPr>
        <sz val="9"/>
        <rFont val="Calibri"/>
        <family val="2"/>
        <scheme val="minor"/>
      </rPr>
      <t>OBS.: - MakroService (62) 3216-4000 - 16/12/20 -&gt;  Material não comercializado na data cotada.
- A caso do eletricista (62) 3091-2200 - 17/12/20 -&gt; Material não comercializado na data cotada.
- Maxx led atacadista (62) 3212-4666 -17/12/20 -&gt; Material não comercializado na data cotada.
- Adeel elétrica (62) 3092-1414 - 17/12/20 -&gt; Material não comercializado na data cotada.
- ALR elétrica (62) 3597-3599 - 17/12/20 -&gt; Material não comercializado na data cotada.
- Eletro Transol (62) 3531-2200 - 17/12/20 -&gt; Material não comercializado na data cotada.
- MT média tensão (11) 2384-0155 - 16/12/20 -&gt; Material não comercializado na data cotada.
- Mundial Materiais Elétricos (62) 3928-5500 - 17/12/20 -&gt; Material não comercializado na data cotada.</t>
    </r>
  </si>
  <si>
    <r>
      <rPr>
        <b/>
        <sz val="9"/>
        <rFont val="Calibri"/>
        <family val="2"/>
        <scheme val="minor"/>
      </rPr>
      <t>ESPELHO CRISTAL, ESPESSURA 4M, COM PARAFUSOS DE FIXAÇÃO, SEM
MOLDURA (SINAPI)</t>
    </r>
  </si>
  <si>
    <r>
      <rPr>
        <sz val="9"/>
        <rFont val="Calibri"/>
        <family val="2"/>
        <scheme val="minor"/>
      </rPr>
      <t>PARAFUSO FRANCES M16 EM ACO GALVANIZADO, COMPRIMENTO = 45 MM,
DIAMETRO = 16 MM, CABECA ABAULADA</t>
    </r>
  </si>
  <si>
    <r>
      <rPr>
        <b/>
        <sz val="9"/>
        <rFont val="Calibri"/>
        <family val="2"/>
        <scheme val="minor"/>
      </rPr>
      <t>ACIONADOR MANUAL DE ALARME CONVENCIONAL, TIPO "APERTE AQUI" -
FORNECIMENTO E INSTALAÇÃO (GOINFRA + ORSE)</t>
    </r>
  </si>
  <si>
    <r>
      <rPr>
        <sz val="9"/>
        <rFont val="Calibri"/>
        <family val="2"/>
        <scheme val="minor"/>
      </rPr>
      <t>(12850/ORSE) Acionador Manual Convencional - Modelo AM-2 da Verin ou similar, tipo "Aperte
aqui"</t>
    </r>
  </si>
  <si>
    <r>
      <rPr>
        <b/>
        <sz val="9"/>
        <rFont val="Calibri"/>
        <family val="2"/>
        <scheme val="minor"/>
      </rPr>
      <t>CENTRAL DE ALARME E DETECÇÃO DE INCENDIO, COM 01 BATERIA,
CAPACIDADE: 2 BATERIAS, 8 LAÇOS (20 DISPOSITIVOS CADA), COM 2 LINHAS - FORNECIMENTO E INSTALAÇÃO (GOINFRA + ORSE)</t>
    </r>
  </si>
  <si>
    <r>
      <rPr>
        <sz val="9"/>
        <rFont val="Calibri"/>
        <family val="2"/>
        <scheme val="minor"/>
      </rPr>
      <t>(07627/ORSE) Central de alarme e detecção de incendio, capacidade: 2 baterias, 8 laços, com 2
linhas, mod.VR-8L, Verin ou similar</t>
    </r>
  </si>
  <si>
    <r>
      <rPr>
        <b/>
        <sz val="9"/>
        <rFont val="Calibri"/>
        <family val="2"/>
        <scheme val="minor"/>
      </rPr>
      <t>TOALHEIRO PLÁSTICO TIPO DISPENSER PARA PAPEL TOALHA INTERFOLHADO
(GOINFRA + SINAPI)</t>
    </r>
  </si>
  <si>
    <r>
      <rPr>
        <b/>
        <sz val="9"/>
        <rFont val="Calibri"/>
        <family val="2"/>
        <scheme val="minor"/>
      </rPr>
      <t>REGULADOR DE 1º ESTÁGIO 60KG/H MODELO AP-40 COM MANÔMETRO
(GOINFRA + ORSE)</t>
    </r>
  </si>
  <si>
    <r>
      <rPr>
        <sz val="9"/>
        <rFont val="Calibri"/>
        <family val="2"/>
        <scheme val="minor"/>
      </rPr>
      <t>(07975/ORSE) Regulador de 1º estágio dotado de O.P.S.O. (shut-off) PE 400kpa (AP-40 com
manômetro)</t>
    </r>
  </si>
  <si>
    <r>
      <rPr>
        <b/>
        <sz val="9"/>
        <rFont val="Calibri"/>
        <family val="2"/>
        <scheme val="minor"/>
      </rPr>
      <t>TOMADA INDUSTRIAL NÃO METÁLICA SOBREPOR FÊMEA 3 POLOS + TERRA 32 A
220/240 (COT)</t>
    </r>
  </si>
  <si>
    <r>
      <rPr>
        <sz val="9"/>
        <rFont val="Calibri"/>
        <family val="2"/>
        <scheme val="minor"/>
      </rPr>
      <t>TOMADA INDUSTRIAL NÃO METÁLICA SOBREPOR FÊMEA 3 POLOS + TERRA 32 A
220/240</t>
    </r>
  </si>
  <si>
    <r>
      <rPr>
        <b/>
        <sz val="9"/>
        <rFont val="Calibri"/>
        <family val="2"/>
        <scheme val="minor"/>
      </rPr>
      <t>PLACA DE SINALIZAÇÃO EM PVC COD 01 - (300X300) PROIBIDO FUMAR (GOINFRA
+ SINAPI)</t>
    </r>
  </si>
  <si>
    <r>
      <rPr>
        <b/>
        <sz val="9"/>
        <rFont val="Calibri"/>
        <family val="2"/>
        <scheme val="minor"/>
      </rPr>
      <t>PLACA DE SINALIZAÇÃO EM PVC COD 06 - (300X300) PERIGO INFLAMÁVEL
(GOINFRA + SINAPI)</t>
    </r>
  </si>
  <si>
    <r>
      <rPr>
        <sz val="9"/>
        <rFont val="Calibri"/>
        <family val="2"/>
        <scheme val="minor"/>
      </rPr>
      <t>FITA ADESIVA ANTICORROSIVA DE PVC FLEXIVEL, COR PRETA, PARA PROTECAO
TUBULACAO, 50 MM X 30 M (L X C), E= *0,25* MM</t>
    </r>
  </si>
  <si>
    <r>
      <rPr>
        <b/>
        <sz val="9"/>
        <rFont val="Calibri"/>
        <family val="2"/>
        <scheme val="minor"/>
      </rPr>
      <t>MURO DE ALVENARIA TIJOLO FURADO 1/2 VEZ ( H=2,00M) COM FUNDAÇÃO - SEM
REVESTIMENTOS (PADRÃO GOINFRA) - (GOINFRA)</t>
    </r>
  </si>
  <si>
    <r>
      <rPr>
        <b/>
        <sz val="9"/>
        <rFont val="Calibri"/>
        <family val="2"/>
        <scheme val="minor"/>
      </rPr>
      <t>MURO DE ALVENARIA TIJOLO FURADO 1/2 VEZ ( H=2,50M) COM FUNDAÇÃO - SEM
REVESTIMENTOS (PADRÃO GOINFRA) - (GOINFRA)</t>
    </r>
  </si>
  <si>
    <r>
      <rPr>
        <sz val="9"/>
        <rFont val="Calibri"/>
        <family val="2"/>
        <scheme val="minor"/>
      </rPr>
      <t>PASTA VEDA JUNTAS/ROSCA, EMBALAGEM DE *500* G, PARA INSTALACOES DE AGUA,
GAS E OUTROS</t>
    </r>
  </si>
  <si>
    <r>
      <rPr>
        <sz val="9"/>
        <rFont val="Calibri"/>
        <family val="2"/>
        <scheme val="minor"/>
      </rPr>
      <t>VALVULA DE RETENCAO DE BRONZE, PE COM CRIVOS, EXTREMIDADE COM ROSCA,
DE 1 1/4", PARA FUNDO DE POCO</t>
    </r>
  </si>
  <si>
    <r>
      <rPr>
        <b/>
        <sz val="9"/>
        <rFont val="Calibri"/>
        <family val="2"/>
        <scheme val="minor"/>
      </rPr>
      <t>TE DE REDUCAO DE FERRO GALVANIZADO, COM ROSCA BSP, DE 3/4" X 1/2"
(GOINFRA + SINAPI)</t>
    </r>
  </si>
  <si>
    <r>
      <rPr>
        <b/>
        <sz val="9"/>
        <rFont val="Calibri"/>
        <family val="2"/>
        <scheme val="minor"/>
      </rPr>
      <t>BUCHA DE REDUCAO DE FERRO GALVANIZADO, COM ROSCA BSP, DE 1/2" X 1/4"
(GOINFRA + SINAPI)</t>
    </r>
  </si>
  <si>
    <r>
      <rPr>
        <sz val="9"/>
        <rFont val="Calibri"/>
        <family val="2"/>
        <scheme val="minor"/>
      </rPr>
      <t>Poço Artesiano com profundidade estimada entre 80 (oitenta) e 100 (cem) metros. Diâmetro de Perfuração de 8” (polegadas) na parte superior do solo, o poço será revestido com tubos e filtros em PVC geomecânico no diâmetro de 6” até a rocha de sustentação, ou total em PVC geomecânico de 4’’. O espaço anelar formado entre o tubo de revestimento e a perfuração será cimentado 10 (dez) metros (a contar solo) com uma pasta de cimento e areia (traço 3x1). Uma vez concluídos os serviços do poço, deverá ser construída uma laje de concreto (traço 3x1), com 1,00 x 1,00 x 0,30 cm de lado envolvendo a boca de revestimento. A laje terá declividade de 2%, do poço para a borda e ter um ressalto periférico de 50 (cinquenta) centímetros sobre a superfície do terreno.
Pré-filtro: Pré-filtro com granulometria de 1 a 3 mm, de Quartzo (lavado, calcinado e embalado), por ser um material filtrante de mineralogia comprovada, proporcionando ao cliente excelente resultado na filtragem e vazão da água.
Moto – bomba: O poço deverá ser entregue com a moto – bomba tubular submersa mínima de 4’,’ de no mínimo 1 hp, com o mínimo de instalação bifásica 220 v, tubo edutor de PVC rígido de 1 ¼ , quadro de comando para proteção e acionamento da moto bomba, selo sanitário anelar em concreto, tubo alimentador de pré-filtro.</t>
    </r>
  </si>
  <si>
    <r>
      <rPr>
        <b/>
        <sz val="9"/>
        <rFont val="Calibri"/>
        <family val="2"/>
        <scheme val="minor"/>
      </rPr>
      <t>DUCHA HIGIENICA PLASTICA COM REGISTRO METALICO 1/2 " (GOINFRA +
SINAPI)</t>
    </r>
  </si>
  <si>
    <r>
      <rPr>
        <b/>
        <sz val="9"/>
        <rFont val="Calibri"/>
        <family val="2"/>
        <scheme val="minor"/>
      </rPr>
      <t>DEMOLIÇÃO DE ALAMBRADO COM TUBO GALVANIZADO C/ TR. ATE CB. E
CARGA (GOINFRA)</t>
    </r>
  </si>
  <si>
    <r>
      <rPr>
        <b/>
        <sz val="9"/>
        <rFont val="Calibri"/>
        <family val="2"/>
        <scheme val="minor"/>
      </rPr>
      <t>PLACAS EM BRAILE PARA IDENTIFICAÇÃO DE PORTAS/NOMEAR AMBIENTES -
FORNECIMENTO E INSTALAÇÃO (GOINFRA + ORSE)</t>
    </r>
  </si>
  <si>
    <r>
      <rPr>
        <b/>
        <sz val="9"/>
        <rFont val="Calibri"/>
        <family val="2"/>
        <scheme val="minor"/>
      </rPr>
      <t>MAPA TÁTIL EM CHAPA DE ACRÍLICO 70X50 CM - FORNECIMENTO E
INSTALAÇÃO (GOINFRA + ORSE)</t>
    </r>
  </si>
  <si>
    <r>
      <rPr>
        <b/>
        <sz val="9"/>
        <rFont val="Calibri"/>
        <family val="2"/>
        <scheme val="minor"/>
      </rPr>
      <t>PLACA DE COMUNICAÇÃO VISUAL SEC XXI, MODELO S - PLACA DE SALA/PORTA, TAMANHO 0,21 X 0,31 M, CHAPA DOBRADA #18, PINTADA E ADESIVADA -
FORNECIMENTO E INSTALAÇÃO (GOINFRA + ORSE)</t>
    </r>
  </si>
  <si>
    <r>
      <rPr>
        <sz val="9"/>
        <rFont val="Calibri"/>
        <family val="2"/>
        <scheme val="minor"/>
      </rPr>
      <t>PARAFUSO AUTO-ATARRAXANTE, CABEÇA CHATA, FENDA SIMPLES, 1/4' (6,35MM) X
25MM</t>
    </r>
  </si>
  <si>
    <r>
      <rPr>
        <sz val="9"/>
        <rFont val="Calibri"/>
        <family val="2"/>
        <scheme val="minor"/>
      </rPr>
      <t>COMPRESSOR DE 1,5HP-70L-140LB COM PISTOLA DE RESERVATÓRIO SUPERIOR E MANGUEIRA (MANUTENÇÃO E DEPRECIAÇÃO DO EQUIPAMENTO) - PREÇO DO
EQUIPAMENTO NOVO DIVIDIDO POR 1.000</t>
    </r>
  </si>
  <si>
    <r>
      <rPr>
        <b/>
        <sz val="9"/>
        <rFont val="Calibri"/>
        <family val="2"/>
        <scheme val="minor"/>
      </rPr>
      <t>PLACA DE COMUNICAÇÃO VISUAL SEC XXI, MODELO P - PLACA DE PAREDE, TAMANHO 0,30 X 0,40 M, CHAPA DOBRADA #18, PINTADA E ADESIVADA -
FORNECIMENTO E INSTALAÇÃO (GOINFRA + ORSE)</t>
    </r>
  </si>
  <si>
    <r>
      <rPr>
        <b/>
        <sz val="9"/>
        <rFont val="Calibri"/>
        <family val="2"/>
        <scheme val="minor"/>
      </rPr>
      <t>LAJE PRÉ-FABRICADA TRELIÇADA PARA COBERTURA, H=12CM, ENCHIMENTO EM EPS, INCLUSIVE ESCORAMENTO EM MADEIRA ROLIÇA E CAPEAMENTO COM CONCRETO USINADO 25 MPA - FORNECIMENTO E INSTALAÇÃO. (GOINFRA +
ORSE)</t>
    </r>
  </si>
  <si>
    <r>
      <rPr>
        <b/>
        <sz val="9"/>
        <rFont val="Calibri"/>
        <family val="2"/>
        <scheme val="minor"/>
      </rPr>
      <t>TAMPA DE FERRO FUNDIDO 300MM PARA CAIXA DE INSPEÇÃO DE
ATERRAMENTO  (GOINFRA + SINAPI)</t>
    </r>
  </si>
  <si>
    <r>
      <rPr>
        <sz val="9"/>
        <rFont val="Calibri"/>
        <family val="2"/>
        <scheme val="minor"/>
      </rPr>
      <t>TAMPAO FOFO SIMPLES COM BASE / REQUADRO, CLASSE A15 CARGA MAX. 1,5 T, 300
X 300 MM (COM INSCRICAO EM RELEVO DO TIPO DE REDE)</t>
    </r>
  </si>
  <si>
    <r>
      <rPr>
        <b/>
        <sz val="9"/>
        <rFont val="Calibri"/>
        <family val="2"/>
        <scheme val="minor"/>
      </rPr>
      <t>QUADRO ESCOLAR MISTO 4,20x1,25M - FÓRMICA BRANCA BRILHANTE (3,08x1,25M) E FELTRO VERDE COM FUNDO EM CORTIÇA 6MM (1,05x1,25M)
(GOINFRA + SINAPI)</t>
    </r>
  </si>
  <si>
    <r>
      <rPr>
        <sz val="9"/>
        <rFont val="Calibri"/>
        <family val="2"/>
        <scheme val="minor"/>
      </rPr>
      <t>COMPENSADO 10 MM MOVELEIRO COLA BRANCA 2,20X1,60 M - VIROLINHA OU
EQUIVALENTE</t>
    </r>
  </si>
  <si>
    <r>
      <rPr>
        <sz val="9"/>
        <rFont val="Calibri"/>
        <family val="2"/>
        <scheme val="minor"/>
      </rPr>
      <t>CHAPA DE LAMINADO MELAMINICO, LISO BRILHANTE, DE 1,25 X 3,08 METROS,
ESPESSURA = 0,8 MILIMETROS</t>
    </r>
  </si>
  <si>
    <r>
      <rPr>
        <b/>
        <sz val="9"/>
        <rFont val="Calibri"/>
        <family val="2"/>
        <scheme val="minor"/>
      </rPr>
      <t>SUPORTE PARA ROLO DE PAPEL HIGIÊNICO 300 A 600M COM ROLO DE PAPEL
HIGIÊNICO INDUSTRIAL 500M INCLUSO (GOINFRA)</t>
    </r>
  </si>
  <si>
    <r>
      <rPr>
        <b/>
        <sz val="9"/>
        <rFont val="Calibri"/>
        <family val="2"/>
        <scheme val="minor"/>
      </rPr>
      <t>SINALIZADOR/SIRENE AUDIOVISUAL COM 01 ACIONADOR/BOTOEIRA -
FORNECIMENTO E INSTALAÇÃO (GOINFRA + CPOS)</t>
    </r>
  </si>
  <si>
    <r>
      <rPr>
        <sz val="9"/>
        <rFont val="Calibri"/>
        <family val="2"/>
        <scheme val="minor"/>
      </rPr>
      <t>(P.13.000.042289/CPOS) Botoeira comando liga-desliga sem sinalizador, ref. 3SB06 01-7BG
Siemens ou equivalente</t>
    </r>
  </si>
  <si>
    <r>
      <rPr>
        <b/>
        <sz val="9"/>
        <rFont val="Calibri"/>
        <family val="2"/>
        <scheme val="minor"/>
      </rPr>
      <t>SINALIZAÇÃO DE DEGRAUS FOTOLUMINESCENTE 7X3CM - FORNECIMENTO E
INSTALAÇÃO (GOINFRA + ORSE)</t>
    </r>
  </si>
  <si>
    <r>
      <rPr>
        <b/>
        <sz val="9"/>
        <rFont val="Calibri"/>
        <family val="2"/>
        <scheme val="minor"/>
      </rPr>
      <t>LUMINÁRIA DE SOBREPOR COM ALETAS 2 X 16/18/20 W - FORNECIMENTO E
INSTALAÇÃO (GOINFRA + ORSE)</t>
    </r>
  </si>
  <si>
    <r>
      <rPr>
        <sz val="9"/>
        <rFont val="Calibri"/>
        <family val="2"/>
        <scheme val="minor"/>
      </rPr>
      <t>(07294/ORSE) LUMINÁRIA DE SOBREPOR COM ALETAS 2 X 16/18/20 W, REF: A01,
ABALUX OU SIMILAR</t>
    </r>
  </si>
  <si>
    <r>
      <rPr>
        <b/>
        <sz val="9"/>
        <rFont val="Calibri"/>
        <family val="2"/>
        <scheme val="minor"/>
      </rPr>
      <t>POSTE EM AÇO GALVANIZADO H=3,00M, COM 02 LUMINÁRIAS LED DE 33W ATE
50W - FORNECIMENTO E INSTALAÇÃO. INCLUSO BASE DE CONCRETO (SINAPI + GOINFRA)</t>
    </r>
  </si>
  <si>
    <r>
      <rPr>
        <sz val="9"/>
        <rFont val="Calibri"/>
        <family val="2"/>
        <scheme val="minor"/>
      </rPr>
      <t>POSTE CONICO CONTINUO EM ACO GALVANIZADO, RETO, FLANGEADO,  H = 3 M,
DIAMETRO INFERIOR = *95* MM</t>
    </r>
  </si>
  <si>
    <r>
      <rPr>
        <b/>
        <sz val="9"/>
        <rFont val="Calibri"/>
        <family val="2"/>
        <scheme val="minor"/>
      </rPr>
      <t>CANALETA PLÁSTICA 50X80 MM - FORNECIMENTO E INSTALAÇÃO (GOINFRA
+ORSE)</t>
    </r>
  </si>
  <si>
    <r>
      <rPr>
        <b/>
        <sz val="9"/>
        <rFont val="Calibri"/>
        <family val="2"/>
        <scheme val="minor"/>
      </rPr>
      <t>CHAPA DE ACRÍLICO PARA QUADRO DE DISTRIBUIÇÃO - FORNECIMENTO E
INSTALAÇÃO (GOINFRA + ORSE)</t>
    </r>
  </si>
  <si>
    <r>
      <rPr>
        <b/>
        <sz val="9"/>
        <rFont val="Calibri"/>
        <family val="2"/>
        <scheme val="minor"/>
      </rPr>
      <t>LAJE PRÉ-FABRICADA TRELIÇADA PARA COBERTURA, H=14CM, ENCHIMENTO EM EPS, INCLUSIVE ESCORAMENTO EM MADEIRA ROLIÇA E CAPEAMENTO COM CONCRETO USINADO 25 MPA - FORNECIMENTO E INSTALAÇÃO. (GOINFRA +
ORSE)</t>
    </r>
  </si>
  <si>
    <r>
      <rPr>
        <sz val="9"/>
        <rFont val="Calibri"/>
        <family val="2"/>
        <scheme val="minor"/>
      </rPr>
      <t>(01286/ORSE) Laje pré-fabricada treliçada para piso ou cobertura, h=12cm, el. enchimento em bloco
EPS, h=8cm</t>
    </r>
  </si>
  <si>
    <r>
      <rPr>
        <b/>
        <sz val="9"/>
        <rFont val="Calibri"/>
        <family val="2"/>
        <scheme val="minor"/>
      </rPr>
      <t>LAJE PRÉ-FABRICADA TRELIÇADA PARA COBERTURA, H=16CM, ENCHIMENTO EM EPS, INCLUSIVE ESCORAMENTO EM MADEIRA ROLIÇA E CAPEAMENTO COM CONCRETO USINADO 25 MPA - FORNECIMENTO E INSTALAÇÃO. (GOINFRA +
ORSE)</t>
    </r>
  </si>
  <si>
    <r>
      <rPr>
        <sz val="9"/>
        <rFont val="Calibri"/>
        <family val="2"/>
        <scheme val="minor"/>
      </rPr>
      <t>TORNEIRA METALICA CROMADA DE MESA PARA LAVATORIO, BICA ALTA, COM
AREJADOR (REF 1195)</t>
    </r>
  </si>
  <si>
    <r>
      <rPr>
        <b/>
        <sz val="9"/>
        <rFont val="Calibri"/>
        <family val="2"/>
        <scheme val="minor"/>
      </rPr>
      <t>GRANITINA 8MM FUNDIDA COM CONTRAPISO (1CI:3ARML) E=2CM, JUNTA
PLASTICA 27MM E RESINA ACRÍLICA (GOINFRA + SINAPI)</t>
    </r>
  </si>
  <si>
    <r>
      <rPr>
        <sz val="9"/>
        <rFont val="Calibri"/>
        <family val="2"/>
        <scheme val="minor"/>
      </rPr>
      <t>PISO FUNDIDO DE GRANITINA 8MM (INCLUSO EXECUÇÃO COM JUNTA 27 MM,
GRANILHA, POLIMENTOS, ESTUCAMENTO E APLICAÇÃO DE CERA)</t>
    </r>
  </si>
  <si>
    <t/>
  </si>
  <si>
    <t>COMPOSIÇÕES DE PREÇOS UNITÁRIOS</t>
  </si>
  <si>
    <t>TELA DE ACO SOLDADA NERVURADA, CA-60, Q-92, (1,48 KG/M2), DIAMETRO DO FIO = 4,2 MM, LARGURA = 2,45 X 60 M DE COMPRIMENTO, ESPACAMENTO DA MALHA = 15  X 15 CM</t>
  </si>
  <si>
    <t>DETALHAMENTO DA COMPOSIÇÃO DE BDI</t>
  </si>
  <si>
    <t>COMPOSIÇÃO BDI PARA OBRAS CIVIS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</si>
  <si>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</si>
  <si>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</si>
  <si>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</si>
  <si>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</si>
  <si>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</si>
  <si>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</si>
  <si>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</si>
  <si>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</si>
  <si>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</si>
  <si>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</si>
  <si>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</si>
  <si>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</si>
  <si>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</si>
  <si>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AGETOP em dezembro de 2018. (Foi utilizado para o cálculo a média da Taxa SELIC no período de 11/2017 a 10/2018)</t>
  </si>
  <si>
    <t>(7) Valores definidos pela AGETOP a partir dos limites no Acórdão nº 2.622/2013 - TCU – Plenário. Valores médios.</t>
  </si>
  <si>
    <t>Observação da AGETOP: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AGETOP,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</si>
  <si>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</si>
  <si>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r>
      <rPr>
        <b/>
        <sz val="9"/>
        <rFont val="Calibri"/>
        <family val="2"/>
        <scheme val="minor"/>
      </rPr>
      <t xml:space="preserve">(*) </t>
    </r>
    <r>
      <rPr>
        <sz val="9"/>
        <rFont val="Calibri"/>
        <family val="2"/>
        <scheme val="minor"/>
      </rPr>
      <t>A fórmula para estipulação da taxa de BDI estimado adotado é a mesma que foi aplicada para a obtenção das tabelas contidas no Acórdão n. 2.622/2013 – TCUPlenário</t>
    </r>
  </si>
  <si>
    <t>(07534/ORSE) Laje pré-fabricada treliçada para piso ou cobertura, h=16cm, el. enchimento em bloco EPS, h=12cm</t>
  </si>
  <si>
    <t>PARAFUSO AUTO-ATARRAXANTE, CABEÇA CHATA, FENDA SIMPLES, 1/4' (6,35MM)  X 25MM</t>
  </si>
  <si>
    <t>LUMINARIA DE LED PARA ILUMINACAO PUBLICA, DE 33 W ATE 50 W, INVOLUCRO EM ALUMINIO OU ACO INOX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</si>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</sst>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"/>
    <numFmt numFmtId="165" formatCode="000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9999FF"/>
      </patternFill>
    </fill>
    <fill>
      <patternFill patternType="solid">
        <fgColor rgb="FF95B3D6"/>
      </patternFill>
    </fill>
    <fill>
      <patternFill patternType="solid">
        <fgColor rgb="FF00AFEF"/>
      </patternFill>
    </fill>
    <fill>
      <patternFill patternType="solid">
        <fgColor rgb="FFDBE6F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428">
    <xf numFmtId="0" fontId="0" fillId="0" borderId="0" xfId="0"/>
    <xf numFmtId="0" fontId="5" fillId="0" borderId="0" xfId="1" applyFont="1"/>
    <xf numFmtId="0" fontId="5" fillId="0" borderId="4" xfId="1" applyFont="1" applyBorder="1" applyAlignment="1">
      <alignment horizontal="center" vertical="top"/>
    </xf>
    <xf numFmtId="0" fontId="5" fillId="0" borderId="4" xfId="1" applyFont="1" applyBorder="1" applyAlignment="1">
      <alignment horizontal="right" vertical="top"/>
    </xf>
    <xf numFmtId="0" fontId="5" fillId="0" borderId="4" xfId="1" applyFont="1" applyBorder="1" applyAlignment="1">
      <alignment vertical="top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4" xfId="1" applyNumberFormat="1" applyFont="1" applyBorder="1" applyAlignment="1">
      <alignment horizontal="right" vertical="top"/>
    </xf>
    <xf numFmtId="43" fontId="5" fillId="0" borderId="4" xfId="1" applyNumberFormat="1" applyFont="1" applyBorder="1" applyAlignment="1">
      <alignment horizontal="right" vertical="top" wrapText="1"/>
    </xf>
    <xf numFmtId="0" fontId="5" fillId="0" borderId="12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0" xfId="1" applyFont="1" applyAlignment="1">
      <alignment horizontal="right"/>
    </xf>
    <xf numFmtId="0" fontId="6" fillId="0" borderId="15" xfId="1" applyFont="1" applyBorder="1"/>
    <xf numFmtId="0" fontId="5" fillId="0" borderId="0" xfId="1" applyFont="1" applyBorder="1"/>
    <xf numFmtId="0" fontId="6" fillId="0" borderId="16" xfId="1" applyFont="1" applyBorder="1"/>
    <xf numFmtId="0" fontId="5" fillId="0" borderId="16" xfId="1" applyFont="1" applyBorder="1"/>
    <xf numFmtId="0" fontId="5" fillId="0" borderId="17" xfId="4" applyFont="1" applyFill="1" applyBorder="1" applyAlignment="1">
      <alignment horizontal="left" vertical="top"/>
    </xf>
    <xf numFmtId="0" fontId="5" fillId="0" borderId="18" xfId="1" applyFont="1" applyBorder="1"/>
    <xf numFmtId="0" fontId="5" fillId="0" borderId="19" xfId="1" applyFont="1" applyBorder="1"/>
    <xf numFmtId="0" fontId="5" fillId="0" borderId="17" xfId="1" quotePrefix="1" applyFont="1" applyBorder="1" applyAlignment="1">
      <alignment horizontal="left"/>
    </xf>
    <xf numFmtId="0" fontId="6" fillId="0" borderId="20" xfId="1" applyFont="1" applyBorder="1"/>
    <xf numFmtId="0" fontId="5" fillId="0" borderId="21" xfId="1" applyFont="1" applyBorder="1"/>
    <xf numFmtId="0" fontId="6" fillId="0" borderId="22" xfId="1" applyFont="1" applyBorder="1"/>
    <xf numFmtId="0" fontId="5" fillId="0" borderId="22" xfId="1" applyFont="1" applyBorder="1"/>
    <xf numFmtId="0" fontId="5" fillId="0" borderId="17" xfId="1" applyFont="1" applyBorder="1"/>
    <xf numFmtId="0" fontId="6" fillId="0" borderId="21" xfId="1" applyFont="1" applyBorder="1"/>
    <xf numFmtId="14" fontId="5" fillId="0" borderId="17" xfId="1" applyNumberFormat="1" applyFont="1" applyBorder="1" applyAlignment="1">
      <alignment horizontal="left"/>
    </xf>
    <xf numFmtId="14" fontId="5" fillId="0" borderId="19" xfId="1" applyNumberFormat="1" applyFont="1" applyBorder="1" applyAlignment="1">
      <alignment horizontal="left"/>
    </xf>
    <xf numFmtId="2" fontId="5" fillId="0" borderId="18" xfId="1" applyNumberFormat="1" applyFont="1" applyBorder="1" applyAlignment="1">
      <alignment horizontal="left"/>
    </xf>
    <xf numFmtId="10" fontId="5" fillId="0" borderId="4" xfId="3" applyNumberFormat="1" applyFont="1" applyBorder="1" applyAlignment="1">
      <alignment horizontal="right" vertical="top"/>
    </xf>
    <xf numFmtId="43" fontId="6" fillId="0" borderId="4" xfId="1" applyNumberFormat="1" applyFont="1" applyBorder="1" applyAlignment="1">
      <alignment horizontal="right" vertical="top" wrapText="1"/>
    </xf>
    <xf numFmtId="10" fontId="6" fillId="0" borderId="4" xfId="1" applyNumberFormat="1" applyFont="1" applyBorder="1" applyAlignment="1">
      <alignment horizontal="right" vertical="top"/>
    </xf>
    <xf numFmtId="0" fontId="6" fillId="0" borderId="0" xfId="1" applyFont="1"/>
    <xf numFmtId="0" fontId="6" fillId="0" borderId="4" xfId="1" applyNumberFormat="1" applyFont="1" applyBorder="1" applyAlignment="1">
      <alignment horizontal="righ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 indent="14"/>
    </xf>
    <xf numFmtId="0" fontId="5" fillId="0" borderId="0" xfId="2" applyFont="1" applyFill="1" applyBorder="1" applyAlignment="1">
      <alignment horizontal="left" vertical="top" wrapText="1" indent="9"/>
    </xf>
    <xf numFmtId="0" fontId="5" fillId="0" borderId="0" xfId="2" quotePrefix="1" applyFont="1" applyFill="1" applyBorder="1" applyAlignment="1">
      <alignment horizontal="left" vertical="top"/>
    </xf>
    <xf numFmtId="0" fontId="8" fillId="3" borderId="23" xfId="2" applyFont="1" applyFill="1" applyBorder="1" applyAlignment="1">
      <alignment vertical="top" wrapText="1"/>
    </xf>
    <xf numFmtId="0" fontId="8" fillId="3" borderId="23" xfId="2" applyFont="1" applyFill="1" applyBorder="1" applyAlignment="1">
      <alignment horizontal="center" vertical="top" wrapText="1"/>
    </xf>
    <xf numFmtId="43" fontId="8" fillId="3" borderId="23" xfId="2" applyNumberFormat="1" applyFont="1" applyFill="1" applyBorder="1" applyAlignment="1">
      <alignment horizontal="right" vertical="top" wrapText="1"/>
    </xf>
    <xf numFmtId="43" fontId="5" fillId="3" borderId="23" xfId="2" applyNumberFormat="1" applyFont="1" applyFill="1" applyBorder="1" applyAlignment="1">
      <alignment horizontal="right" vertical="top" wrapText="1"/>
    </xf>
    <xf numFmtId="0" fontId="8" fillId="2" borderId="23" xfId="2" applyFont="1" applyFill="1" applyBorder="1" applyAlignment="1">
      <alignment vertical="top" wrapText="1"/>
    </xf>
    <xf numFmtId="43" fontId="5" fillId="2" borderId="23" xfId="2" applyNumberFormat="1" applyFont="1" applyFill="1" applyBorder="1" applyAlignment="1">
      <alignment horizontal="right" vertical="top" wrapText="1"/>
    </xf>
    <xf numFmtId="43" fontId="8" fillId="2" borderId="23" xfId="2" applyNumberFormat="1" applyFont="1" applyFill="1" applyBorder="1" applyAlignment="1">
      <alignment horizontal="right" vertical="top" wrapText="1"/>
    </xf>
    <xf numFmtId="0" fontId="9" fillId="4" borderId="23" xfId="2" applyFont="1" applyFill="1" applyBorder="1" applyAlignment="1">
      <alignment horizontal="center" vertical="top" wrapText="1"/>
    </xf>
    <xf numFmtId="1" fontId="5" fillId="5" borderId="23" xfId="2" applyNumberFormat="1" applyFont="1" applyFill="1" applyBorder="1" applyAlignment="1">
      <alignment horizontal="center" vertical="top" shrinkToFit="1"/>
    </xf>
    <xf numFmtId="0" fontId="5" fillId="0" borderId="23" xfId="2" applyFont="1" applyFill="1" applyBorder="1" applyAlignment="1">
      <alignment vertical="top" wrapText="1"/>
    </xf>
    <xf numFmtId="0" fontId="9" fillId="0" borderId="23" xfId="2" applyFont="1" applyFill="1" applyBorder="1" applyAlignment="1">
      <alignment horizontal="center" vertical="top" wrapText="1"/>
    </xf>
    <xf numFmtId="43" fontId="9" fillId="5" borderId="23" xfId="2" applyNumberFormat="1" applyFont="1" applyFill="1" applyBorder="1" applyAlignment="1">
      <alignment horizontal="right" vertical="top" wrapText="1"/>
    </xf>
    <xf numFmtId="43" fontId="9" fillId="0" borderId="23" xfId="2" applyNumberFormat="1" applyFont="1" applyFill="1" applyBorder="1" applyAlignment="1">
      <alignment horizontal="right" vertical="top" wrapText="1"/>
    </xf>
    <xf numFmtId="0" fontId="9" fillId="0" borderId="23" xfId="2" applyFont="1" applyFill="1" applyBorder="1" applyAlignment="1">
      <alignment vertical="top" wrapText="1"/>
    </xf>
    <xf numFmtId="0" fontId="9" fillId="5" borderId="23" xfId="2" applyFont="1" applyFill="1" applyBorder="1" applyAlignment="1">
      <alignment horizontal="center" vertical="top" wrapText="1"/>
    </xf>
    <xf numFmtId="0" fontId="10" fillId="6" borderId="23" xfId="2" applyFont="1" applyFill="1" applyBorder="1" applyAlignment="1">
      <alignment vertical="top" wrapText="1"/>
    </xf>
    <xf numFmtId="43" fontId="5" fillId="6" borderId="23" xfId="2" applyNumberFormat="1" applyFont="1" applyFill="1" applyBorder="1" applyAlignment="1">
      <alignment horizontal="right" vertical="top" wrapText="1"/>
    </xf>
    <xf numFmtId="43" fontId="10" fillId="6" borderId="23" xfId="2" applyNumberFormat="1" applyFont="1" applyFill="1" applyBorder="1" applyAlignment="1">
      <alignment horizontal="right" vertical="top" wrapText="1"/>
    </xf>
    <xf numFmtId="0" fontId="11" fillId="7" borderId="23" xfId="2" applyFont="1" applyFill="1" applyBorder="1" applyAlignment="1">
      <alignment vertical="top" wrapText="1"/>
    </xf>
    <xf numFmtId="43" fontId="5" fillId="7" borderId="23" xfId="2" applyNumberFormat="1" applyFont="1" applyFill="1" applyBorder="1" applyAlignment="1">
      <alignment horizontal="right" vertical="top" wrapText="1"/>
    </xf>
    <xf numFmtId="43" fontId="11" fillId="7" borderId="23" xfId="2" applyNumberFormat="1" applyFont="1" applyFill="1" applyBorder="1" applyAlignment="1">
      <alignment horizontal="right" vertical="top" wrapText="1"/>
    </xf>
    <xf numFmtId="43" fontId="5" fillId="0" borderId="0" xfId="2" applyNumberFormat="1" applyFont="1" applyFill="1" applyBorder="1" applyAlignment="1">
      <alignment horizontal="left" vertical="top" wrapText="1" indent="14"/>
    </xf>
    <xf numFmtId="43" fontId="8" fillId="2" borderId="23" xfId="2" applyNumberFormat="1" applyFont="1" applyFill="1" applyBorder="1" applyAlignment="1">
      <alignment horizontal="right" vertical="top" wrapText="1"/>
    </xf>
    <xf numFmtId="0" fontId="5" fillId="12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2" fontId="8" fillId="13" borderId="8" xfId="2" applyNumberFormat="1" applyFont="1" applyFill="1" applyBorder="1" applyAlignment="1">
      <alignment horizontal="center" vertical="center" wrapText="1"/>
    </xf>
    <xf numFmtId="43" fontId="5" fillId="13" borderId="23" xfId="2" applyNumberFormat="1" applyFont="1" applyFill="1" applyBorder="1" applyAlignment="1">
      <alignment horizontal="right" vertical="top" wrapText="1"/>
    </xf>
    <xf numFmtId="43" fontId="9" fillId="13" borderId="23" xfId="2" applyNumberFormat="1" applyFont="1" applyFill="1" applyBorder="1" applyAlignment="1">
      <alignment horizontal="right" vertical="top" wrapText="1"/>
    </xf>
    <xf numFmtId="0" fontId="5" fillId="13" borderId="0" xfId="2" applyFont="1" applyFill="1" applyBorder="1" applyAlignment="1">
      <alignment horizontal="left" vertical="top" wrapText="1"/>
    </xf>
    <xf numFmtId="0" fontId="5" fillId="13" borderId="0" xfId="2" applyFont="1" applyFill="1" applyBorder="1" applyAlignment="1">
      <alignment horizontal="left" vertical="top" wrapText="1" indent="14"/>
    </xf>
    <xf numFmtId="0" fontId="5" fillId="13" borderId="0" xfId="2" applyFont="1" applyFill="1" applyBorder="1" applyAlignment="1">
      <alignment horizontal="left" vertical="top" wrapText="1" indent="9"/>
    </xf>
    <xf numFmtId="0" fontId="5" fillId="13" borderId="0" xfId="2" applyFont="1" applyFill="1" applyBorder="1" applyAlignment="1">
      <alignment horizontal="left" vertical="top"/>
    </xf>
    <xf numFmtId="0" fontId="5" fillId="13" borderId="24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13" borderId="21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14" fontId="5" fillId="0" borderId="18" xfId="0" applyNumberFormat="1" applyFont="1" applyFill="1" applyBorder="1" applyAlignment="1">
      <alignment vertical="top"/>
    </xf>
    <xf numFmtId="14" fontId="5" fillId="13" borderId="18" xfId="0" applyNumberFormat="1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8" fillId="0" borderId="20" xfId="0" applyFont="1" applyFill="1" applyBorder="1" applyAlignment="1">
      <alignment vertical="top"/>
    </xf>
    <xf numFmtId="0" fontId="5" fillId="0" borderId="21" xfId="0" applyFont="1" applyFill="1" applyBorder="1" applyAlignment="1">
      <alignment vertical="top" wrapText="1"/>
    </xf>
    <xf numFmtId="0" fontId="5" fillId="13" borderId="2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13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/>
    <xf numFmtId="0" fontId="5" fillId="0" borderId="19" xfId="0" applyFont="1" applyFill="1" applyBorder="1" applyAlignment="1"/>
    <xf numFmtId="17" fontId="5" fillId="0" borderId="17" xfId="0" applyNumberFormat="1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13" borderId="18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wrapText="1"/>
    </xf>
    <xf numFmtId="0" fontId="8" fillId="0" borderId="20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center" wrapText="1"/>
    </xf>
    <xf numFmtId="2" fontId="5" fillId="0" borderId="17" xfId="0" applyNumberFormat="1" applyFont="1" applyFill="1" applyBorder="1" applyAlignment="1">
      <alignment horizontal="left" vertical="top"/>
    </xf>
    <xf numFmtId="2" fontId="5" fillId="0" borderId="17" xfId="0" applyNumberFormat="1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center" vertical="center" wrapText="1"/>
    </xf>
    <xf numFmtId="0" fontId="6" fillId="3" borderId="23" xfId="2" applyNumberFormat="1" applyFont="1" applyFill="1" applyBorder="1" applyAlignment="1">
      <alignment horizontal="left" vertical="top" shrinkToFit="1"/>
    </xf>
    <xf numFmtId="0" fontId="8" fillId="2" borderId="23" xfId="2" applyNumberFormat="1" applyFont="1" applyFill="1" applyBorder="1" applyAlignment="1">
      <alignment horizontal="left" vertical="top" wrapText="1"/>
    </xf>
    <xf numFmtId="0" fontId="9" fillId="0" borderId="23" xfId="2" applyNumberFormat="1" applyFont="1" applyFill="1" applyBorder="1" applyAlignment="1">
      <alignment horizontal="left" vertical="top" wrapText="1"/>
    </xf>
    <xf numFmtId="0" fontId="10" fillId="6" borderId="23" xfId="2" applyNumberFormat="1" applyFont="1" applyFill="1" applyBorder="1" applyAlignment="1">
      <alignment horizontal="left" vertical="top" wrapText="1"/>
    </xf>
    <xf numFmtId="0" fontId="11" fillId="7" borderId="23" xfId="2" applyNumberFormat="1" applyFont="1" applyFill="1" applyBorder="1" applyAlignment="1">
      <alignment horizontal="left" vertical="top" wrapText="1"/>
    </xf>
    <xf numFmtId="0" fontId="5" fillId="3" borderId="23" xfId="2" applyFont="1" applyFill="1" applyBorder="1" applyAlignment="1">
      <alignment horizontal="center" vertical="top" wrapText="1"/>
    </xf>
    <xf numFmtId="0" fontId="5" fillId="2" borderId="23" xfId="2" applyFont="1" applyFill="1" applyBorder="1" applyAlignment="1">
      <alignment horizontal="center" vertical="top" wrapText="1"/>
    </xf>
    <xf numFmtId="0" fontId="5" fillId="6" borderId="23" xfId="2" applyFont="1" applyFill="1" applyBorder="1" applyAlignment="1">
      <alignment horizontal="center" vertical="top" wrapText="1"/>
    </xf>
    <xf numFmtId="0" fontId="5" fillId="7" borderId="23" xfId="2" applyFont="1" applyFill="1" applyBorder="1" applyAlignment="1">
      <alignment horizontal="center" vertical="top" wrapText="1"/>
    </xf>
    <xf numFmtId="43" fontId="5" fillId="0" borderId="0" xfId="2" applyNumberFormat="1" applyFont="1" applyFill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4" fontId="5" fillId="0" borderId="4" xfId="1" applyNumberFormat="1" applyFont="1" applyBorder="1" applyAlignment="1">
      <alignment horizontal="right" vertical="top"/>
    </xf>
    <xf numFmtId="4" fontId="6" fillId="0" borderId="4" xfId="1" applyNumberFormat="1" applyFont="1" applyBorder="1" applyAlignment="1">
      <alignment horizontal="right" vertical="top" wrapText="1"/>
    </xf>
    <xf numFmtId="0" fontId="6" fillId="0" borderId="4" xfId="1" applyNumberFormat="1" applyFont="1" applyBorder="1" applyAlignment="1">
      <alignment horizontal="right" vertical="top" wrapText="1"/>
    </xf>
    <xf numFmtId="0" fontId="5" fillId="13" borderId="13" xfId="1" applyFont="1" applyFill="1" applyBorder="1"/>
    <xf numFmtId="0" fontId="12" fillId="0" borderId="0" xfId="0" applyFont="1"/>
    <xf numFmtId="0" fontId="5" fillId="0" borderId="0" xfId="1" applyFont="1" applyBorder="1" applyAlignment="1">
      <alignment horizontal="left" vertical="top"/>
    </xf>
    <xf numFmtId="0" fontId="5" fillId="13" borderId="0" xfId="1" applyFont="1" applyFill="1" applyBorder="1" applyAlignment="1">
      <alignment horizontal="left" vertical="top"/>
    </xf>
    <xf numFmtId="0" fontId="6" fillId="0" borderId="16" xfId="1" applyFont="1" applyBorder="1" applyAlignment="1">
      <alignment horizontal="left" vertical="top"/>
    </xf>
    <xf numFmtId="0" fontId="5" fillId="0" borderId="18" xfId="1" applyFont="1" applyBorder="1" applyAlignment="1">
      <alignment horizontal="left" vertical="top"/>
    </xf>
    <xf numFmtId="0" fontId="5" fillId="13" borderId="18" xfId="1" applyFont="1" applyFill="1" applyBorder="1" applyAlignment="1">
      <alignment horizontal="left" vertical="top"/>
    </xf>
    <xf numFmtId="0" fontId="5" fillId="0" borderId="19" xfId="1" applyFont="1" applyBorder="1" applyAlignment="1">
      <alignment horizontal="left" vertical="top"/>
    </xf>
    <xf numFmtId="0" fontId="5" fillId="0" borderId="21" xfId="1" applyFont="1" applyBorder="1" applyAlignment="1">
      <alignment horizontal="left" vertical="top"/>
    </xf>
    <xf numFmtId="0" fontId="5" fillId="13" borderId="21" xfId="1" applyFont="1" applyFill="1" applyBorder="1" applyAlignment="1">
      <alignment horizontal="left" vertical="top"/>
    </xf>
    <xf numFmtId="0" fontId="6" fillId="0" borderId="22" xfId="1" applyFont="1" applyBorder="1" applyAlignment="1">
      <alignment horizontal="left" vertical="top"/>
    </xf>
    <xf numFmtId="0" fontId="6" fillId="13" borderId="18" xfId="1" applyFont="1" applyFill="1" applyBorder="1" applyAlignment="1">
      <alignment horizontal="center" vertical="center"/>
    </xf>
    <xf numFmtId="0" fontId="6" fillId="0" borderId="25" xfId="1" applyFont="1" applyBorder="1"/>
    <xf numFmtId="14" fontId="5" fillId="0" borderId="26" xfId="1" applyNumberFormat="1" applyFont="1" applyBorder="1" applyAlignment="1">
      <alignment horizontal="left"/>
    </xf>
    <xf numFmtId="43" fontId="5" fillId="13" borderId="4" xfId="1" applyNumberFormat="1" applyFont="1" applyFill="1" applyBorder="1" applyAlignment="1">
      <alignment horizontal="right" vertical="top" wrapText="1"/>
    </xf>
    <xf numFmtId="43" fontId="6" fillId="13" borderId="4" xfId="1" applyNumberFormat="1" applyFont="1" applyFill="1" applyBorder="1" applyAlignment="1">
      <alignment horizontal="right" vertical="top" wrapText="1"/>
    </xf>
    <xf numFmtId="0" fontId="5" fillId="13" borderId="0" xfId="1" applyFont="1" applyFill="1"/>
    <xf numFmtId="2" fontId="6" fillId="13" borderId="4" xfId="1" applyNumberFormat="1" applyFont="1" applyFill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right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0" xfId="1" applyFont="1" applyAlignment="1">
      <alignment vertical="center"/>
    </xf>
    <xf numFmtId="0" fontId="5" fillId="0" borderId="4" xfId="1" applyFont="1" applyBorder="1" applyAlignment="1">
      <alignment horizontal="left" vertical="center"/>
    </xf>
    <xf numFmtId="10" fontId="5" fillId="0" borderId="4" xfId="1" applyNumberFormat="1" applyFont="1" applyBorder="1" applyAlignment="1">
      <alignment horizontal="right" vertical="top"/>
    </xf>
    <xf numFmtId="10" fontId="5" fillId="8" borderId="4" xfId="1" applyNumberFormat="1" applyFont="1" applyFill="1" applyBorder="1" applyAlignment="1">
      <alignment horizontal="right" vertical="top" wrapText="1"/>
    </xf>
    <xf numFmtId="0" fontId="5" fillId="0" borderId="4" xfId="1" applyFont="1" applyBorder="1" applyAlignment="1">
      <alignment horizontal="right" vertical="top" wrapText="1"/>
    </xf>
    <xf numFmtId="10" fontId="5" fillId="0" borderId="4" xfId="1" applyNumberFormat="1" applyFont="1" applyBorder="1" applyAlignment="1">
      <alignment horizontal="right" vertical="top" wrapText="1"/>
    </xf>
    <xf numFmtId="43" fontId="9" fillId="0" borderId="4" xfId="1" applyNumberFormat="1" applyFont="1" applyBorder="1" applyAlignment="1">
      <alignment horizontal="right" vertical="top" wrapText="1"/>
    </xf>
    <xf numFmtId="0" fontId="6" fillId="0" borderId="4" xfId="1" applyFont="1" applyBorder="1" applyAlignment="1">
      <alignment horizontal="left" vertical="center"/>
    </xf>
    <xf numFmtId="43" fontId="6" fillId="0" borderId="4" xfId="1" applyNumberFormat="1" applyFont="1" applyBorder="1" applyAlignment="1">
      <alignment horizontal="right" vertical="center" wrapText="1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left" vertical="top"/>
    </xf>
    <xf numFmtId="0" fontId="5" fillId="0" borderId="13" xfId="4" applyFont="1" applyFill="1" applyBorder="1" applyAlignment="1">
      <alignment horizontal="left" vertical="top"/>
    </xf>
    <xf numFmtId="0" fontId="5" fillId="0" borderId="14" xfId="4" applyFont="1" applyFill="1" applyBorder="1" applyAlignment="1">
      <alignment horizontal="left" vertical="top"/>
    </xf>
    <xf numFmtId="0" fontId="5" fillId="0" borderId="16" xfId="4" applyFont="1" applyFill="1" applyBorder="1" applyAlignment="1">
      <alignment horizontal="left" vertical="top"/>
    </xf>
    <xf numFmtId="0" fontId="8" fillId="0" borderId="20" xfId="4" applyFont="1" applyFill="1" applyBorder="1" applyAlignment="1">
      <alignment vertical="top"/>
    </xf>
    <xf numFmtId="0" fontId="5" fillId="0" borderId="21" xfId="4" applyFont="1" applyFill="1" applyBorder="1" applyAlignment="1">
      <alignment vertical="top" wrapText="1"/>
    </xf>
    <xf numFmtId="0" fontId="8" fillId="0" borderId="21" xfId="4" applyFont="1" applyFill="1" applyBorder="1" applyAlignment="1">
      <alignment vertical="top"/>
    </xf>
    <xf numFmtId="0" fontId="5" fillId="0" borderId="18" xfId="4" applyFont="1" applyFill="1" applyBorder="1" applyAlignment="1">
      <alignment horizontal="left"/>
    </xf>
    <xf numFmtId="0" fontId="5" fillId="0" borderId="19" xfId="4" applyFont="1" applyFill="1" applyBorder="1" applyAlignment="1">
      <alignment horizontal="left"/>
    </xf>
    <xf numFmtId="0" fontId="5" fillId="0" borderId="17" xfId="4" applyFont="1" applyFill="1" applyBorder="1" applyAlignment="1">
      <alignment horizontal="left" wrapText="1"/>
    </xf>
    <xf numFmtId="0" fontId="5" fillId="0" borderId="18" xfId="4" applyFont="1" applyFill="1" applyBorder="1" applyAlignment="1">
      <alignment vertical="top" wrapText="1"/>
    </xf>
    <xf numFmtId="0" fontId="5" fillId="0" borderId="18" xfId="4" applyFont="1" applyFill="1" applyBorder="1" applyAlignment="1">
      <alignment horizontal="left" wrapText="1"/>
    </xf>
    <xf numFmtId="0" fontId="5" fillId="0" borderId="21" xfId="4" applyFont="1" applyFill="1" applyBorder="1" applyAlignment="1">
      <alignment horizontal="left" wrapText="1"/>
    </xf>
    <xf numFmtId="0" fontId="5" fillId="0" borderId="0" xfId="4" applyFont="1" applyFill="1" applyBorder="1" applyAlignment="1">
      <alignment horizontal="left"/>
    </xf>
    <xf numFmtId="0" fontId="5" fillId="0" borderId="16" xfId="4" applyFont="1" applyFill="1" applyBorder="1" applyAlignment="1">
      <alignment horizontal="left"/>
    </xf>
    <xf numFmtId="0" fontId="5" fillId="0" borderId="17" xfId="4" applyFont="1" applyFill="1" applyBorder="1" applyAlignment="1">
      <alignment horizontal="left"/>
    </xf>
    <xf numFmtId="0" fontId="5" fillId="0" borderId="21" xfId="4" applyFont="1" applyFill="1" applyBorder="1" applyAlignment="1">
      <alignment vertical="top"/>
    </xf>
    <xf numFmtId="0" fontId="5" fillId="0" borderId="22" xfId="4" applyFont="1" applyFill="1" applyBorder="1" applyAlignment="1">
      <alignment vertical="top"/>
    </xf>
    <xf numFmtId="14" fontId="5" fillId="0" borderId="17" xfId="4" applyNumberFormat="1" applyFont="1" applyFill="1" applyBorder="1" applyAlignment="1">
      <alignment horizontal="left" vertical="top" wrapText="1"/>
    </xf>
    <xf numFmtId="14" fontId="5" fillId="0" borderId="18" xfId="4" applyNumberFormat="1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horizontal="left" wrapText="1"/>
    </xf>
    <xf numFmtId="0" fontId="5" fillId="0" borderId="22" xfId="4" applyFont="1" applyFill="1" applyBorder="1" applyAlignment="1">
      <alignment vertical="top" wrapText="1"/>
    </xf>
    <xf numFmtId="0" fontId="5" fillId="0" borderId="19" xfId="4" applyFont="1" applyFill="1" applyBorder="1" applyAlignment="1">
      <alignment vertical="top" wrapText="1"/>
    </xf>
    <xf numFmtId="0" fontId="5" fillId="0" borderId="22" xfId="4" applyFont="1" applyFill="1" applyBorder="1" applyAlignment="1">
      <alignment horizontal="left" wrapText="1"/>
    </xf>
    <xf numFmtId="0" fontId="5" fillId="5" borderId="4" xfId="1" applyFont="1" applyFill="1" applyBorder="1" applyAlignment="1">
      <alignment vertical="top" wrapText="1"/>
    </xf>
    <xf numFmtId="0" fontId="5" fillId="5" borderId="4" xfId="1" applyFont="1" applyFill="1" applyBorder="1" applyAlignment="1">
      <alignment horizontal="center" vertical="top" wrapText="1"/>
    </xf>
    <xf numFmtId="0" fontId="5" fillId="0" borderId="18" xfId="1" applyFont="1" applyBorder="1" applyAlignment="1">
      <alignment horizontal="left"/>
    </xf>
    <xf numFmtId="2" fontId="5" fillId="0" borderId="17" xfId="1" applyNumberFormat="1" applyFont="1" applyBorder="1" applyAlignment="1">
      <alignment horizontal="left"/>
    </xf>
    <xf numFmtId="0" fontId="8" fillId="10" borderId="4" xfId="2" applyFont="1" applyFill="1" applyBorder="1" applyAlignment="1">
      <alignment horizontal="center" vertical="top" wrapText="1"/>
    </xf>
    <xf numFmtId="0" fontId="8" fillId="10" borderId="6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5" fillId="5" borderId="4" xfId="2" applyFont="1" applyFill="1" applyBorder="1" applyAlignment="1">
      <alignment horizontal="left" vertical="top" wrapText="1"/>
    </xf>
    <xf numFmtId="0" fontId="8" fillId="5" borderId="4" xfId="2" applyFont="1" applyFill="1" applyBorder="1" applyAlignment="1">
      <alignment horizontal="center" vertical="top" wrapText="1"/>
    </xf>
    <xf numFmtId="0" fontId="9" fillId="5" borderId="4" xfId="2" applyFont="1" applyFill="1" applyBorder="1" applyAlignment="1">
      <alignment horizontal="center" vertical="top" wrapText="1"/>
    </xf>
    <xf numFmtId="165" fontId="5" fillId="5" borderId="4" xfId="2" applyNumberFormat="1" applyFont="1" applyFill="1" applyBorder="1" applyAlignment="1">
      <alignment horizontal="center" vertical="top" shrinkToFit="1"/>
    </xf>
    <xf numFmtId="0" fontId="9" fillId="0" borderId="4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center" vertical="top" wrapText="1"/>
    </xf>
    <xf numFmtId="0" fontId="9" fillId="5" borderId="4" xfId="2" applyFont="1" applyFill="1" applyBorder="1" applyAlignment="1">
      <alignment horizontal="center" vertical="center" wrapText="1"/>
    </xf>
    <xf numFmtId="1" fontId="5" fillId="5" borderId="4" xfId="2" applyNumberFormat="1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 wrapText="1"/>
    </xf>
    <xf numFmtId="0" fontId="5" fillId="9" borderId="4" xfId="2" applyFont="1" applyFill="1" applyBorder="1" applyAlignment="1">
      <alignment horizontal="left" vertical="center" wrapText="1"/>
    </xf>
    <xf numFmtId="1" fontId="5" fillId="5" borderId="4" xfId="2" applyNumberFormat="1" applyFont="1" applyFill="1" applyBorder="1" applyAlignment="1">
      <alignment horizontal="center" vertical="top" shrinkToFit="1"/>
    </xf>
    <xf numFmtId="0" fontId="8" fillId="5" borderId="4" xfId="2" applyFont="1" applyFill="1" applyBorder="1" applyAlignment="1">
      <alignment horizontal="left" vertical="top" wrapText="1"/>
    </xf>
    <xf numFmtId="0" fontId="5" fillId="5" borderId="4" xfId="2" applyFont="1" applyFill="1" applyBorder="1" applyAlignment="1">
      <alignment horizontal="left" wrapText="1"/>
    </xf>
    <xf numFmtId="0" fontId="5" fillId="0" borderId="6" xfId="2" applyFont="1" applyFill="1" applyBorder="1" applyAlignment="1">
      <alignment horizontal="left" vertical="top" wrapText="1"/>
    </xf>
    <xf numFmtId="0" fontId="5" fillId="9" borderId="4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/>
    <xf numFmtId="0" fontId="9" fillId="0" borderId="13" xfId="0" applyFont="1" applyBorder="1" applyAlignment="1"/>
    <xf numFmtId="0" fontId="9" fillId="0" borderId="21" xfId="0" applyFont="1" applyBorder="1" applyAlignment="1"/>
    <xf numFmtId="0" fontId="9" fillId="0" borderId="22" xfId="0" applyFont="1" applyBorder="1" applyAlignment="1"/>
    <xf numFmtId="0" fontId="9" fillId="13" borderId="0" xfId="0" applyFont="1" applyFill="1" applyAlignment="1">
      <alignment horizontal="left"/>
    </xf>
    <xf numFmtId="0" fontId="8" fillId="0" borderId="21" xfId="0" applyFont="1" applyBorder="1" applyAlignment="1"/>
    <xf numFmtId="0" fontId="8" fillId="0" borderId="22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9" fillId="0" borderId="18" xfId="0" applyFont="1" applyBorder="1" applyAlignment="1"/>
    <xf numFmtId="0" fontId="9" fillId="0" borderId="19" xfId="0" applyFont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NumberFormat="1" applyBorder="1" applyAlignment="1"/>
    <xf numFmtId="0" fontId="0" fillId="0" borderId="16" xfId="0" applyNumberFormat="1" applyBorder="1" applyAlignment="1"/>
    <xf numFmtId="164" fontId="6" fillId="9" borderId="8" xfId="2" applyNumberFormat="1" applyFont="1" applyFill="1" applyBorder="1" applyAlignment="1">
      <alignment vertical="top" shrinkToFit="1"/>
    </xf>
    <xf numFmtId="0" fontId="8" fillId="10" borderId="8" xfId="2" applyFont="1" applyFill="1" applyBorder="1" applyAlignment="1">
      <alignment vertical="top" wrapText="1"/>
    </xf>
    <xf numFmtId="0" fontId="8" fillId="10" borderId="7" xfId="2" applyFont="1" applyFill="1" applyBorder="1" applyAlignment="1">
      <alignment vertical="top" wrapText="1"/>
    </xf>
    <xf numFmtId="0" fontId="8" fillId="10" borderId="3" xfId="2" applyFont="1" applyFill="1" applyBorder="1" applyAlignment="1">
      <alignment vertical="top" wrapText="1"/>
    </xf>
    <xf numFmtId="164" fontId="6" fillId="9" borderId="2" xfId="2" applyNumberFormat="1" applyFont="1" applyFill="1" applyBorder="1" applyAlignment="1">
      <alignment vertical="top" shrinkToFit="1"/>
    </xf>
    <xf numFmtId="0" fontId="8" fillId="10" borderId="2" xfId="2" applyFont="1" applyFill="1" applyBorder="1" applyAlignment="1">
      <alignment vertical="top" wrapText="1"/>
    </xf>
    <xf numFmtId="0" fontId="5" fillId="0" borderId="10" xfId="2" applyFont="1" applyFill="1" applyBorder="1" applyAlignment="1">
      <alignment vertical="top" wrapText="1"/>
    </xf>
    <xf numFmtId="0" fontId="5" fillId="0" borderId="11" xfId="2" applyFont="1" applyFill="1" applyBorder="1" applyAlignment="1">
      <alignment vertical="top" wrapText="1"/>
    </xf>
    <xf numFmtId="0" fontId="8" fillId="11" borderId="3" xfId="2" applyFont="1" applyFill="1" applyBorder="1" applyAlignment="1">
      <alignment vertical="top" wrapText="1"/>
    </xf>
    <xf numFmtId="0" fontId="8" fillId="11" borderId="7" xfId="2" applyFont="1" applyFill="1" applyBorder="1" applyAlignment="1">
      <alignment vertical="top" wrapText="1"/>
    </xf>
    <xf numFmtId="0" fontId="5" fillId="0" borderId="5" xfId="2" applyFont="1" applyFill="1" applyBorder="1" applyAlignment="1">
      <alignment wrapText="1"/>
    </xf>
    <xf numFmtId="0" fontId="5" fillId="0" borderId="1" xfId="2" applyFont="1" applyFill="1" applyBorder="1" applyAlignment="1">
      <alignment wrapText="1"/>
    </xf>
    <xf numFmtId="0" fontId="5" fillId="0" borderId="3" xfId="2" applyFont="1" applyFill="1" applyBorder="1" applyAlignment="1">
      <alignment wrapText="1"/>
    </xf>
    <xf numFmtId="1" fontId="6" fillId="9" borderId="8" xfId="2" applyNumberFormat="1" applyFont="1" applyFill="1" applyBorder="1" applyAlignment="1">
      <alignment vertical="top" shrinkToFit="1"/>
    </xf>
    <xf numFmtId="0" fontId="5" fillId="0" borderId="0" xfId="2" applyFont="1" applyFill="1" applyBorder="1" applyAlignment="1">
      <alignment horizontal="left"/>
    </xf>
    <xf numFmtId="0" fontId="5" fillId="5" borderId="4" xfId="2" applyFont="1" applyFill="1" applyBorder="1" applyAlignment="1">
      <alignment horizontal="left"/>
    </xf>
    <xf numFmtId="0" fontId="5" fillId="5" borderId="4" xfId="2" applyFont="1" applyFill="1" applyBorder="1" applyAlignment="1">
      <alignment horizontal="left" vertical="top"/>
    </xf>
    <xf numFmtId="0" fontId="8" fillId="10" borderId="2" xfId="2" applyFont="1" applyFill="1" applyBorder="1" applyAlignment="1">
      <alignment horizontal="left" vertical="top"/>
    </xf>
    <xf numFmtId="0" fontId="8" fillId="0" borderId="4" xfId="2" applyFont="1" applyFill="1" applyBorder="1" applyAlignment="1">
      <alignment horizontal="left" vertical="top"/>
    </xf>
    <xf numFmtId="0" fontId="9" fillId="5" borderId="4" xfId="2" applyFont="1" applyFill="1" applyBorder="1" applyAlignment="1">
      <alignment horizontal="left" vertical="top"/>
    </xf>
    <xf numFmtId="0" fontId="8" fillId="11" borderId="6" xfId="2" applyFont="1" applyFill="1" applyBorder="1" applyAlignment="1">
      <alignment horizontal="left" vertical="top"/>
    </xf>
    <xf numFmtId="0" fontId="8" fillId="10" borderId="8" xfId="2" applyFont="1" applyFill="1" applyBorder="1" applyAlignment="1">
      <alignment horizontal="left" vertical="top"/>
    </xf>
    <xf numFmtId="0" fontId="9" fillId="5" borderId="4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/>
    </xf>
    <xf numFmtId="0" fontId="8" fillId="10" borderId="6" xfId="2" applyFont="1" applyFill="1" applyBorder="1" applyAlignment="1">
      <alignment vertical="top"/>
    </xf>
    <xf numFmtId="0" fontId="8" fillId="10" borderId="4" xfId="2" applyFont="1" applyFill="1" applyBorder="1" applyAlignment="1">
      <alignment horizontal="center" vertical="top"/>
    </xf>
    <xf numFmtId="0" fontId="8" fillId="11" borderId="3" xfId="2" applyFont="1" applyFill="1" applyBorder="1" applyAlignment="1">
      <alignment vertical="top"/>
    </xf>
    <xf numFmtId="0" fontId="5" fillId="0" borderId="4" xfId="2" applyFont="1" applyFill="1" applyBorder="1" applyAlignment="1">
      <alignment horizontal="left"/>
    </xf>
    <xf numFmtId="0" fontId="5" fillId="9" borderId="4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top"/>
    </xf>
    <xf numFmtId="0" fontId="5" fillId="9" borderId="4" xfId="2" applyFont="1" applyFill="1" applyBorder="1" applyAlignment="1">
      <alignment horizontal="left" vertical="top"/>
    </xf>
    <xf numFmtId="0" fontId="5" fillId="0" borderId="6" xfId="2" applyFont="1" applyFill="1" applyBorder="1" applyAlignment="1"/>
    <xf numFmtId="0" fontId="9" fillId="5" borderId="4" xfId="2" applyFont="1" applyFill="1" applyBorder="1" applyAlignment="1">
      <alignment horizontal="right" vertical="top" wrapText="1"/>
    </xf>
    <xf numFmtId="0" fontId="8" fillId="9" borderId="4" xfId="2" applyFont="1" applyFill="1" applyBorder="1" applyAlignment="1">
      <alignment horizontal="right" vertical="top" wrapText="1"/>
    </xf>
    <xf numFmtId="0" fontId="5" fillId="9" borderId="4" xfId="2" applyFont="1" applyFill="1" applyBorder="1" applyAlignment="1">
      <alignment horizontal="right" vertical="top" wrapText="1"/>
    </xf>
    <xf numFmtId="43" fontId="9" fillId="0" borderId="4" xfId="2" applyNumberFormat="1" applyFont="1" applyFill="1" applyBorder="1" applyAlignment="1">
      <alignment horizontal="right" vertical="top" wrapText="1"/>
    </xf>
    <xf numFmtId="43" fontId="9" fillId="0" borderId="0" xfId="2" applyNumberFormat="1" applyFont="1" applyFill="1" applyBorder="1" applyAlignment="1">
      <alignment horizontal="right" vertical="top" wrapText="1"/>
    </xf>
    <xf numFmtId="43" fontId="8" fillId="9" borderId="4" xfId="2" applyNumberFormat="1" applyFont="1" applyFill="1" applyBorder="1" applyAlignment="1">
      <alignment horizontal="right" vertical="top" wrapText="1"/>
    </xf>
    <xf numFmtId="43" fontId="8" fillId="9" borderId="0" xfId="2" applyNumberFormat="1" applyFont="1" applyFill="1" applyBorder="1" applyAlignment="1">
      <alignment horizontal="right" vertical="top" wrapText="1"/>
    </xf>
    <xf numFmtId="43" fontId="9" fillId="0" borderId="6" xfId="2" applyNumberFormat="1" applyFont="1" applyFill="1" applyBorder="1" applyAlignment="1">
      <alignment horizontal="right" vertical="top" wrapText="1"/>
    </xf>
    <xf numFmtId="43" fontId="8" fillId="9" borderId="6" xfId="2" applyNumberFormat="1" applyFont="1" applyFill="1" applyBorder="1" applyAlignment="1">
      <alignment horizontal="right" vertical="top" wrapText="1"/>
    </xf>
    <xf numFmtId="0" fontId="5" fillId="0" borderId="6" xfId="2" applyFont="1" applyFill="1" applyBorder="1" applyAlignment="1">
      <alignment horizontal="left" vertical="top"/>
    </xf>
    <xf numFmtId="0" fontId="5" fillId="0" borderId="3" xfId="2" applyFont="1" applyFill="1" applyBorder="1" applyAlignment="1">
      <alignment horizontal="left" vertical="top"/>
    </xf>
    <xf numFmtId="0" fontId="5" fillId="0" borderId="7" xfId="2" applyFont="1" applyFill="1" applyBorder="1" applyAlignment="1">
      <alignment horizontal="left" vertical="top"/>
    </xf>
    <xf numFmtId="43" fontId="8" fillId="11" borderId="6" xfId="2" applyNumberFormat="1" applyFont="1" applyFill="1" applyBorder="1" applyAlignment="1">
      <alignment horizontal="right" vertical="top" wrapText="1"/>
    </xf>
    <xf numFmtId="43" fontId="8" fillId="11" borderId="0" xfId="2" applyNumberFormat="1" applyFont="1" applyFill="1" applyBorder="1" applyAlignment="1">
      <alignment horizontal="right" vertical="top" wrapText="1"/>
    </xf>
    <xf numFmtId="43" fontId="8" fillId="11" borderId="4" xfId="2" applyNumberFormat="1" applyFont="1" applyFill="1" applyBorder="1" applyAlignment="1">
      <alignment horizontal="right" vertical="top" wrapText="1"/>
    </xf>
    <xf numFmtId="0" fontId="5" fillId="0" borderId="12" xfId="5" applyFont="1" applyFill="1" applyBorder="1" applyAlignment="1">
      <alignment horizontal="left" vertical="top"/>
    </xf>
    <xf numFmtId="0" fontId="5" fillId="0" borderId="13" xfId="5" applyFont="1" applyFill="1" applyBorder="1" applyAlignment="1">
      <alignment horizontal="left" vertical="top"/>
    </xf>
    <xf numFmtId="0" fontId="5" fillId="0" borderId="14" xfId="5" applyFont="1" applyFill="1" applyBorder="1" applyAlignment="1">
      <alignment horizontal="left" vertical="top"/>
    </xf>
    <xf numFmtId="0" fontId="5" fillId="0" borderId="0" xfId="5" applyFont="1" applyFill="1" applyBorder="1" applyAlignment="1">
      <alignment horizontal="left" vertical="top"/>
    </xf>
    <xf numFmtId="0" fontId="5" fillId="0" borderId="21" xfId="5" applyFont="1" applyFill="1" applyBorder="1" applyAlignment="1">
      <alignment horizontal="left" vertical="top"/>
    </xf>
    <xf numFmtId="0" fontId="5" fillId="0" borderId="22" xfId="5" applyFont="1" applyFill="1" applyBorder="1" applyAlignment="1">
      <alignment horizontal="left" vertical="top"/>
    </xf>
    <xf numFmtId="0" fontId="5" fillId="0" borderId="18" xfId="5" applyFont="1" applyFill="1" applyBorder="1" applyAlignment="1">
      <alignment horizontal="left" vertical="top"/>
    </xf>
    <xf numFmtId="0" fontId="5" fillId="0" borderId="19" xfId="5" applyFont="1" applyFill="1" applyBorder="1" applyAlignment="1">
      <alignment horizontal="left" vertical="top"/>
    </xf>
    <xf numFmtId="0" fontId="8" fillId="0" borderId="0" xfId="5" applyFont="1" applyFill="1" applyBorder="1" applyAlignment="1">
      <alignment vertical="top" wrapText="1"/>
    </xf>
    <xf numFmtId="0" fontId="8" fillId="0" borderId="4" xfId="5" applyFont="1" applyFill="1" applyBorder="1" applyAlignment="1">
      <alignment horizontal="left" vertical="top" wrapText="1" indent="3"/>
    </xf>
    <xf numFmtId="0" fontId="8" fillId="0" borderId="4" xfId="5" applyFont="1" applyFill="1" applyBorder="1" applyAlignment="1">
      <alignment horizontal="left" vertical="top" wrapText="1" indent="1"/>
    </xf>
    <xf numFmtId="0" fontId="8" fillId="0" borderId="4" xfId="5" applyFont="1" applyFill="1" applyBorder="1" applyAlignment="1">
      <alignment horizontal="center" vertical="top" wrapText="1"/>
    </xf>
    <xf numFmtId="0" fontId="9" fillId="0" borderId="4" xfId="5" applyFont="1" applyFill="1" applyBorder="1" applyAlignment="1">
      <alignment horizontal="left" vertical="top" wrapText="1"/>
    </xf>
    <xf numFmtId="10" fontId="5" fillId="0" borderId="4" xfId="5" applyNumberFormat="1" applyFont="1" applyFill="1" applyBorder="1" applyAlignment="1">
      <alignment horizontal="left" vertical="top" indent="1" shrinkToFit="1"/>
    </xf>
    <xf numFmtId="10" fontId="5" fillId="0" borderId="4" xfId="5" applyNumberFormat="1" applyFont="1" applyFill="1" applyBorder="1" applyAlignment="1">
      <alignment horizontal="right" vertical="top" shrinkToFit="1"/>
    </xf>
    <xf numFmtId="10" fontId="5" fillId="7" borderId="4" xfId="5" applyNumberFormat="1" applyFont="1" applyFill="1" applyBorder="1" applyAlignment="1">
      <alignment horizontal="right" vertical="top" shrinkToFit="1"/>
    </xf>
    <xf numFmtId="10" fontId="6" fillId="0" borderId="4" xfId="5" applyNumberFormat="1" applyFont="1" applyFill="1" applyBorder="1" applyAlignment="1">
      <alignment horizontal="right" vertical="top" shrinkToFit="1"/>
    </xf>
    <xf numFmtId="0" fontId="5" fillId="0" borderId="0" xfId="5" applyFont="1" applyFill="1" applyBorder="1" applyAlignment="1">
      <alignment vertical="top" wrapText="1"/>
    </xf>
    <xf numFmtId="0" fontId="9" fillId="0" borderId="0" xfId="5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43" fontId="8" fillId="2" borderId="23" xfId="2" applyNumberFormat="1" applyFont="1" applyFill="1" applyBorder="1" applyAlignment="1">
      <alignment horizontal="right" vertical="top" wrapText="1"/>
    </xf>
    <xf numFmtId="0" fontId="6" fillId="0" borderId="6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8" fillId="0" borderId="23" xfId="2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43" fontId="8" fillId="0" borderId="23" xfId="2" applyNumberFormat="1" applyFont="1" applyFill="1" applyBorder="1" applyAlignment="1">
      <alignment horizontal="right" vertical="top" wrapText="1"/>
    </xf>
    <xf numFmtId="0" fontId="0" fillId="0" borderId="23" xfId="0" applyBorder="1" applyAlignment="1">
      <alignment horizontal="right" vertical="top" wrapText="1"/>
    </xf>
    <xf numFmtId="43" fontId="8" fillId="2" borderId="23" xfId="2" applyNumberFormat="1" applyFont="1" applyFill="1" applyBorder="1" applyAlignment="1">
      <alignment horizontal="right" vertical="top" wrapText="1"/>
    </xf>
    <xf numFmtId="0" fontId="8" fillId="2" borderId="23" xfId="2" applyFont="1" applyFill="1" applyBorder="1" applyAlignment="1">
      <alignment horizontal="left" vertical="top" wrapText="1"/>
    </xf>
    <xf numFmtId="14" fontId="5" fillId="0" borderId="17" xfId="0" applyNumberFormat="1" applyFont="1" applyFill="1" applyBorder="1" applyAlignment="1">
      <alignment horizontal="left" vertical="top"/>
    </xf>
    <xf numFmtId="14" fontId="5" fillId="0" borderId="18" xfId="0" applyNumberFormat="1" applyFont="1" applyFill="1" applyBorder="1" applyAlignment="1">
      <alignment horizontal="left" vertical="top"/>
    </xf>
    <xf numFmtId="0" fontId="8" fillId="0" borderId="12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24" xfId="2" applyFont="1" applyFill="1" applyBorder="1" applyAlignment="1">
      <alignment horizontal="left" vertical="top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13" fillId="0" borderId="12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/>
    </xf>
    <xf numFmtId="43" fontId="6" fillId="0" borderId="4" xfId="1" applyNumberFormat="1" applyFont="1" applyBorder="1" applyAlignment="1">
      <alignment horizontal="right" vertical="center" wrapText="1"/>
    </xf>
    <xf numFmtId="0" fontId="5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top"/>
    </xf>
    <xf numFmtId="0" fontId="6" fillId="0" borderId="0" xfId="1" applyFont="1"/>
    <xf numFmtId="0" fontId="6" fillId="0" borderId="4" xfId="1" applyFont="1" applyBorder="1" applyAlignment="1">
      <alignment horizontal="center" vertical="top"/>
    </xf>
    <xf numFmtId="0" fontId="9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horizontal="center" vertical="top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8" fillId="2" borderId="27" xfId="5" applyFont="1" applyFill="1" applyBorder="1" applyAlignment="1">
      <alignment horizontal="center" vertical="top" wrapText="1"/>
    </xf>
    <xf numFmtId="0" fontId="8" fillId="2" borderId="5" xfId="5" applyFont="1" applyFill="1" applyBorder="1" applyAlignment="1">
      <alignment horizontal="center" vertical="top" wrapText="1"/>
    </xf>
    <xf numFmtId="0" fontId="8" fillId="2" borderId="1" xfId="5" applyFont="1" applyFill="1" applyBorder="1" applyAlignment="1">
      <alignment horizontal="center" vertical="top" wrapText="1"/>
    </xf>
    <xf numFmtId="0" fontId="8" fillId="0" borderId="6" xfId="5" applyFont="1" applyFill="1" applyBorder="1" applyAlignment="1">
      <alignment horizontal="left" vertical="top" wrapText="1"/>
    </xf>
    <xf numFmtId="0" fontId="8" fillId="0" borderId="3" xfId="5" applyFont="1" applyFill="1" applyBorder="1" applyAlignment="1">
      <alignment horizontal="left" vertical="top" wrapText="1"/>
    </xf>
    <xf numFmtId="0" fontId="8" fillId="0" borderId="7" xfId="5" applyFont="1" applyFill="1" applyBorder="1" applyAlignment="1">
      <alignment horizontal="left" vertical="top" wrapText="1"/>
    </xf>
    <xf numFmtId="0" fontId="9" fillId="0" borderId="28" xfId="5" applyFont="1" applyFill="1" applyBorder="1" applyAlignment="1">
      <alignment horizontal="left" vertical="top" wrapText="1"/>
    </xf>
    <xf numFmtId="0" fontId="5" fillId="0" borderId="28" xfId="5" applyFont="1" applyFill="1" applyBorder="1" applyAlignment="1">
      <alignment horizontal="left" vertical="top" wrapText="1"/>
    </xf>
    <xf numFmtId="14" fontId="5" fillId="0" borderId="17" xfId="1" applyNumberFormat="1" applyFont="1" applyBorder="1" applyAlignment="1">
      <alignment horizontal="left"/>
    </xf>
    <xf numFmtId="14" fontId="5" fillId="0" borderId="19" xfId="1" applyNumberFormat="1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8" fillId="13" borderId="0" xfId="0" applyNumberFormat="1" applyFont="1" applyFill="1" applyAlignment="1">
      <alignment horizontal="center" vertical="center"/>
    </xf>
    <xf numFmtId="164" fontId="6" fillId="9" borderId="11" xfId="2" applyNumberFormat="1" applyFont="1" applyFill="1" applyBorder="1" applyAlignment="1">
      <alignment vertical="top" shrinkToFit="1"/>
    </xf>
    <xf numFmtId="1" fontId="6" fillId="9" borderId="11" xfId="2" applyNumberFormat="1" applyFont="1" applyFill="1" applyBorder="1" applyAlignment="1">
      <alignment vertical="top" shrinkToFit="1"/>
    </xf>
    <xf numFmtId="1" fontId="6" fillId="9" borderId="0" xfId="2" applyNumberFormat="1" applyFont="1" applyFill="1" applyBorder="1" applyAlignment="1">
      <alignment vertical="top" shrinkToFit="1"/>
    </xf>
    <xf numFmtId="0" fontId="5" fillId="0" borderId="11" xfId="2" applyFont="1" applyFill="1" applyBorder="1" applyAlignment="1">
      <alignment horizontal="left" wrapText="1"/>
    </xf>
    <xf numFmtId="0" fontId="5" fillId="0" borderId="2" xfId="2" applyFont="1" applyFill="1" applyBorder="1" applyAlignment="1">
      <alignment vertical="top" wrapText="1"/>
    </xf>
    <xf numFmtId="0" fontId="5" fillId="0" borderId="10" xfId="2" applyFont="1" applyFill="1" applyBorder="1" applyAlignment="1">
      <alignment horizontal="left" wrapText="1"/>
    </xf>
    <xf numFmtId="164" fontId="6" fillId="9" borderId="0" xfId="2" applyNumberFormat="1" applyFont="1" applyFill="1" applyBorder="1" applyAlignment="1">
      <alignment vertical="top" shrinkToFit="1"/>
    </xf>
    <xf numFmtId="0" fontId="5" fillId="0" borderId="11" xfId="2" applyFont="1" applyFill="1" applyBorder="1" applyAlignment="1">
      <alignment wrapText="1"/>
    </xf>
    <xf numFmtId="0" fontId="5" fillId="0" borderId="11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1" fontId="6" fillId="9" borderId="1" xfId="2" applyNumberFormat="1" applyFont="1" applyFill="1" applyBorder="1" applyAlignment="1">
      <alignment vertical="top" shrinkToFit="1"/>
    </xf>
    <xf numFmtId="0" fontId="8" fillId="11" borderId="4" xfId="2" applyFont="1" applyFill="1" applyBorder="1" applyAlignment="1">
      <alignment horizontal="left" vertical="top"/>
    </xf>
    <xf numFmtId="0" fontId="8" fillId="10" borderId="6" xfId="2" applyFont="1" applyFill="1" applyBorder="1" applyAlignment="1">
      <alignment horizontal="left" vertical="top"/>
    </xf>
    <xf numFmtId="0" fontId="8" fillId="10" borderId="0" xfId="2" applyFont="1" applyFill="1" applyBorder="1" applyAlignment="1">
      <alignment horizontal="left" vertical="top"/>
    </xf>
    <xf numFmtId="0" fontId="9" fillId="5" borderId="6" xfId="2" applyFont="1" applyFill="1" applyBorder="1" applyAlignment="1">
      <alignment horizontal="left" vertical="top"/>
    </xf>
    <xf numFmtId="0" fontId="5" fillId="0" borderId="6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left" vertical="top"/>
    </xf>
    <xf numFmtId="0" fontId="9" fillId="5" borderId="6" xfId="2" applyFont="1" applyFill="1" applyBorder="1" applyAlignment="1">
      <alignment horizontal="left" vertical="center"/>
    </xf>
    <xf numFmtId="0" fontId="8" fillId="11" borderId="4" xfId="2" applyFont="1" applyFill="1" applyBorder="1" applyAlignment="1">
      <alignment vertical="top" wrapText="1"/>
    </xf>
    <xf numFmtId="0" fontId="8" fillId="10" borderId="4" xfId="2" applyFont="1" applyFill="1" applyBorder="1" applyAlignment="1">
      <alignment vertical="top" wrapText="1"/>
    </xf>
    <xf numFmtId="0" fontId="8" fillId="10" borderId="0" xfId="2" applyFont="1" applyFill="1" applyBorder="1" applyAlignment="1">
      <alignment vertical="top" wrapText="1"/>
    </xf>
    <xf numFmtId="0" fontId="9" fillId="5" borderId="3" xfId="2" applyFont="1" applyFill="1" applyBorder="1" applyAlignment="1">
      <alignment horizontal="center" vertical="top" wrapText="1"/>
    </xf>
    <xf numFmtId="165" fontId="5" fillId="5" borderId="3" xfId="2" applyNumberFormat="1" applyFont="1" applyFill="1" applyBorder="1" applyAlignment="1">
      <alignment horizontal="center" vertical="top" shrinkToFit="1"/>
    </xf>
    <xf numFmtId="1" fontId="5" fillId="5" borderId="3" xfId="2" applyNumberFormat="1" applyFont="1" applyFill="1" applyBorder="1" applyAlignment="1">
      <alignment horizontal="center" vertical="top" shrinkToFit="1"/>
    </xf>
    <xf numFmtId="0" fontId="5" fillId="0" borderId="3" xfId="2" applyFont="1" applyFill="1" applyBorder="1" applyAlignment="1">
      <alignment horizontal="left" wrapText="1"/>
    </xf>
    <xf numFmtId="0" fontId="5" fillId="0" borderId="4" xfId="2" applyFont="1" applyFill="1" applyBorder="1" applyAlignment="1">
      <alignment wrapText="1"/>
    </xf>
    <xf numFmtId="0" fontId="8" fillId="0" borderId="2" xfId="2" applyFont="1" applyFill="1" applyBorder="1" applyAlignment="1">
      <alignment horizontal="center" vertical="top" wrapText="1"/>
    </xf>
    <xf numFmtId="0" fontId="9" fillId="0" borderId="3" xfId="2" applyFont="1" applyFill="1" applyBorder="1" applyAlignment="1">
      <alignment horizontal="left" vertical="top" wrapText="1"/>
    </xf>
    <xf numFmtId="0" fontId="8" fillId="5" borderId="2" xfId="2" applyFont="1" applyFill="1" applyBorder="1" applyAlignment="1">
      <alignment horizontal="left" vertical="top" wrapText="1"/>
    </xf>
    <xf numFmtId="0" fontId="5" fillId="5" borderId="2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top" wrapText="1"/>
    </xf>
    <xf numFmtId="0" fontId="9" fillId="0" borderId="3" xfId="2" applyFont="1" applyFill="1" applyBorder="1" applyAlignment="1">
      <alignment horizontal="center" vertical="top" wrapText="1"/>
    </xf>
    <xf numFmtId="0" fontId="8" fillId="5" borderId="2" xfId="2" applyFont="1" applyFill="1" applyBorder="1" applyAlignment="1">
      <alignment horizontal="center" vertical="top" wrapText="1"/>
    </xf>
    <xf numFmtId="0" fontId="9" fillId="0" borderId="3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right" vertical="top" wrapText="1"/>
    </xf>
    <xf numFmtId="0" fontId="8" fillId="9" borderId="2" xfId="2" applyFont="1" applyFill="1" applyBorder="1" applyAlignment="1">
      <alignment horizontal="right" vertical="top" wrapText="1"/>
    </xf>
    <xf numFmtId="0" fontId="5" fillId="9" borderId="2" xfId="2" applyFont="1" applyFill="1" applyBorder="1" applyAlignment="1">
      <alignment horizontal="left" vertical="center" wrapText="1"/>
    </xf>
    <xf numFmtId="0" fontId="8" fillId="11" borderId="4" xfId="2" applyFont="1" applyFill="1" applyBorder="1" applyAlignment="1">
      <alignment vertical="top"/>
    </xf>
    <xf numFmtId="0" fontId="8" fillId="10" borderId="3" xfId="2" applyFont="1" applyFill="1" applyBorder="1" applyAlignment="1">
      <alignment vertical="top"/>
    </xf>
    <xf numFmtId="0" fontId="8" fillId="10" borderId="4" xfId="2" applyFont="1" applyFill="1" applyBorder="1" applyAlignment="1">
      <alignment vertical="top"/>
    </xf>
    <xf numFmtId="0" fontId="8" fillId="10" borderId="0" xfId="2" applyFont="1" applyFill="1" applyBorder="1" applyAlignment="1">
      <alignment vertical="top"/>
    </xf>
    <xf numFmtId="43" fontId="9" fillId="0" borderId="3" xfId="2" applyNumberFormat="1" applyFont="1" applyFill="1" applyBorder="1" applyAlignment="1">
      <alignment horizontal="right" vertical="top" wrapText="1"/>
    </xf>
    <xf numFmtId="0" fontId="5" fillId="0" borderId="3" xfId="2" applyFont="1" applyFill="1" applyBorder="1" applyAlignment="1">
      <alignment horizontal="left"/>
    </xf>
    <xf numFmtId="0" fontId="5" fillId="0" borderId="4" xfId="2" applyFont="1" applyFill="1" applyBorder="1" applyAlignment="1"/>
    <xf numFmtId="0" fontId="8" fillId="10" borderId="6" xfId="2" applyFont="1" applyFill="1" applyBorder="1" applyAlignment="1">
      <alignment horizontal="center" vertical="top"/>
    </xf>
    <xf numFmtId="43" fontId="9" fillId="0" borderId="7" xfId="2" applyNumberFormat="1" applyFont="1" applyFill="1" applyBorder="1" applyAlignment="1">
      <alignment horizontal="right" vertical="top" wrapText="1"/>
    </xf>
    <xf numFmtId="0" fontId="5" fillId="0" borderId="7" xfId="2" applyFont="1" applyFill="1" applyBorder="1" applyAlignment="1">
      <alignment horizontal="left" wrapText="1"/>
    </xf>
    <xf numFmtId="0" fontId="8" fillId="10" borderId="7" xfId="2" applyFont="1" applyFill="1" applyBorder="1" applyAlignment="1">
      <alignment horizontal="center" vertical="top" wrapText="1"/>
    </xf>
    <xf numFmtId="0" fontId="8" fillId="10" borderId="6" xfId="2" applyFont="1" applyFill="1" applyBorder="1" applyAlignment="1">
      <alignment vertical="top" wrapText="1"/>
    </xf>
    <xf numFmtId="0" fontId="5" fillId="0" borderId="6" xfId="2" applyFont="1" applyFill="1" applyBorder="1" applyAlignment="1">
      <alignment horizontal="left" wrapText="1"/>
    </xf>
    <xf numFmtId="0" fontId="5" fillId="0" borderId="6" xfId="2" applyFont="1" applyFill="1" applyBorder="1" applyAlignment="1">
      <alignment wrapText="1"/>
    </xf>
    <xf numFmtId="0" fontId="8" fillId="10" borderId="3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center" vertical="center" wrapText="1"/>
    </xf>
    <xf numFmtId="165" fontId="5" fillId="5" borderId="3" xfId="2" applyNumberFormat="1" applyFont="1" applyFill="1" applyBorder="1" applyAlignment="1">
      <alignment horizontal="center" vertical="center" shrinkToFit="1"/>
    </xf>
    <xf numFmtId="0" fontId="8" fillId="5" borderId="2" xfId="2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left" vertical="top" wrapText="1"/>
    </xf>
    <xf numFmtId="0" fontId="5" fillId="0" borderId="3" xfId="2" applyFont="1" applyFill="1" applyBorder="1" applyAlignment="1"/>
    <xf numFmtId="0" fontId="5" fillId="0" borderId="7" xfId="2" applyFont="1" applyFill="1" applyBorder="1" applyAlignment="1">
      <alignment wrapText="1"/>
    </xf>
  </cellXfs>
  <cellStyles count="7">
    <cellStyle name="Normal" xfId="0" builtinId="0"/>
    <cellStyle name="Normal 2" xfId="1"/>
    <cellStyle name="Normal 3" xfId="2"/>
    <cellStyle name="Normal 3 2" xfId="4"/>
    <cellStyle name="Normal 3 2 2" xfId="6"/>
    <cellStyle name="Normal 4" xfId="5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45720</xdr:rowOff>
    </xdr:from>
    <xdr:to>
      <xdr:col>1</xdr:col>
      <xdr:colOff>123825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167640</xdr:colOff>
          <xdr:row>0</xdr:row>
          <xdr:rowOff>83820</xdr:rowOff>
        </xdr:from>
        <xdr:to>
          <xdr:col>5</xdr:col>
          <xdr:colOff>632460</xdr:colOff>
          <xdr:row>0</xdr:row>
          <xdr:rowOff>739140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45720</xdr:rowOff>
    </xdr:from>
    <xdr:to>
      <xdr:col>1</xdr:col>
      <xdr:colOff>619125</xdr:colOff>
      <xdr:row>0</xdr:row>
      <xdr:rowOff>746759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182880</xdr:colOff>
          <xdr:row>0</xdr:row>
          <xdr:rowOff>76200</xdr:rowOff>
        </xdr:from>
        <xdr:to>
          <xdr:col>13</xdr:col>
          <xdr:colOff>647700</xdr:colOff>
          <xdr:row>0</xdr:row>
          <xdr:rowOff>731520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1</xdr:col>
      <xdr:colOff>154305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53340"/>
          <a:ext cx="51244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160020</xdr:colOff>
          <xdr:row>0</xdr:row>
          <xdr:rowOff>76200</xdr:rowOff>
        </xdr:from>
        <xdr:to>
          <xdr:col>5</xdr:col>
          <xdr:colOff>624840</xdr:colOff>
          <xdr:row>0</xdr:row>
          <xdr:rowOff>731520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45720</xdr:rowOff>
    </xdr:from>
    <xdr:to>
      <xdr:col>0</xdr:col>
      <xdr:colOff>626745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266700</xdr:colOff>
          <xdr:row>0</xdr:row>
          <xdr:rowOff>76200</xdr:rowOff>
        </xdr:from>
        <xdr:to>
          <xdr:col>18</xdr:col>
          <xdr:colOff>731520</xdr:colOff>
          <xdr:row>0</xdr:row>
          <xdr:rowOff>731520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0</xdr:col>
      <xdr:colOff>581025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198120</xdr:colOff>
          <xdr:row>0</xdr:row>
          <xdr:rowOff>76200</xdr:rowOff>
        </xdr:from>
        <xdr:to>
          <xdr:col>3</xdr:col>
          <xdr:colOff>662940</xdr:colOff>
          <xdr:row>0</xdr:row>
          <xdr:rowOff>731520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0</xdr:col>
      <xdr:colOff>626745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334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</xdr:colOff>
          <xdr:row>0</xdr:row>
          <xdr:rowOff>76200</xdr:rowOff>
        </xdr:from>
        <xdr:to>
          <xdr:col>5</xdr:col>
          <xdr:colOff>716280</xdr:colOff>
          <xdr:row>0</xdr:row>
          <xdr:rowOff>731520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25</xdr:row>
      <xdr:rowOff>71632</xdr:rowOff>
    </xdr:from>
    <xdr:ext cx="3586336" cy="46065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5550412"/>
          <a:ext cx="3586336" cy="460656"/>
        </a:xfrm>
        <a:prstGeom prst="rect">
          <a:avLst/>
        </a:prstGeom>
      </xdr:spPr>
    </xdr:pic>
    <xdr:clientData/>
  </xdr:oneCellAnchor>
  <xdr:oneCellAnchor>
    <xdr:from>
      <xdr:col>0</xdr:col>
      <xdr:colOff>708660</xdr:colOff>
      <xdr:row>30</xdr:row>
      <xdr:rowOff>60960</xdr:rowOff>
    </xdr:from>
    <xdr:ext cx="4296465" cy="743241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8641080"/>
          <a:ext cx="4296465" cy="743241"/>
        </a:xfrm>
        <a:prstGeom prst="rect">
          <a:avLst/>
        </a:prstGeom>
      </xdr:spPr>
    </xdr:pic>
    <xdr:clientData/>
  </xdr:oneCellAnchor>
  <xdr:oneCellAnchor>
    <xdr:from>
      <xdr:col>0</xdr:col>
      <xdr:colOff>60960</xdr:colOff>
      <xdr:row>0</xdr:row>
      <xdr:rowOff>30480</xdr:rowOff>
    </xdr:from>
    <xdr:ext cx="426720" cy="640080"/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30480"/>
          <a:ext cx="426720" cy="64008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2377440</xdr:colOff>
          <xdr:row>0</xdr:row>
          <xdr:rowOff>76200</xdr:rowOff>
        </xdr:from>
        <xdr:to>
          <xdr:col>3</xdr:col>
          <xdr:colOff>2788920</xdr:colOff>
          <xdr:row>0</xdr:row>
          <xdr:rowOff>655320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0</xdr:row>
      <xdr:rowOff>22860</xdr:rowOff>
    </xdr:from>
    <xdr:to>
      <xdr:col>2</xdr:col>
      <xdr:colOff>228600</xdr:colOff>
      <xdr:row>0</xdr:row>
      <xdr:rowOff>701040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22860"/>
          <a:ext cx="449580" cy="678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411480</xdr:colOff>
          <xdr:row>0</xdr:row>
          <xdr:rowOff>83820</xdr:rowOff>
        </xdr:from>
        <xdr:to>
          <xdr:col>10</xdr:col>
          <xdr:colOff>822960</xdr:colOff>
          <xdr:row>0</xdr:row>
          <xdr:rowOff>662940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showGridLines="0" view="pageBreakPreview" topLeftCell="A55" zoomScaleNormal="100" zoomScaleSheetLayoutView="100" workbookViewId="0">
      <selection activeCell="L65" sqref="L65"/>
    </sheetView>
  </sheetViews>
  <sheetFormatPr defaultRowHeight="12" x14ac:dyDescent="0.25"/>
  <cols>
    <col min="1" max="1" width="6.88671875" style="1" customWidth="1"/>
    <col min="2" max="2" width="65" style="1" customWidth="1"/>
    <col min="3" max="3" width="10.109375" style="1" customWidth="1"/>
    <col min="4" max="5" width="12.5546875" style="1" customWidth="1"/>
    <col min="6" max="6" width="10.5546875" style="1" customWidth="1"/>
    <col min="7" max="7" width="8.88671875" style="1"/>
    <col min="8" max="9" width="12.5546875" style="1" customWidth="1"/>
    <col min="10" max="10" width="10.5546875" style="1" customWidth="1"/>
    <col min="11" max="16384" width="8.88671875" style="1"/>
  </cols>
  <sheetData>
    <row r="1" spans="1:13" ht="63" customHeight="1" thickBot="1" x14ac:dyDescent="0.3">
      <c r="A1" s="10"/>
      <c r="B1" s="11"/>
      <c r="C1" s="11"/>
      <c r="D1" s="11"/>
      <c r="E1" s="11"/>
      <c r="F1" s="12"/>
      <c r="M1" s="13"/>
    </row>
    <row r="2" spans="1:13" x14ac:dyDescent="0.25">
      <c r="A2" s="14" t="s">
        <v>140</v>
      </c>
      <c r="B2" s="15"/>
      <c r="C2" s="15"/>
      <c r="D2" s="16"/>
      <c r="E2" s="14" t="s">
        <v>141</v>
      </c>
      <c r="F2" s="17"/>
      <c r="M2" s="13"/>
    </row>
    <row r="3" spans="1:13" ht="12.6" thickBot="1" x14ac:dyDescent="0.3">
      <c r="A3" s="18" t="s">
        <v>152</v>
      </c>
      <c r="B3" s="19"/>
      <c r="C3" s="19"/>
      <c r="D3" s="20"/>
      <c r="E3" s="21">
        <v>52039927</v>
      </c>
      <c r="F3" s="20"/>
      <c r="M3" s="13"/>
    </row>
    <row r="4" spans="1:13" x14ac:dyDescent="0.25">
      <c r="A4" s="22" t="s">
        <v>142</v>
      </c>
      <c r="B4" s="23"/>
      <c r="C4" s="23"/>
      <c r="D4" s="24"/>
      <c r="E4" s="22" t="s">
        <v>143</v>
      </c>
      <c r="F4" s="25"/>
      <c r="M4" s="13"/>
    </row>
    <row r="5" spans="1:13" ht="12.6" thickBot="1" x14ac:dyDescent="0.3">
      <c r="A5" s="26" t="s">
        <v>144</v>
      </c>
      <c r="B5" s="19"/>
      <c r="C5" s="19"/>
      <c r="D5" s="20"/>
      <c r="E5" s="26" t="s">
        <v>69</v>
      </c>
      <c r="F5" s="20"/>
      <c r="M5" s="13"/>
    </row>
    <row r="6" spans="1:13" x14ac:dyDescent="0.25">
      <c r="A6" s="22" t="s">
        <v>145</v>
      </c>
      <c r="B6" s="23"/>
      <c r="C6" s="23"/>
      <c r="D6" s="24"/>
      <c r="E6" s="22" t="s">
        <v>146</v>
      </c>
      <c r="F6" s="25"/>
      <c r="M6" s="13"/>
    </row>
    <row r="7" spans="1:13" ht="12.6" thickBot="1" x14ac:dyDescent="0.3">
      <c r="A7" s="26" t="s">
        <v>70</v>
      </c>
      <c r="B7" s="19"/>
      <c r="C7" s="15"/>
      <c r="D7" s="17"/>
      <c r="E7" s="26" t="s">
        <v>71</v>
      </c>
      <c r="F7" s="20"/>
      <c r="M7" s="13"/>
    </row>
    <row r="8" spans="1:13" x14ac:dyDescent="0.25">
      <c r="A8" s="22" t="s">
        <v>147</v>
      </c>
      <c r="B8" s="23"/>
      <c r="C8" s="22" t="s">
        <v>148</v>
      </c>
      <c r="D8" s="24"/>
      <c r="E8" s="27" t="s">
        <v>149</v>
      </c>
      <c r="F8" s="25"/>
      <c r="M8" s="13"/>
    </row>
    <row r="9" spans="1:13" ht="12.6" thickBot="1" x14ac:dyDescent="0.3">
      <c r="A9" s="26" t="s">
        <v>150</v>
      </c>
      <c r="B9" s="19"/>
      <c r="C9" s="28">
        <v>45307</v>
      </c>
      <c r="D9" s="29"/>
      <c r="E9" s="30">
        <v>1416.33</v>
      </c>
      <c r="F9" s="20"/>
      <c r="M9" s="13"/>
    </row>
    <row r="10" spans="1:13" ht="16.95" customHeight="1" thickBot="1" x14ac:dyDescent="0.3">
      <c r="A10" s="318" t="s">
        <v>151</v>
      </c>
      <c r="B10" s="319"/>
      <c r="C10" s="320"/>
      <c r="D10" s="320"/>
      <c r="E10" s="319"/>
      <c r="F10" s="321"/>
      <c r="M10" s="13"/>
    </row>
    <row r="11" spans="1:13" s="7" customFormat="1" x14ac:dyDescent="0.3">
      <c r="A11" s="5" t="s">
        <v>0</v>
      </c>
      <c r="B11" s="5" t="s">
        <v>1</v>
      </c>
      <c r="C11" s="5" t="s">
        <v>2</v>
      </c>
      <c r="D11" s="6" t="s">
        <v>137</v>
      </c>
      <c r="E11" s="6" t="s">
        <v>138</v>
      </c>
      <c r="F11" s="6" t="s">
        <v>139</v>
      </c>
      <c r="H11" s="6" t="s">
        <v>137</v>
      </c>
      <c r="I11" s="6" t="s">
        <v>138</v>
      </c>
      <c r="J11" s="6" t="s">
        <v>139</v>
      </c>
    </row>
    <row r="12" spans="1:13" x14ac:dyDescent="0.25">
      <c r="A12" s="2">
        <v>1</v>
      </c>
      <c r="B12" s="4" t="s">
        <v>3</v>
      </c>
      <c r="C12" s="2">
        <v>1</v>
      </c>
      <c r="D12" s="9">
        <f>VLOOKUP(A12,Planilha!$B$12:$N$2146,13,FALSE)</f>
        <v>11973.490000000002</v>
      </c>
      <c r="E12" s="9">
        <f>TRUNC(D12*1.2233,2)</f>
        <v>14647.17</v>
      </c>
      <c r="F12" s="31">
        <f>E12/$E$76</f>
        <v>4.3742576809305406E-3</v>
      </c>
      <c r="H12" s="9">
        <v>14429.64</v>
      </c>
      <c r="I12" s="9">
        <v>17651.78</v>
      </c>
      <c r="J12" s="8">
        <v>0.44</v>
      </c>
    </row>
    <row r="13" spans="1:13" x14ac:dyDescent="0.25">
      <c r="A13" s="2">
        <v>2</v>
      </c>
      <c r="B13" s="4" t="s">
        <v>4</v>
      </c>
      <c r="C13" s="2">
        <v>1</v>
      </c>
      <c r="D13" s="9">
        <f>VLOOKUP(A13,Planilha!$B$12:$N$2146,13,FALSE)</f>
        <v>353669.07</v>
      </c>
      <c r="E13" s="9">
        <f t="shared" ref="E13:E76" si="0">TRUNC(D13*1.2233,2)</f>
        <v>432643.37</v>
      </c>
      <c r="F13" s="31">
        <f t="shared" ref="F13:F75" si="1">E13/$E$76</f>
        <v>0.12920540857559337</v>
      </c>
      <c r="H13" s="9">
        <v>426251.17</v>
      </c>
      <c r="I13" s="9">
        <v>521433.06</v>
      </c>
      <c r="J13" s="8">
        <v>12.92</v>
      </c>
    </row>
    <row r="14" spans="1:13" x14ac:dyDescent="0.25">
      <c r="A14" s="2">
        <v>3</v>
      </c>
      <c r="B14" s="4" t="s">
        <v>5</v>
      </c>
      <c r="C14" s="2">
        <v>1</v>
      </c>
      <c r="D14" s="9">
        <f>VLOOKUP(A14,Planilha!$B$12:$N$2146,13,FALSE)</f>
        <v>6994.99</v>
      </c>
      <c r="E14" s="9">
        <f t="shared" si="0"/>
        <v>8556.9699999999993</v>
      </c>
      <c r="F14" s="31">
        <f t="shared" si="1"/>
        <v>2.5554691963015522E-3</v>
      </c>
      <c r="H14" s="9">
        <v>8431.85</v>
      </c>
      <c r="I14" s="9">
        <v>10314.68</v>
      </c>
      <c r="J14" s="8">
        <v>0.26</v>
      </c>
    </row>
    <row r="15" spans="1:13" x14ac:dyDescent="0.25">
      <c r="A15" s="2">
        <v>4</v>
      </c>
      <c r="B15" s="4" t="s">
        <v>6</v>
      </c>
      <c r="C15" s="2">
        <v>1</v>
      </c>
      <c r="D15" s="9">
        <f>VLOOKUP(A15,Planilha!$B$12:$N$2146,13,FALSE)</f>
        <v>1466.97</v>
      </c>
      <c r="E15" s="9">
        <f t="shared" si="0"/>
        <v>1794.54</v>
      </c>
      <c r="F15" s="31">
        <f t="shared" si="1"/>
        <v>5.3592471301535337E-4</v>
      </c>
      <c r="H15" s="9">
        <v>1769.52</v>
      </c>
      <c r="I15" s="9">
        <v>2164.65</v>
      </c>
      <c r="J15" s="8">
        <v>0.05</v>
      </c>
    </row>
    <row r="16" spans="1:13" x14ac:dyDescent="0.25">
      <c r="A16" s="2">
        <v>5</v>
      </c>
      <c r="B16" s="4" t="s">
        <v>7</v>
      </c>
      <c r="C16" s="2">
        <v>1</v>
      </c>
      <c r="D16" s="9">
        <f>VLOOKUP(A16,Planilha!$B$12:$N$2146,13,FALSE)</f>
        <v>8205.2899999999991</v>
      </c>
      <c r="E16" s="9">
        <f t="shared" si="0"/>
        <v>10037.530000000001</v>
      </c>
      <c r="F16" s="31">
        <f t="shared" si="1"/>
        <v>2.9976263469373766E-3</v>
      </c>
      <c r="H16" s="9">
        <v>9889.1</v>
      </c>
      <c r="I16" s="9">
        <v>12097.34</v>
      </c>
      <c r="J16" s="8">
        <v>0.3</v>
      </c>
    </row>
    <row r="17" spans="1:10" x14ac:dyDescent="0.25">
      <c r="A17" s="2">
        <v>6</v>
      </c>
      <c r="B17" s="4" t="s">
        <v>8</v>
      </c>
      <c r="C17" s="2">
        <v>1</v>
      </c>
      <c r="D17" s="9">
        <f>VLOOKUP(A17,Planilha!$B$12:$N$2146,13,FALSE)</f>
        <v>82320.98</v>
      </c>
      <c r="E17" s="9">
        <f t="shared" si="0"/>
        <v>100703.25</v>
      </c>
      <c r="F17" s="31">
        <f t="shared" si="1"/>
        <v>3.0074203058144917E-2</v>
      </c>
      <c r="H17" s="9">
        <v>99223.48</v>
      </c>
      <c r="I17" s="9">
        <v>121380.08</v>
      </c>
      <c r="J17" s="8">
        <v>3.01</v>
      </c>
    </row>
    <row r="18" spans="1:10" x14ac:dyDescent="0.25">
      <c r="A18" s="2">
        <v>7</v>
      </c>
      <c r="B18" s="4" t="s">
        <v>9</v>
      </c>
      <c r="C18" s="2">
        <v>1</v>
      </c>
      <c r="D18" s="9">
        <f>VLOOKUP(A18,Planilha!$B$12:$N$2146,13,FALSE)</f>
        <v>3587.2300000000005</v>
      </c>
      <c r="E18" s="9">
        <f t="shared" si="0"/>
        <v>4388.25</v>
      </c>
      <c r="F18" s="31">
        <f t="shared" si="1"/>
        <v>1.3105150188291285E-3</v>
      </c>
      <c r="H18" s="9">
        <v>4321.91</v>
      </c>
      <c r="I18" s="9">
        <v>5286.99</v>
      </c>
      <c r="J18" s="8">
        <v>0.13</v>
      </c>
    </row>
    <row r="19" spans="1:10" x14ac:dyDescent="0.25">
      <c r="A19" s="2">
        <v>8</v>
      </c>
      <c r="B19" s="4" t="s">
        <v>10</v>
      </c>
      <c r="C19" s="2">
        <v>1</v>
      </c>
      <c r="D19" s="9">
        <f>VLOOKUP(A19,Planilha!$B$12:$N$2146,13,FALSE)</f>
        <v>33022.869999999995</v>
      </c>
      <c r="E19" s="9">
        <f t="shared" si="0"/>
        <v>40396.870000000003</v>
      </c>
      <c r="F19" s="31">
        <f t="shared" si="1"/>
        <v>1.2064195259770491E-2</v>
      </c>
      <c r="H19" s="9">
        <v>39801.86</v>
      </c>
      <c r="I19" s="9">
        <v>48689.62</v>
      </c>
      <c r="J19" s="8">
        <v>1.21</v>
      </c>
    </row>
    <row r="20" spans="1:10" x14ac:dyDescent="0.25">
      <c r="A20" s="2">
        <v>9</v>
      </c>
      <c r="B20" s="4" t="s">
        <v>11</v>
      </c>
      <c r="C20" s="2">
        <v>1</v>
      </c>
      <c r="D20" s="9">
        <f>VLOOKUP(A20,Planilha!$B$12:$N$2146,13,FALSE)</f>
        <v>14931.03</v>
      </c>
      <c r="E20" s="9">
        <f t="shared" si="0"/>
        <v>18265.12</v>
      </c>
      <c r="F20" s="31">
        <f t="shared" si="1"/>
        <v>5.4547288966481609E-3</v>
      </c>
      <c r="H20" s="9">
        <v>17989.18</v>
      </c>
      <c r="I20" s="9">
        <v>22006.16</v>
      </c>
      <c r="J20" s="8">
        <v>0.55000000000000004</v>
      </c>
    </row>
    <row r="21" spans="1:10" x14ac:dyDescent="0.25">
      <c r="A21" s="2">
        <v>10</v>
      </c>
      <c r="B21" s="4" t="s">
        <v>12</v>
      </c>
      <c r="C21" s="2">
        <v>1</v>
      </c>
      <c r="D21" s="9">
        <f>VLOOKUP(A21,Planilha!$B$12:$N$2146,13,FALSE)</f>
        <v>730.99</v>
      </c>
      <c r="E21" s="9">
        <f t="shared" si="0"/>
        <v>894.22</v>
      </c>
      <c r="F21" s="31">
        <f t="shared" si="1"/>
        <v>2.6705149892038588E-4</v>
      </c>
      <c r="H21" s="9">
        <v>882.14</v>
      </c>
      <c r="I21" s="9">
        <v>1079.1199999999999</v>
      </c>
      <c r="J21" s="8">
        <v>0.03</v>
      </c>
    </row>
    <row r="22" spans="1:10" x14ac:dyDescent="0.25">
      <c r="A22" s="2">
        <v>11</v>
      </c>
      <c r="B22" s="4" t="s">
        <v>13</v>
      </c>
      <c r="C22" s="2">
        <v>1</v>
      </c>
      <c r="D22" s="9">
        <f>VLOOKUP(A22,Planilha!$B$12:$N$2146,13,FALSE)</f>
        <v>7168.1500000000005</v>
      </c>
      <c r="E22" s="9">
        <f t="shared" si="0"/>
        <v>8768.7900000000009</v>
      </c>
      <c r="F22" s="31">
        <f t="shared" si="1"/>
        <v>2.6187275091343189E-3</v>
      </c>
      <c r="H22" s="9">
        <v>8639.4699999999993</v>
      </c>
      <c r="I22" s="9">
        <v>10568.66</v>
      </c>
      <c r="J22" s="8">
        <v>0.26</v>
      </c>
    </row>
    <row r="23" spans="1:10" x14ac:dyDescent="0.25">
      <c r="A23" s="2">
        <v>12</v>
      </c>
      <c r="B23" s="4" t="s">
        <v>14</v>
      </c>
      <c r="C23" s="2">
        <v>1</v>
      </c>
      <c r="D23" s="9">
        <f>VLOOKUP(A23,Planilha!$B$12:$N$2146,13,FALSE)</f>
        <v>1016.36</v>
      </c>
      <c r="E23" s="9">
        <f t="shared" si="0"/>
        <v>1243.31</v>
      </c>
      <c r="F23" s="31">
        <f t="shared" si="1"/>
        <v>3.7130437601787583E-4</v>
      </c>
      <c r="H23" s="9">
        <v>1224.44</v>
      </c>
      <c r="I23" s="9">
        <v>1497.86</v>
      </c>
      <c r="J23" s="8">
        <v>0.04</v>
      </c>
    </row>
    <row r="24" spans="1:10" x14ac:dyDescent="0.25">
      <c r="A24" s="2">
        <v>13</v>
      </c>
      <c r="B24" s="4" t="s">
        <v>15</v>
      </c>
      <c r="C24" s="2">
        <v>1</v>
      </c>
      <c r="D24" s="9">
        <f>VLOOKUP(A24,Planilha!$B$12:$N$2146,13,FALSE)</f>
        <v>6216.39</v>
      </c>
      <c r="E24" s="9">
        <f t="shared" si="0"/>
        <v>7604.5</v>
      </c>
      <c r="F24" s="31">
        <f t="shared" si="1"/>
        <v>2.2710218106730719E-3</v>
      </c>
      <c r="H24" s="9">
        <v>7488.73</v>
      </c>
      <c r="I24" s="9">
        <v>9160.9599999999991</v>
      </c>
      <c r="J24" s="8">
        <v>0.23</v>
      </c>
    </row>
    <row r="25" spans="1:10" x14ac:dyDescent="0.25">
      <c r="A25" s="2">
        <v>14</v>
      </c>
      <c r="B25" s="4" t="s">
        <v>16</v>
      </c>
      <c r="C25" s="2">
        <v>1</v>
      </c>
      <c r="D25" s="9">
        <f>VLOOKUP(A25,Planilha!$B$12:$N$2146,13,FALSE)</f>
        <v>75346.12000000001</v>
      </c>
      <c r="E25" s="9">
        <f t="shared" si="0"/>
        <v>92170.9</v>
      </c>
      <c r="F25" s="31">
        <f t="shared" si="1"/>
        <v>2.7526086423744708E-2</v>
      </c>
      <c r="H25" s="9">
        <v>90802.87</v>
      </c>
      <c r="I25" s="9">
        <v>111079.15</v>
      </c>
      <c r="J25" s="8">
        <v>2.75</v>
      </c>
    </row>
    <row r="26" spans="1:10" x14ac:dyDescent="0.25">
      <c r="A26" s="2">
        <v>15</v>
      </c>
      <c r="B26" s="4" t="s">
        <v>17</v>
      </c>
      <c r="C26" s="2">
        <v>1</v>
      </c>
      <c r="D26" s="9">
        <f>VLOOKUP(A26,Planilha!$B$12:$N$2146,13,FALSE)</f>
        <v>16849.75</v>
      </c>
      <c r="E26" s="9">
        <f t="shared" si="0"/>
        <v>20612.29</v>
      </c>
      <c r="F26" s="31">
        <f t="shared" si="1"/>
        <v>6.1556920452256495E-3</v>
      </c>
      <c r="H26" s="9">
        <v>20306.07</v>
      </c>
      <c r="I26" s="9">
        <v>24840.42</v>
      </c>
      <c r="J26" s="8">
        <v>0.62</v>
      </c>
    </row>
    <row r="27" spans="1:10" x14ac:dyDescent="0.25">
      <c r="A27" s="2">
        <v>16</v>
      </c>
      <c r="B27" s="4" t="s">
        <v>18</v>
      </c>
      <c r="C27" s="2">
        <v>1</v>
      </c>
      <c r="D27" s="9">
        <f>VLOOKUP(A27,Planilha!$B$12:$N$2146,13,FALSE)</f>
        <v>2027.42</v>
      </c>
      <c r="E27" s="9">
        <f t="shared" si="0"/>
        <v>2480.14</v>
      </c>
      <c r="F27" s="31">
        <f t="shared" si="1"/>
        <v>7.406735529650486E-4</v>
      </c>
      <c r="H27" s="9">
        <v>2442.42</v>
      </c>
      <c r="I27" s="9">
        <v>2987.81</v>
      </c>
      <c r="J27" s="8">
        <v>7.0000000000000007E-2</v>
      </c>
    </row>
    <row r="28" spans="1:10" x14ac:dyDescent="0.25">
      <c r="A28" s="2">
        <v>17</v>
      </c>
      <c r="B28" s="4" t="s">
        <v>19</v>
      </c>
      <c r="C28" s="2">
        <v>1</v>
      </c>
      <c r="D28" s="9">
        <f>VLOOKUP(A28,Planilha!$B$12:$N$2146,13,FALSE)</f>
        <v>49590.630000000005</v>
      </c>
      <c r="E28" s="9">
        <f t="shared" si="0"/>
        <v>60664.21</v>
      </c>
      <c r="F28" s="31">
        <f t="shared" si="1"/>
        <v>1.8116870805082709E-2</v>
      </c>
      <c r="H28" s="9">
        <v>59760.53</v>
      </c>
      <c r="I28" s="9">
        <v>73105.06</v>
      </c>
      <c r="J28" s="8">
        <v>1.81</v>
      </c>
    </row>
    <row r="29" spans="1:10" x14ac:dyDescent="0.25">
      <c r="A29" s="2">
        <v>18</v>
      </c>
      <c r="B29" s="4" t="s">
        <v>20</v>
      </c>
      <c r="C29" s="2">
        <v>1</v>
      </c>
      <c r="D29" s="9">
        <f>VLOOKUP(A29,Planilha!$B$12:$N$2146,13,FALSE)</f>
        <v>21792.61</v>
      </c>
      <c r="E29" s="9">
        <f t="shared" si="0"/>
        <v>26658.89</v>
      </c>
      <c r="F29" s="31">
        <f t="shared" si="1"/>
        <v>7.9614597459838586E-3</v>
      </c>
      <c r="H29" s="9">
        <v>26254.43</v>
      </c>
      <c r="I29" s="9">
        <v>32117.040000000001</v>
      </c>
      <c r="J29" s="8">
        <v>0.8</v>
      </c>
    </row>
    <row r="30" spans="1:10" x14ac:dyDescent="0.25">
      <c r="A30" s="2">
        <v>19</v>
      </c>
      <c r="B30" s="4" t="s">
        <v>21</v>
      </c>
      <c r="C30" s="2">
        <v>1</v>
      </c>
      <c r="D30" s="9">
        <f>VLOOKUP(A30,Planilha!$B$12:$N$2146,13,FALSE)</f>
        <v>7902.3200000000006</v>
      </c>
      <c r="E30" s="9">
        <f t="shared" si="0"/>
        <v>9666.9</v>
      </c>
      <c r="F30" s="31">
        <f t="shared" si="1"/>
        <v>2.8869407247807902E-3</v>
      </c>
      <c r="H30" s="9">
        <v>9521.11</v>
      </c>
      <c r="I30" s="9">
        <v>11647.17</v>
      </c>
      <c r="J30" s="8">
        <v>0.28999999999999998</v>
      </c>
    </row>
    <row r="31" spans="1:10" x14ac:dyDescent="0.25">
      <c r="A31" s="2">
        <v>20</v>
      </c>
      <c r="B31" s="4" t="s">
        <v>22</v>
      </c>
      <c r="C31" s="2">
        <v>1</v>
      </c>
      <c r="D31" s="9">
        <f>VLOOKUP(A31,Planilha!$B$12:$N$2146,13,FALSE)</f>
        <v>147925.26</v>
      </c>
      <c r="E31" s="9">
        <f t="shared" si="0"/>
        <v>180956.97</v>
      </c>
      <c r="F31" s="31">
        <f t="shared" si="1"/>
        <v>5.4041321015624005E-2</v>
      </c>
      <c r="H31" s="9">
        <v>178351.66</v>
      </c>
      <c r="I31" s="9">
        <v>218177.59</v>
      </c>
      <c r="J31" s="8">
        <v>5.41</v>
      </c>
    </row>
    <row r="32" spans="1:10" x14ac:dyDescent="0.25">
      <c r="A32" s="2">
        <v>21</v>
      </c>
      <c r="B32" s="4" t="s">
        <v>23</v>
      </c>
      <c r="C32" s="2">
        <v>1</v>
      </c>
      <c r="D32" s="9">
        <f>VLOOKUP(A32,Planilha!$B$12:$N$2146,13,FALSE)</f>
        <v>99982.76999999999</v>
      </c>
      <c r="E32" s="9">
        <f t="shared" si="0"/>
        <v>122308.92</v>
      </c>
      <c r="F32" s="31">
        <f t="shared" si="1"/>
        <v>3.6526559926342017E-2</v>
      </c>
      <c r="H32" s="9">
        <v>120464.54</v>
      </c>
      <c r="I32" s="9">
        <v>147364.26999999999</v>
      </c>
      <c r="J32" s="8">
        <v>3.65</v>
      </c>
    </row>
    <row r="33" spans="1:10" x14ac:dyDescent="0.25">
      <c r="A33" s="2">
        <v>22</v>
      </c>
      <c r="B33" s="4" t="s">
        <v>24</v>
      </c>
      <c r="C33" s="2">
        <v>1</v>
      </c>
      <c r="D33" s="9">
        <f>VLOOKUP(A33,Planilha!$B$12:$N$2146,13,FALSE)</f>
        <v>14246.730000000003</v>
      </c>
      <c r="E33" s="9">
        <f t="shared" si="0"/>
        <v>17428.02</v>
      </c>
      <c r="F33" s="31">
        <f t="shared" si="1"/>
        <v>5.204735819165824E-3</v>
      </c>
      <c r="H33" s="9">
        <v>17173.419999999998</v>
      </c>
      <c r="I33" s="9">
        <v>21008.240000000002</v>
      </c>
      <c r="J33" s="8">
        <v>0.52</v>
      </c>
    </row>
    <row r="34" spans="1:10" x14ac:dyDescent="0.25">
      <c r="A34" s="2">
        <v>23</v>
      </c>
      <c r="B34" s="4" t="s">
        <v>25</v>
      </c>
      <c r="C34" s="2">
        <v>1</v>
      </c>
      <c r="D34" s="9">
        <f>VLOOKUP(A34,Planilha!$B$12:$N$2146,13,FALSE)</f>
        <v>2933.8900000000003</v>
      </c>
      <c r="E34" s="9">
        <f t="shared" si="0"/>
        <v>3589.02</v>
      </c>
      <c r="F34" s="31">
        <f t="shared" si="1"/>
        <v>1.0718315075207928E-3</v>
      </c>
      <c r="H34" s="9">
        <v>3536.8</v>
      </c>
      <c r="I34" s="9">
        <v>4326.57</v>
      </c>
      <c r="J34" s="8">
        <v>0.11</v>
      </c>
    </row>
    <row r="35" spans="1:10" x14ac:dyDescent="0.25">
      <c r="A35" s="2">
        <v>24</v>
      </c>
      <c r="B35" s="4" t="s">
        <v>26</v>
      </c>
      <c r="C35" s="2">
        <v>1</v>
      </c>
      <c r="D35" s="9">
        <f>VLOOKUP(A35,Planilha!$B$12:$N$2146,13,FALSE)</f>
        <v>19852.82</v>
      </c>
      <c r="E35" s="9">
        <f t="shared" si="0"/>
        <v>24285.95</v>
      </c>
      <c r="F35" s="31">
        <f t="shared" si="1"/>
        <v>7.252800597398342E-3</v>
      </c>
      <c r="H35" s="9">
        <v>23929</v>
      </c>
      <c r="I35" s="9">
        <v>29272.35</v>
      </c>
      <c r="J35" s="8">
        <v>0.73</v>
      </c>
    </row>
    <row r="36" spans="1:10" x14ac:dyDescent="0.25">
      <c r="A36" s="2">
        <v>25</v>
      </c>
      <c r="B36" s="4" t="s">
        <v>27</v>
      </c>
      <c r="C36" s="2">
        <v>1</v>
      </c>
      <c r="D36" s="9">
        <f>VLOOKUP(A36,Planilha!$B$12:$N$2146,13,FALSE)</f>
        <v>883225.07</v>
      </c>
      <c r="E36" s="9">
        <f t="shared" si="0"/>
        <v>1080449.22</v>
      </c>
      <c r="F36" s="31">
        <f t="shared" si="1"/>
        <v>0.32266733433423739</v>
      </c>
      <c r="H36" s="9">
        <v>1064443.8999999999</v>
      </c>
      <c r="I36" s="9">
        <v>1302134.22</v>
      </c>
      <c r="J36" s="8">
        <v>32.270000000000003</v>
      </c>
    </row>
    <row r="37" spans="1:10" x14ac:dyDescent="0.25">
      <c r="A37" s="2">
        <v>26</v>
      </c>
      <c r="B37" s="4" t="s">
        <v>28</v>
      </c>
      <c r="C37" s="2">
        <v>1</v>
      </c>
      <c r="D37" s="9">
        <f>VLOOKUP(A37,Planilha!$B$12:$N$2146,13,FALSE)</f>
        <v>3564.56</v>
      </c>
      <c r="E37" s="9">
        <f t="shared" si="0"/>
        <v>4360.5200000000004</v>
      </c>
      <c r="F37" s="31">
        <f t="shared" si="1"/>
        <v>1.3022336808305799E-3</v>
      </c>
      <c r="H37" s="9">
        <v>4294.5600000000004</v>
      </c>
      <c r="I37" s="9">
        <v>5253.54</v>
      </c>
      <c r="J37" s="8">
        <v>0.13</v>
      </c>
    </row>
    <row r="38" spans="1:10" x14ac:dyDescent="0.25">
      <c r="A38" s="2">
        <v>27</v>
      </c>
      <c r="B38" s="4" t="s">
        <v>29</v>
      </c>
      <c r="C38" s="2">
        <v>1</v>
      </c>
      <c r="D38" s="9">
        <f>VLOOKUP(A38,Planilha!$B$12:$N$2146,13,FALSE)</f>
        <v>2526.65</v>
      </c>
      <c r="E38" s="9">
        <f t="shared" si="0"/>
        <v>3090.85</v>
      </c>
      <c r="F38" s="31">
        <f t="shared" si="1"/>
        <v>9.2305710612385614E-4</v>
      </c>
      <c r="H38" s="9">
        <v>3048.93</v>
      </c>
      <c r="I38" s="9">
        <v>3729.76</v>
      </c>
      <c r="J38" s="8">
        <v>0.09</v>
      </c>
    </row>
    <row r="39" spans="1:10" x14ac:dyDescent="0.25">
      <c r="A39" s="2">
        <v>28</v>
      </c>
      <c r="B39" s="4" t="s">
        <v>30</v>
      </c>
      <c r="C39" s="2">
        <v>1</v>
      </c>
      <c r="D39" s="9">
        <f>VLOOKUP(A39,Planilha!$B$12:$N$2146,13,FALSE)</f>
        <v>1389.5300000000002</v>
      </c>
      <c r="E39" s="9">
        <f t="shared" si="0"/>
        <v>1699.81</v>
      </c>
      <c r="F39" s="31">
        <f t="shared" si="1"/>
        <v>5.0763437227959688E-4</v>
      </c>
      <c r="H39" s="9">
        <v>1674.74</v>
      </c>
      <c r="I39" s="9">
        <v>2048.71</v>
      </c>
      <c r="J39" s="8">
        <v>0.05</v>
      </c>
    </row>
    <row r="40" spans="1:10" x14ac:dyDescent="0.25">
      <c r="A40" s="2">
        <v>29</v>
      </c>
      <c r="B40" s="4" t="s">
        <v>31</v>
      </c>
      <c r="C40" s="2">
        <v>1</v>
      </c>
      <c r="D40" s="9">
        <f>VLOOKUP(A40,Planilha!$B$12:$N$2146,13,FALSE)</f>
        <v>19561.5</v>
      </c>
      <c r="E40" s="9">
        <f t="shared" si="0"/>
        <v>23929.58</v>
      </c>
      <c r="F40" s="31">
        <f t="shared" si="1"/>
        <v>7.1463736077646304E-3</v>
      </c>
      <c r="H40" s="9">
        <v>23567.439999999999</v>
      </c>
      <c r="I40" s="9">
        <v>28830.05</v>
      </c>
      <c r="J40" s="8">
        <v>0.71</v>
      </c>
    </row>
    <row r="41" spans="1:10" x14ac:dyDescent="0.25">
      <c r="A41" s="2">
        <v>30</v>
      </c>
      <c r="B41" s="4" t="s">
        <v>32</v>
      </c>
      <c r="C41" s="2">
        <v>1</v>
      </c>
      <c r="D41" s="9">
        <f>VLOOKUP(A41,Planilha!$B$12:$N$2146,13,FALSE)</f>
        <v>1228.75</v>
      </c>
      <c r="E41" s="9">
        <f t="shared" si="0"/>
        <v>1503.12</v>
      </c>
      <c r="F41" s="31">
        <f t="shared" si="1"/>
        <v>4.4889451036345682E-4</v>
      </c>
      <c r="H41" s="9">
        <v>1480.37</v>
      </c>
      <c r="I41" s="9">
        <v>1810.94</v>
      </c>
      <c r="J41" s="8">
        <v>0.04</v>
      </c>
    </row>
    <row r="42" spans="1:10" x14ac:dyDescent="0.25">
      <c r="A42" s="2">
        <v>31</v>
      </c>
      <c r="B42" s="4" t="s">
        <v>33</v>
      </c>
      <c r="C42" s="2">
        <v>1</v>
      </c>
      <c r="D42" s="9">
        <f>VLOOKUP(A42,Planilha!$B$12:$N$2146,13,FALSE)</f>
        <v>12349.680000000002</v>
      </c>
      <c r="E42" s="9">
        <f t="shared" si="0"/>
        <v>15107.36</v>
      </c>
      <c r="F42" s="31">
        <f t="shared" si="1"/>
        <v>4.5116896655519679E-3</v>
      </c>
      <c r="H42" s="9">
        <v>14885.71</v>
      </c>
      <c r="I42" s="9">
        <v>18209.689999999999</v>
      </c>
      <c r="J42" s="8">
        <v>0.45</v>
      </c>
    </row>
    <row r="43" spans="1:10" x14ac:dyDescent="0.25">
      <c r="A43" s="2">
        <v>32</v>
      </c>
      <c r="B43" s="4" t="s">
        <v>34</v>
      </c>
      <c r="C43" s="2">
        <v>1</v>
      </c>
      <c r="D43" s="9">
        <f>VLOOKUP(A43,Planilha!$B$12:$N$2146,13,FALSE)</f>
        <v>1004.6300000000001</v>
      </c>
      <c r="E43" s="9">
        <f t="shared" si="0"/>
        <v>1228.96</v>
      </c>
      <c r="F43" s="31">
        <f t="shared" si="1"/>
        <v>3.6701886573013064E-4</v>
      </c>
      <c r="H43" s="9">
        <v>1210.47</v>
      </c>
      <c r="I43" s="9">
        <v>1480.77</v>
      </c>
      <c r="J43" s="8">
        <v>0.04</v>
      </c>
    </row>
    <row r="44" spans="1:10" x14ac:dyDescent="0.25">
      <c r="A44" s="2">
        <v>33</v>
      </c>
      <c r="B44" s="4" t="s">
        <v>35</v>
      </c>
      <c r="C44" s="2">
        <v>1</v>
      </c>
      <c r="D44" s="9">
        <f>VLOOKUP(A44,Planilha!$B$12:$N$2146,13,FALSE)</f>
        <v>2673.96</v>
      </c>
      <c r="E44" s="9">
        <f t="shared" si="0"/>
        <v>3271.05</v>
      </c>
      <c r="F44" s="31">
        <f t="shared" si="1"/>
        <v>9.7687236423198783E-4</v>
      </c>
      <c r="H44" s="9">
        <v>3221.4</v>
      </c>
      <c r="I44" s="9">
        <v>3940.74</v>
      </c>
      <c r="J44" s="8">
        <v>0.1</v>
      </c>
    </row>
    <row r="45" spans="1:10" x14ac:dyDescent="0.25">
      <c r="A45" s="2">
        <v>34</v>
      </c>
      <c r="B45" s="4" t="s">
        <v>36</v>
      </c>
      <c r="C45" s="2">
        <v>1</v>
      </c>
      <c r="D45" s="9">
        <f>VLOOKUP(A45,Planilha!$B$12:$N$2146,13,FALSE)</f>
        <v>1332.87</v>
      </c>
      <c r="E45" s="9">
        <f t="shared" si="0"/>
        <v>1630.49</v>
      </c>
      <c r="F45" s="31">
        <f t="shared" si="1"/>
        <v>4.8693252049238436E-4</v>
      </c>
      <c r="H45" s="9">
        <v>1607.26</v>
      </c>
      <c r="I45" s="9">
        <v>1966.16</v>
      </c>
      <c r="J45" s="8">
        <v>0.05</v>
      </c>
    </row>
    <row r="46" spans="1:10" x14ac:dyDescent="0.25">
      <c r="A46" s="2">
        <v>35</v>
      </c>
      <c r="B46" s="4" t="s">
        <v>37</v>
      </c>
      <c r="C46" s="2">
        <v>1</v>
      </c>
      <c r="D46" s="9">
        <f>VLOOKUP(A46,Planilha!$B$12:$N$2146,13,FALSE)</f>
        <v>152910.49000000002</v>
      </c>
      <c r="E46" s="9">
        <f t="shared" si="0"/>
        <v>187055.4</v>
      </c>
      <c r="F46" s="31">
        <f t="shared" si="1"/>
        <v>5.5862567322529519E-2</v>
      </c>
      <c r="H46" s="9">
        <v>184287.15</v>
      </c>
      <c r="I46" s="9">
        <v>225438.47</v>
      </c>
      <c r="J46" s="8">
        <v>5.59</v>
      </c>
    </row>
    <row r="47" spans="1:10" x14ac:dyDescent="0.25">
      <c r="A47" s="2">
        <v>36</v>
      </c>
      <c r="B47" s="4" t="s">
        <v>38</v>
      </c>
      <c r="C47" s="2">
        <v>1</v>
      </c>
      <c r="D47" s="9">
        <f>VLOOKUP(A47,Planilha!$B$12:$N$2146,13,FALSE)</f>
        <v>2824.64</v>
      </c>
      <c r="E47" s="9">
        <f t="shared" si="0"/>
        <v>3455.38</v>
      </c>
      <c r="F47" s="31">
        <f t="shared" si="1"/>
        <v>1.0319210131058609E-3</v>
      </c>
      <c r="H47" s="9">
        <v>3405.38</v>
      </c>
      <c r="I47" s="9">
        <v>4165.8</v>
      </c>
      <c r="J47" s="8">
        <v>0.1</v>
      </c>
    </row>
    <row r="48" spans="1:10" x14ac:dyDescent="0.25">
      <c r="A48" s="2">
        <v>37</v>
      </c>
      <c r="B48" s="4" t="s">
        <v>39</v>
      </c>
      <c r="C48" s="2">
        <v>1</v>
      </c>
      <c r="D48" s="9">
        <f>VLOOKUP(A48,Planilha!$B$12:$N$2146,13,FALSE)</f>
        <v>198364.31</v>
      </c>
      <c r="E48" s="9">
        <f t="shared" si="0"/>
        <v>242659.06</v>
      </c>
      <c r="F48" s="31">
        <f t="shared" si="1"/>
        <v>7.2468146205197662E-2</v>
      </c>
      <c r="H48" s="9">
        <v>239062.15</v>
      </c>
      <c r="I48" s="9">
        <v>292444.73</v>
      </c>
      <c r="J48" s="8">
        <v>7.25</v>
      </c>
    </row>
    <row r="49" spans="1:10" x14ac:dyDescent="0.25">
      <c r="A49" s="2">
        <v>38</v>
      </c>
      <c r="B49" s="4" t="s">
        <v>40</v>
      </c>
      <c r="C49" s="2">
        <v>1</v>
      </c>
      <c r="D49" s="9">
        <f>VLOOKUP(A49,Planilha!$B$12:$N$2146,13,FALSE)</f>
        <v>3227.4700000000003</v>
      </c>
      <c r="E49" s="9">
        <f t="shared" si="0"/>
        <v>3948.16</v>
      </c>
      <c r="F49" s="31">
        <f t="shared" si="1"/>
        <v>1.1790857350288638E-3</v>
      </c>
      <c r="H49" s="9">
        <v>3892.65</v>
      </c>
      <c r="I49" s="9">
        <v>4761.88</v>
      </c>
      <c r="J49" s="8">
        <v>0.12</v>
      </c>
    </row>
    <row r="50" spans="1:10" x14ac:dyDescent="0.25">
      <c r="A50" s="2">
        <v>39</v>
      </c>
      <c r="B50" s="4" t="s">
        <v>41</v>
      </c>
      <c r="C50" s="2">
        <v>1</v>
      </c>
      <c r="D50" s="9">
        <f>VLOOKUP(A50,Planilha!$B$12:$N$2146,13,FALSE)</f>
        <v>160333.37</v>
      </c>
      <c r="E50" s="9">
        <f t="shared" si="0"/>
        <v>196135.81</v>
      </c>
      <c r="F50" s="31">
        <f t="shared" si="1"/>
        <v>5.8574357599320087E-2</v>
      </c>
      <c r="H50" s="9">
        <v>193246.83</v>
      </c>
      <c r="I50" s="9">
        <v>236398.85</v>
      </c>
      <c r="J50" s="8">
        <v>5.86</v>
      </c>
    </row>
    <row r="51" spans="1:10" x14ac:dyDescent="0.25">
      <c r="A51" s="2">
        <v>40</v>
      </c>
      <c r="B51" s="4" t="s">
        <v>42</v>
      </c>
      <c r="C51" s="2">
        <v>1</v>
      </c>
      <c r="D51" s="9">
        <f>VLOOKUP(A51,Planilha!$B$12:$N$2146,13,FALSE)</f>
        <v>12778.55</v>
      </c>
      <c r="E51" s="9">
        <f t="shared" si="0"/>
        <v>15632</v>
      </c>
      <c r="F51" s="31">
        <f t="shared" si="1"/>
        <v>4.6683691162392607E-3</v>
      </c>
      <c r="H51" s="9">
        <v>15395.42</v>
      </c>
      <c r="I51" s="9">
        <v>18833.22</v>
      </c>
      <c r="J51" s="8">
        <v>0.47</v>
      </c>
    </row>
    <row r="52" spans="1:10" x14ac:dyDescent="0.25">
      <c r="A52" s="2">
        <v>41</v>
      </c>
      <c r="B52" s="4" t="s">
        <v>43</v>
      </c>
      <c r="C52" s="2">
        <v>1</v>
      </c>
      <c r="D52" s="9">
        <f>VLOOKUP(A52,Planilha!$B$12:$N$2146,13,FALSE)</f>
        <v>7292.17</v>
      </c>
      <c r="E52" s="9">
        <f t="shared" si="0"/>
        <v>8920.51</v>
      </c>
      <c r="F52" s="31">
        <f t="shared" si="1"/>
        <v>2.6640374478699778E-3</v>
      </c>
      <c r="H52" s="9">
        <v>8785.64</v>
      </c>
      <c r="I52" s="9">
        <v>10747.47</v>
      </c>
      <c r="J52" s="8">
        <v>0.27</v>
      </c>
    </row>
    <row r="53" spans="1:10" x14ac:dyDescent="0.25">
      <c r="A53" s="2">
        <v>42</v>
      </c>
      <c r="B53" s="4" t="s">
        <v>44</v>
      </c>
      <c r="C53" s="2">
        <v>1</v>
      </c>
      <c r="D53" s="9">
        <f>VLOOKUP(A53,Planilha!$B$12:$N$2146,13,FALSE)</f>
        <v>9560.3399999999983</v>
      </c>
      <c r="E53" s="9">
        <f t="shared" si="0"/>
        <v>11695.16</v>
      </c>
      <c r="F53" s="31">
        <f t="shared" si="1"/>
        <v>3.4926640067474892E-3</v>
      </c>
      <c r="H53" s="9">
        <v>11524.31</v>
      </c>
      <c r="I53" s="9">
        <v>14097.69</v>
      </c>
      <c r="J53" s="8">
        <v>0.35</v>
      </c>
    </row>
    <row r="54" spans="1:10" x14ac:dyDescent="0.25">
      <c r="A54" s="2">
        <v>43</v>
      </c>
      <c r="B54" s="4" t="s">
        <v>45</v>
      </c>
      <c r="C54" s="2">
        <v>1</v>
      </c>
      <c r="D54" s="9">
        <f>VLOOKUP(A54,Planilha!$B$12:$N$2146,13,FALSE)</f>
        <v>4787.01</v>
      </c>
      <c r="E54" s="9">
        <f t="shared" si="0"/>
        <v>5855.94</v>
      </c>
      <c r="F54" s="31">
        <f t="shared" si="1"/>
        <v>1.7488286490884171E-3</v>
      </c>
      <c r="H54" s="9">
        <v>5769.73</v>
      </c>
      <c r="I54" s="9">
        <v>7058.11</v>
      </c>
      <c r="J54" s="8">
        <v>0.17</v>
      </c>
    </row>
    <row r="55" spans="1:10" x14ac:dyDescent="0.25">
      <c r="A55" s="2">
        <v>44</v>
      </c>
      <c r="B55" s="4" t="s">
        <v>46</v>
      </c>
      <c r="C55" s="2">
        <v>1</v>
      </c>
      <c r="D55" s="9">
        <f>VLOOKUP(A55,Planilha!$B$12:$N$2146,13,FALSE)</f>
        <v>7826.38</v>
      </c>
      <c r="E55" s="9">
        <f t="shared" si="0"/>
        <v>9574.01</v>
      </c>
      <c r="F55" s="31">
        <f t="shared" si="1"/>
        <v>2.8591998850157271E-3</v>
      </c>
      <c r="H55" s="9">
        <v>9442.7999999999993</v>
      </c>
      <c r="I55" s="9">
        <v>11551.38</v>
      </c>
      <c r="J55" s="8">
        <v>0.28999999999999998</v>
      </c>
    </row>
    <row r="56" spans="1:10" x14ac:dyDescent="0.25">
      <c r="A56" s="2">
        <v>45</v>
      </c>
      <c r="B56" s="4" t="s">
        <v>47</v>
      </c>
      <c r="C56" s="2">
        <v>1</v>
      </c>
      <c r="D56" s="9">
        <f>VLOOKUP(A56,Planilha!$B$12:$N$2146,13,FALSE)</f>
        <v>14507.31</v>
      </c>
      <c r="E56" s="9">
        <f t="shared" si="0"/>
        <v>17746.79</v>
      </c>
      <c r="F56" s="31">
        <f t="shared" si="1"/>
        <v>5.2999338759201486E-3</v>
      </c>
      <c r="H56" s="9">
        <v>17485.02</v>
      </c>
      <c r="I56" s="9">
        <v>21389.42</v>
      </c>
      <c r="J56" s="8">
        <v>0.53</v>
      </c>
    </row>
    <row r="57" spans="1:10" x14ac:dyDescent="0.25">
      <c r="A57" s="2">
        <v>46</v>
      </c>
      <c r="B57" s="4" t="s">
        <v>48</v>
      </c>
      <c r="C57" s="2">
        <v>1</v>
      </c>
      <c r="D57" s="9">
        <f>VLOOKUP(A57,Planilha!$B$12:$N$2146,13,FALSE)</f>
        <v>602.30999999999995</v>
      </c>
      <c r="E57" s="9">
        <f t="shared" si="0"/>
        <v>736.8</v>
      </c>
      <c r="F57" s="31">
        <f t="shared" si="1"/>
        <v>2.2003930174290475E-4</v>
      </c>
      <c r="H57" s="9">
        <v>725.73</v>
      </c>
      <c r="I57" s="9">
        <v>887.79</v>
      </c>
      <c r="J57" s="8">
        <v>0.02</v>
      </c>
    </row>
    <row r="58" spans="1:10" x14ac:dyDescent="0.25">
      <c r="A58" s="2">
        <v>47</v>
      </c>
      <c r="B58" s="4" t="s">
        <v>49</v>
      </c>
      <c r="C58" s="2">
        <v>1</v>
      </c>
      <c r="D58" s="9">
        <f>VLOOKUP(A58,Planilha!$B$12:$N$2146,13,FALSE)</f>
        <v>30680.65</v>
      </c>
      <c r="E58" s="9">
        <f t="shared" si="0"/>
        <v>37531.629999999997</v>
      </c>
      <c r="F58" s="31">
        <f t="shared" si="1"/>
        <v>1.1208514737341283E-2</v>
      </c>
      <c r="H58" s="9">
        <v>36974.14</v>
      </c>
      <c r="I58" s="9">
        <v>45230.47</v>
      </c>
      <c r="J58" s="8">
        <v>1.1200000000000001</v>
      </c>
    </row>
    <row r="59" spans="1:10" x14ac:dyDescent="0.25">
      <c r="A59" s="2">
        <v>48</v>
      </c>
      <c r="B59" s="4" t="s">
        <v>50</v>
      </c>
      <c r="C59" s="2">
        <v>1</v>
      </c>
      <c r="D59" s="9">
        <f>VLOOKUP(A59,Planilha!$B$12:$N$2146,13,FALSE)</f>
        <v>12181.26</v>
      </c>
      <c r="E59" s="9">
        <f t="shared" si="0"/>
        <v>14901.33</v>
      </c>
      <c r="F59" s="31">
        <f t="shared" si="1"/>
        <v>4.4501604889258944E-3</v>
      </c>
      <c r="H59" s="9">
        <v>14675.92</v>
      </c>
      <c r="I59" s="9">
        <v>17953.05</v>
      </c>
      <c r="J59" s="8">
        <v>0.44</v>
      </c>
    </row>
    <row r="60" spans="1:10" x14ac:dyDescent="0.25">
      <c r="A60" s="2">
        <v>49</v>
      </c>
      <c r="B60" s="4" t="s">
        <v>51</v>
      </c>
      <c r="C60" s="2">
        <v>1</v>
      </c>
      <c r="D60" s="9">
        <f>VLOOKUP(A60,Planilha!$B$12:$N$2146,13,FALSE)</f>
        <v>10061.990000000002</v>
      </c>
      <c r="E60" s="9">
        <f t="shared" si="0"/>
        <v>12308.83</v>
      </c>
      <c r="F60" s="31">
        <f t="shared" si="1"/>
        <v>3.6759315397287169E-3</v>
      </c>
      <c r="H60" s="9">
        <v>12122.53</v>
      </c>
      <c r="I60" s="9">
        <v>14829.49</v>
      </c>
      <c r="J60" s="8">
        <v>0.37</v>
      </c>
    </row>
    <row r="61" spans="1:10" x14ac:dyDescent="0.25">
      <c r="A61" s="2">
        <v>50</v>
      </c>
      <c r="B61" s="4" t="s">
        <v>52</v>
      </c>
      <c r="C61" s="2">
        <v>1</v>
      </c>
      <c r="D61" s="9">
        <f>VLOOKUP(A61,Planilha!$B$12:$N$2146,13,FALSE)</f>
        <v>38339.660000000003</v>
      </c>
      <c r="E61" s="9">
        <f t="shared" si="0"/>
        <v>46900.9</v>
      </c>
      <c r="F61" s="31">
        <f t="shared" si="1"/>
        <v>1.4006570693694086E-2</v>
      </c>
      <c r="H61" s="9">
        <v>46206.74</v>
      </c>
      <c r="I61" s="9">
        <v>56524.71</v>
      </c>
      <c r="J61" s="8">
        <v>1.4</v>
      </c>
    </row>
    <row r="62" spans="1:10" x14ac:dyDescent="0.25">
      <c r="A62" s="2">
        <v>51</v>
      </c>
      <c r="B62" s="4" t="s">
        <v>53</v>
      </c>
      <c r="C62" s="2">
        <v>1</v>
      </c>
      <c r="D62" s="9">
        <f>VLOOKUP(A62,Planilha!$B$12:$N$2146,13,FALSE)</f>
        <v>3388.08</v>
      </c>
      <c r="E62" s="9">
        <f t="shared" si="0"/>
        <v>4144.63</v>
      </c>
      <c r="F62" s="31">
        <f t="shared" si="1"/>
        <v>1.2377598957419862E-3</v>
      </c>
      <c r="H62" s="9">
        <v>4092.39</v>
      </c>
      <c r="I62" s="9">
        <v>5006.22</v>
      </c>
      <c r="J62" s="8">
        <v>0.12</v>
      </c>
    </row>
    <row r="63" spans="1:10" x14ac:dyDescent="0.25">
      <c r="A63" s="2">
        <v>52</v>
      </c>
      <c r="B63" s="4" t="s">
        <v>54</v>
      </c>
      <c r="C63" s="2">
        <v>1</v>
      </c>
      <c r="D63" s="9">
        <f>VLOOKUP(A63,Planilha!$B$12:$N$2146,13,FALSE)</f>
        <v>1970.6</v>
      </c>
      <c r="E63" s="9">
        <f t="shared" si="0"/>
        <v>2410.63</v>
      </c>
      <c r="F63" s="31">
        <f t="shared" si="1"/>
        <v>7.1991495922977546E-4</v>
      </c>
      <c r="H63" s="9">
        <v>2373.96</v>
      </c>
      <c r="I63" s="9">
        <v>2904.07</v>
      </c>
      <c r="J63" s="8">
        <v>7.0000000000000007E-2</v>
      </c>
    </row>
    <row r="64" spans="1:10" x14ac:dyDescent="0.25">
      <c r="A64" s="2">
        <v>53</v>
      </c>
      <c r="B64" s="4" t="s">
        <v>55</v>
      </c>
      <c r="C64" s="2">
        <v>1</v>
      </c>
      <c r="D64" s="9">
        <f>VLOOKUP(A64,Planilha!$B$12:$N$2146,13,FALSE)</f>
        <v>13.02</v>
      </c>
      <c r="E64" s="9">
        <f t="shared" si="0"/>
        <v>15.92</v>
      </c>
      <c r="F64" s="31">
        <f t="shared" si="1"/>
        <v>4.7543779638260642E-6</v>
      </c>
      <c r="H64" s="9">
        <v>15.69</v>
      </c>
      <c r="I64" s="9">
        <v>19.190000000000001</v>
      </c>
      <c r="J64" s="3" t="s">
        <v>56</v>
      </c>
    </row>
    <row r="65" spans="1:10" x14ac:dyDescent="0.25">
      <c r="A65" s="2">
        <v>54</v>
      </c>
      <c r="B65" s="4" t="s">
        <v>57</v>
      </c>
      <c r="C65" s="2">
        <v>1</v>
      </c>
      <c r="D65" s="9">
        <f>VLOOKUP(A65,Planilha!$B$12:$N$2146,13,FALSE)</f>
        <v>4670.8999999999996</v>
      </c>
      <c r="E65" s="9">
        <f t="shared" si="0"/>
        <v>5713.91</v>
      </c>
      <c r="F65" s="31">
        <f t="shared" si="1"/>
        <v>1.7064125497038558E-3</v>
      </c>
      <c r="H65" s="9">
        <v>5627.39</v>
      </c>
      <c r="I65" s="9">
        <v>6883.99</v>
      </c>
      <c r="J65" s="8">
        <v>0.17</v>
      </c>
    </row>
    <row r="66" spans="1:10" x14ac:dyDescent="0.25">
      <c r="A66" s="2">
        <v>55</v>
      </c>
      <c r="B66" s="4" t="s">
        <v>58</v>
      </c>
      <c r="C66" s="2">
        <v>1</v>
      </c>
      <c r="D66" s="9">
        <f>VLOOKUP(A66,Planilha!$B$12:$N$2146,13,FALSE)</f>
        <v>71169</v>
      </c>
      <c r="E66" s="9">
        <f t="shared" si="0"/>
        <v>87061.03</v>
      </c>
      <c r="F66" s="31">
        <f t="shared" si="1"/>
        <v>2.6000065486180897E-2</v>
      </c>
      <c r="H66" s="9">
        <v>85759.360000000001</v>
      </c>
      <c r="I66" s="9">
        <v>104909.43</v>
      </c>
      <c r="J66" s="8">
        <v>2.6</v>
      </c>
    </row>
    <row r="67" spans="1:10" x14ac:dyDescent="0.25">
      <c r="A67" s="2">
        <v>56</v>
      </c>
      <c r="B67" s="4" t="s">
        <v>59</v>
      </c>
      <c r="C67" s="2">
        <v>1</v>
      </c>
      <c r="D67" s="9">
        <f>VLOOKUP(A67,Planilha!$B$12:$N$2146,13,FALSE)</f>
        <v>11811.499999999998</v>
      </c>
      <c r="E67" s="9">
        <f t="shared" si="0"/>
        <v>14449</v>
      </c>
      <c r="F67" s="31">
        <f t="shared" si="1"/>
        <v>4.3150758291031913E-3</v>
      </c>
      <c r="H67" s="9">
        <v>14234.16</v>
      </c>
      <c r="I67" s="9">
        <v>17412.650000000001</v>
      </c>
      <c r="J67" s="8">
        <v>0.43</v>
      </c>
    </row>
    <row r="68" spans="1:10" x14ac:dyDescent="0.25">
      <c r="A68" s="2">
        <v>57</v>
      </c>
      <c r="B68" s="4" t="s">
        <v>60</v>
      </c>
      <c r="C68" s="2">
        <v>1</v>
      </c>
      <c r="D68" s="9">
        <f>VLOOKUP(A68,Planilha!$B$12:$N$2146,13,FALSE)</f>
        <v>30672.639999999999</v>
      </c>
      <c r="E68" s="9">
        <f t="shared" si="0"/>
        <v>37521.839999999997</v>
      </c>
      <c r="F68" s="31">
        <f t="shared" si="1"/>
        <v>1.1205591033806995E-2</v>
      </c>
      <c r="H68" s="9">
        <v>36984.879999999997</v>
      </c>
      <c r="I68" s="9">
        <v>45243.6</v>
      </c>
      <c r="J68" s="8">
        <v>1.1200000000000001</v>
      </c>
    </row>
    <row r="69" spans="1:10" x14ac:dyDescent="0.25">
      <c r="A69" s="2">
        <v>58</v>
      </c>
      <c r="B69" s="4" t="s">
        <v>61</v>
      </c>
      <c r="C69" s="2">
        <v>1</v>
      </c>
      <c r="D69" s="9">
        <f>VLOOKUP(A69,Planilha!$B$12:$N$2146,13,FALSE)</f>
        <v>76.740000000000009</v>
      </c>
      <c r="E69" s="9">
        <f t="shared" si="0"/>
        <v>93.87</v>
      </c>
      <c r="F69" s="31">
        <f t="shared" si="1"/>
        <v>2.8033508760323659E-5</v>
      </c>
      <c r="H69" s="9">
        <v>92.48</v>
      </c>
      <c r="I69" s="9">
        <v>113.13</v>
      </c>
      <c r="J69" s="3" t="s">
        <v>56</v>
      </c>
    </row>
    <row r="70" spans="1:10" x14ac:dyDescent="0.25">
      <c r="A70" s="2">
        <v>59</v>
      </c>
      <c r="B70" s="4" t="s">
        <v>62</v>
      </c>
      <c r="C70" s="2">
        <v>1</v>
      </c>
      <c r="D70" s="9">
        <f>VLOOKUP(A70,Planilha!$B$12:$N$2146,13,FALSE)</f>
        <v>1947.76</v>
      </c>
      <c r="E70" s="9">
        <f t="shared" si="0"/>
        <v>2382.69</v>
      </c>
      <c r="F70" s="31">
        <f t="shared" si="1"/>
        <v>7.1157090644652799E-4</v>
      </c>
      <c r="H70" s="9">
        <v>2346.4299999999998</v>
      </c>
      <c r="I70" s="9">
        <v>2870.39</v>
      </c>
      <c r="J70" s="8">
        <v>7.0000000000000007E-2</v>
      </c>
    </row>
    <row r="71" spans="1:10" x14ac:dyDescent="0.25">
      <c r="A71" s="2">
        <v>60</v>
      </c>
      <c r="B71" s="4" t="s">
        <v>63</v>
      </c>
      <c r="C71" s="2">
        <v>1</v>
      </c>
      <c r="D71" s="9">
        <f>VLOOKUP(A71,Planilha!$B$12:$N$2146,13,FALSE)</f>
        <v>1225.72</v>
      </c>
      <c r="E71" s="9">
        <f t="shared" si="0"/>
        <v>1499.42</v>
      </c>
      <c r="F71" s="31">
        <f t="shared" si="1"/>
        <v>4.4778953558543199E-4</v>
      </c>
      <c r="H71" s="9">
        <v>1476.64</v>
      </c>
      <c r="I71" s="9">
        <v>1806.37</v>
      </c>
      <c r="J71" s="8">
        <v>0.04</v>
      </c>
    </row>
    <row r="72" spans="1:10" x14ac:dyDescent="0.25">
      <c r="A72" s="2">
        <v>61</v>
      </c>
      <c r="B72" s="4" t="s">
        <v>64</v>
      </c>
      <c r="C72" s="2">
        <v>1</v>
      </c>
      <c r="D72" s="9">
        <f>VLOOKUP(A72,Planilha!$B$12:$N$2146,13,FALSE)</f>
        <v>5872.3899999999994</v>
      </c>
      <c r="E72" s="9">
        <f t="shared" si="0"/>
        <v>7183.69</v>
      </c>
      <c r="F72" s="31">
        <f t="shared" si="1"/>
        <v>2.1453503413918127E-3</v>
      </c>
      <c r="H72" s="9">
        <v>7080.02</v>
      </c>
      <c r="I72" s="9">
        <v>8660.99</v>
      </c>
      <c r="J72" s="8">
        <v>0.21</v>
      </c>
    </row>
    <row r="73" spans="1:10" x14ac:dyDescent="0.25">
      <c r="A73" s="2">
        <v>62</v>
      </c>
      <c r="B73" s="4" t="s">
        <v>65</v>
      </c>
      <c r="C73" s="2">
        <v>1</v>
      </c>
      <c r="D73" s="9">
        <f>VLOOKUP(A73,Planilha!$B$12:$N$2146,13,FALSE)</f>
        <v>3442.5099999999998</v>
      </c>
      <c r="E73" s="9">
        <f t="shared" si="0"/>
        <v>4211.22</v>
      </c>
      <c r="F73" s="31">
        <f t="shared" si="1"/>
        <v>1.2576464553281156E-3</v>
      </c>
      <c r="H73" s="9">
        <v>4149.8100000000004</v>
      </c>
      <c r="I73" s="9">
        <v>5076.46</v>
      </c>
      <c r="J73" s="8">
        <v>0.13</v>
      </c>
    </row>
    <row r="74" spans="1:10" x14ac:dyDescent="0.25">
      <c r="A74" s="2">
        <v>63</v>
      </c>
      <c r="B74" s="4" t="s">
        <v>66</v>
      </c>
      <c r="C74" s="2">
        <v>1</v>
      </c>
      <c r="D74" s="9">
        <f>VLOOKUP(A74,Planilha!$B$12:$N$2146,13,FALSE)</f>
        <v>11131.220000000001</v>
      </c>
      <c r="E74" s="9">
        <f t="shared" si="0"/>
        <v>13616.82</v>
      </c>
      <c r="F74" s="31">
        <f t="shared" si="1"/>
        <v>4.0665520694337957E-3</v>
      </c>
      <c r="H74" s="9">
        <v>13410.77</v>
      </c>
      <c r="I74" s="9">
        <v>16405.39</v>
      </c>
      <c r="J74" s="8">
        <v>0.41</v>
      </c>
    </row>
    <row r="75" spans="1:10" x14ac:dyDescent="0.25">
      <c r="A75" s="2">
        <v>64</v>
      </c>
      <c r="B75" s="4" t="s">
        <v>67</v>
      </c>
      <c r="C75" s="2">
        <v>1</v>
      </c>
      <c r="D75" s="9">
        <f>VLOOKUP(A75,Planilha!$B$12:$N$2146,13,FALSE)</f>
        <v>4980.78</v>
      </c>
      <c r="E75" s="9">
        <f t="shared" si="0"/>
        <v>6092.98</v>
      </c>
      <c r="F75" s="31">
        <f t="shared" si="1"/>
        <v>1.8196187089216664E-3</v>
      </c>
      <c r="H75" s="9">
        <v>6000.72</v>
      </c>
      <c r="I75" s="9">
        <v>7340.66</v>
      </c>
      <c r="J75" s="8">
        <v>0.16</v>
      </c>
    </row>
    <row r="76" spans="1:10" s="34" customFormat="1" x14ac:dyDescent="0.25">
      <c r="A76" s="315" t="s">
        <v>68</v>
      </c>
      <c r="B76" s="316"/>
      <c r="C76" s="317"/>
      <c r="D76" s="32">
        <f>SUM(D12:D75)</f>
        <v>2737262.0999999996</v>
      </c>
      <c r="E76" s="32">
        <f t="shared" si="0"/>
        <v>3348492.72</v>
      </c>
      <c r="F76" s="33">
        <f>SUM(F12:F75)</f>
        <v>0.9999999104074504</v>
      </c>
      <c r="H76" s="32">
        <v>3298966.96</v>
      </c>
      <c r="I76" s="32">
        <v>4035626.28</v>
      </c>
      <c r="J76" s="35">
        <v>100</v>
      </c>
    </row>
    <row r="83" spans="2:2" x14ac:dyDescent="0.25">
      <c r="B83" s="1" t="s">
        <v>5794</v>
      </c>
    </row>
  </sheetData>
  <mergeCells count="2">
    <mergeCell ref="A76:C76"/>
    <mergeCell ref="A10:F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77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3074" r:id="rId4">
          <objectPr defaultSize="0" autoPict="0" r:id="rId5">
            <anchor moveWithCells="1" sizeWithCells="1">
              <from>
                <xdr:col>5</xdr:col>
                <xdr:colOff>167640</xdr:colOff>
                <xdr:row>0</xdr:row>
                <xdr:rowOff>83820</xdr:rowOff>
              </from>
              <to>
                <xdr:col>5</xdr:col>
                <xdr:colOff>632460</xdr:colOff>
                <xdr:row>0</xdr:row>
                <xdr:rowOff>739140</xdr:rowOff>
              </to>
            </anchor>
          </objectPr>
        </oleObject>
      </mc:Choice>
      <mc:Fallback>
        <oleObject progId="CorelDraw.Graphic.17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156"/>
  <sheetViews>
    <sheetView showGridLines="0" tabSelected="1" view="pageBreakPreview" zoomScaleNormal="100" zoomScaleSheetLayoutView="100" workbookViewId="0">
      <selection activeCell="A12" sqref="A12:XFD2146"/>
    </sheetView>
  </sheetViews>
  <sheetFormatPr defaultRowHeight="12" x14ac:dyDescent="0.3"/>
  <cols>
    <col min="1" max="1" width="8.88671875" style="36"/>
    <col min="2" max="2" width="10" style="36" customWidth="1"/>
    <col min="3" max="3" width="11.33203125" style="36" customWidth="1"/>
    <col min="4" max="4" width="10.88671875" style="36" customWidth="1"/>
    <col min="5" max="5" width="69.44140625" style="36" customWidth="1"/>
    <col min="6" max="6" width="7.6640625" style="36" customWidth="1"/>
    <col min="7" max="8" width="11" style="36" customWidth="1"/>
    <col min="9" max="9" width="7.77734375" style="77" hidden="1" customWidth="1"/>
    <col min="10" max="10" width="11" style="36" customWidth="1"/>
    <col min="11" max="11" width="7.77734375" style="77" hidden="1" customWidth="1"/>
    <col min="12" max="14" width="11" style="36" customWidth="1"/>
    <col min="15" max="15" width="4.6640625" style="36" customWidth="1"/>
    <col min="16" max="19" width="11" style="36" customWidth="1"/>
    <col min="20" max="23" width="8.88671875" style="36"/>
    <col min="24" max="24" width="9.6640625" style="36" bestFit="1" customWidth="1"/>
    <col min="25" max="16384" width="8.88671875" style="36"/>
  </cols>
  <sheetData>
    <row r="1" spans="1:24" s="79" customFormat="1" ht="63.6" customHeight="1" thickBot="1" x14ac:dyDescent="0.35">
      <c r="B1" s="80"/>
      <c r="C1" s="81"/>
      <c r="D1" s="81"/>
      <c r="E1" s="81"/>
      <c r="F1" s="82"/>
      <c r="G1" s="81"/>
      <c r="H1" s="81"/>
      <c r="I1" s="83"/>
      <c r="J1" s="81"/>
      <c r="K1" s="83"/>
      <c r="L1" s="81"/>
      <c r="M1" s="81"/>
      <c r="N1" s="84"/>
    </row>
    <row r="2" spans="1:24" s="79" customFormat="1" x14ac:dyDescent="0.25">
      <c r="B2" s="14" t="s">
        <v>5239</v>
      </c>
      <c r="C2" s="85"/>
      <c r="D2" s="85"/>
      <c r="E2" s="85"/>
      <c r="F2" s="86"/>
      <c r="G2" s="85"/>
      <c r="H2" s="85"/>
      <c r="I2" s="87"/>
      <c r="J2" s="85"/>
      <c r="K2" s="87"/>
      <c r="L2" s="14" t="s">
        <v>141</v>
      </c>
      <c r="M2" s="85"/>
      <c r="N2" s="88"/>
    </row>
    <row r="3" spans="1:24" s="79" customFormat="1" ht="12.6" thickBot="1" x14ac:dyDescent="0.3">
      <c r="B3" s="18" t="s">
        <v>152</v>
      </c>
      <c r="C3" s="89"/>
      <c r="D3" s="89"/>
      <c r="E3" s="89"/>
      <c r="F3" s="90"/>
      <c r="G3" s="89"/>
      <c r="H3" s="89"/>
      <c r="I3" s="91"/>
      <c r="J3" s="89"/>
      <c r="K3" s="91"/>
      <c r="L3" s="21">
        <v>52039927</v>
      </c>
      <c r="M3" s="89"/>
      <c r="N3" s="93"/>
    </row>
    <row r="4" spans="1:24" s="79" customFormat="1" x14ac:dyDescent="0.25">
      <c r="B4" s="22" t="s">
        <v>5240</v>
      </c>
      <c r="C4" s="94"/>
      <c r="D4" s="94"/>
      <c r="E4" s="94"/>
      <c r="F4" s="95" t="s">
        <v>148</v>
      </c>
      <c r="G4" s="94"/>
      <c r="H4" s="94"/>
      <c r="I4" s="96"/>
      <c r="J4" s="85"/>
      <c r="K4" s="87"/>
      <c r="L4" s="22" t="s">
        <v>143</v>
      </c>
      <c r="M4" s="94"/>
      <c r="N4" s="88"/>
    </row>
    <row r="5" spans="1:24" s="79" customFormat="1" ht="12.6" thickBot="1" x14ac:dyDescent="0.3">
      <c r="B5" s="26" t="s">
        <v>144</v>
      </c>
      <c r="C5" s="97"/>
      <c r="D5" s="97"/>
      <c r="E5" s="97"/>
      <c r="F5" s="328">
        <v>45307</v>
      </c>
      <c r="G5" s="329"/>
      <c r="H5" s="98"/>
      <c r="I5" s="99"/>
      <c r="J5" s="89"/>
      <c r="K5" s="91"/>
      <c r="L5" s="26" t="s">
        <v>69</v>
      </c>
      <c r="M5" s="97"/>
      <c r="N5" s="93"/>
    </row>
    <row r="6" spans="1:24" s="79" customFormat="1" ht="12" customHeight="1" x14ac:dyDescent="0.25">
      <c r="B6" s="22" t="s">
        <v>146</v>
      </c>
      <c r="C6" s="100"/>
      <c r="D6" s="101"/>
      <c r="E6" s="22" t="s">
        <v>145</v>
      </c>
      <c r="F6" s="102" t="s">
        <v>5241</v>
      </c>
      <c r="G6" s="103"/>
      <c r="H6" s="103"/>
      <c r="I6" s="104"/>
      <c r="J6" s="105"/>
      <c r="K6" s="106"/>
      <c r="L6" s="102" t="s">
        <v>5242</v>
      </c>
      <c r="M6" s="100"/>
      <c r="N6" s="107"/>
    </row>
    <row r="7" spans="1:24" s="79" customFormat="1" ht="12.6" thickBot="1" x14ac:dyDescent="0.3">
      <c r="B7" s="26" t="s">
        <v>71</v>
      </c>
      <c r="C7" s="108"/>
      <c r="D7" s="109"/>
      <c r="E7" s="26" t="s">
        <v>70</v>
      </c>
      <c r="F7" s="110">
        <v>45108</v>
      </c>
      <c r="G7" s="111" t="s">
        <v>5243</v>
      </c>
      <c r="H7" s="111"/>
      <c r="I7" s="112"/>
      <c r="J7" s="113"/>
      <c r="K7" s="114"/>
      <c r="L7" s="110">
        <v>45139</v>
      </c>
      <c r="M7" s="111" t="s">
        <v>5244</v>
      </c>
      <c r="N7" s="115"/>
    </row>
    <row r="8" spans="1:24" s="79" customFormat="1" ht="12" customHeight="1" x14ac:dyDescent="0.3">
      <c r="B8" s="102" t="s">
        <v>5245</v>
      </c>
      <c r="C8" s="100"/>
      <c r="D8" s="101"/>
      <c r="E8" s="116" t="s">
        <v>5246</v>
      </c>
      <c r="F8" s="102" t="s">
        <v>5247</v>
      </c>
      <c r="G8" s="103"/>
      <c r="H8" s="103"/>
      <c r="I8" s="104"/>
      <c r="J8" s="105"/>
      <c r="K8" s="106"/>
      <c r="L8" s="116" t="s">
        <v>149</v>
      </c>
      <c r="M8" s="85"/>
      <c r="N8" s="117"/>
    </row>
    <row r="9" spans="1:24" s="79" customFormat="1" ht="12.6" thickBot="1" x14ac:dyDescent="0.35">
      <c r="B9" s="118">
        <v>956.81</v>
      </c>
      <c r="C9" s="89"/>
      <c r="D9" s="93"/>
      <c r="E9" s="92">
        <v>1236.33</v>
      </c>
      <c r="F9" s="119">
        <v>776.81</v>
      </c>
      <c r="G9" s="120"/>
      <c r="H9" s="121"/>
      <c r="I9" s="122"/>
      <c r="J9" s="121"/>
      <c r="K9" s="122"/>
      <c r="L9" s="119">
        <v>1416.33</v>
      </c>
      <c r="M9" s="120"/>
      <c r="N9" s="123"/>
    </row>
    <row r="10" spans="1:24" s="124" customFormat="1" ht="12.6" thickBot="1" x14ac:dyDescent="0.35">
      <c r="B10" s="330" t="s">
        <v>5248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2"/>
      <c r="O10" s="125"/>
      <c r="P10" s="125"/>
    </row>
    <row r="11" spans="1:24" s="68" customFormat="1" ht="24" x14ac:dyDescent="0.3">
      <c r="B11" s="69" t="s">
        <v>0</v>
      </c>
      <c r="C11" s="69" t="s">
        <v>153</v>
      </c>
      <c r="D11" s="69" t="s">
        <v>154</v>
      </c>
      <c r="E11" s="70" t="s">
        <v>1</v>
      </c>
      <c r="F11" s="69" t="s">
        <v>135</v>
      </c>
      <c r="G11" s="69" t="s">
        <v>136</v>
      </c>
      <c r="H11" s="69" t="s">
        <v>155</v>
      </c>
      <c r="I11" s="71"/>
      <c r="J11" s="69" t="s">
        <v>156</v>
      </c>
      <c r="K11" s="71"/>
      <c r="L11" s="69" t="s">
        <v>157</v>
      </c>
      <c r="M11" s="69" t="s">
        <v>158</v>
      </c>
      <c r="N11" s="69" t="s">
        <v>159</v>
      </c>
      <c r="O11" s="67"/>
      <c r="P11" s="69" t="s">
        <v>156</v>
      </c>
      <c r="Q11" s="69" t="s">
        <v>157</v>
      </c>
      <c r="R11" s="69" t="s">
        <v>158</v>
      </c>
      <c r="S11" s="69" t="s">
        <v>159</v>
      </c>
      <c r="U11" s="69" t="s">
        <v>156</v>
      </c>
      <c r="V11" s="69" t="s">
        <v>157</v>
      </c>
    </row>
    <row r="12" spans="1:24" x14ac:dyDescent="0.25">
      <c r="A12" s="42" t="s">
        <v>3107</v>
      </c>
      <c r="B12" s="126">
        <v>1</v>
      </c>
      <c r="C12" s="131"/>
      <c r="D12" s="131"/>
      <c r="E12" s="43" t="s">
        <v>3</v>
      </c>
      <c r="F12" s="44" t="s">
        <v>160</v>
      </c>
      <c r="G12" s="45">
        <v>1</v>
      </c>
      <c r="H12" s="46"/>
      <c r="I12" s="72"/>
      <c r="J12" s="46"/>
      <c r="K12" s="72"/>
      <c r="L12" s="46"/>
      <c r="M12" s="45">
        <f>M13+M15+M18+M20</f>
        <v>11973.490000000002</v>
      </c>
      <c r="N12" s="45">
        <f>N13+N15+N18+N20</f>
        <v>11973.490000000002</v>
      </c>
      <c r="O12" s="37"/>
      <c r="P12" s="46"/>
      <c r="Q12" s="46"/>
      <c r="R12" s="45">
        <v>14429.64</v>
      </c>
      <c r="S12" s="45">
        <v>14429.64</v>
      </c>
      <c r="T12" s="135">
        <f>N12/S12</f>
        <v>0.82978438824530631</v>
      </c>
      <c r="W12" s="36">
        <v>0.85</v>
      </c>
      <c r="X12" s="36" t="b">
        <v>1</v>
      </c>
    </row>
    <row r="13" spans="1:24" x14ac:dyDescent="0.25">
      <c r="A13" s="42" t="s">
        <v>3108</v>
      </c>
      <c r="B13" s="127" t="s">
        <v>161</v>
      </c>
      <c r="C13" s="132"/>
      <c r="D13" s="132"/>
      <c r="E13" s="47" t="s">
        <v>73</v>
      </c>
      <c r="F13" s="132"/>
      <c r="G13" s="48"/>
      <c r="H13" s="48"/>
      <c r="I13" s="72"/>
      <c r="J13" s="48"/>
      <c r="K13" s="72"/>
      <c r="L13" s="48"/>
      <c r="M13" s="314">
        <f>M14</f>
        <v>2537.3200000000002</v>
      </c>
      <c r="N13" s="314">
        <f>N14</f>
        <v>2537.3200000000002</v>
      </c>
      <c r="O13" s="37"/>
      <c r="P13" s="48"/>
      <c r="Q13" s="48"/>
      <c r="R13" s="314">
        <v>3056.7</v>
      </c>
      <c r="S13" s="314">
        <v>3056.7</v>
      </c>
      <c r="T13" s="135">
        <f>N13/S13</f>
        <v>0.83008473190041554</v>
      </c>
      <c r="X13" s="36" t="b">
        <v>1</v>
      </c>
    </row>
    <row r="14" spans="1:24" ht="24" x14ac:dyDescent="0.3">
      <c r="A14" s="42" t="s">
        <v>3109</v>
      </c>
      <c r="B14" s="128" t="s">
        <v>162</v>
      </c>
      <c r="C14" s="50" t="s">
        <v>163</v>
      </c>
      <c r="D14" s="51">
        <v>21301</v>
      </c>
      <c r="E14" s="52" t="s">
        <v>3012</v>
      </c>
      <c r="F14" s="53" t="s">
        <v>164</v>
      </c>
      <c r="G14" s="54">
        <v>7.5</v>
      </c>
      <c r="H14" s="55">
        <v>7.5</v>
      </c>
      <c r="I14" s="73">
        <v>404.46</v>
      </c>
      <c r="J14" s="55">
        <v>335.74</v>
      </c>
      <c r="K14" s="73">
        <v>3.1</v>
      </c>
      <c r="L14" s="55">
        <v>2.57</v>
      </c>
      <c r="M14" s="55">
        <f>TRUNC(((J14*G14)+(L14*G14)),2)</f>
        <v>2537.3200000000002</v>
      </c>
      <c r="N14" s="55">
        <f>TRUNC(((J14*H14)+(L14*H14)),2)</f>
        <v>2537.3200000000002</v>
      </c>
      <c r="O14" s="38"/>
      <c r="P14" s="55">
        <v>404.46</v>
      </c>
      <c r="Q14" s="55">
        <v>3.1</v>
      </c>
      <c r="R14" s="55">
        <v>3056.7</v>
      </c>
      <c r="S14" s="55">
        <v>3056.7</v>
      </c>
      <c r="T14" s="135">
        <f>N14/S14</f>
        <v>0.83008473190041554</v>
      </c>
      <c r="U14" s="55">
        <f>TRUNC(J14*H14,2)</f>
        <v>2518.0500000000002</v>
      </c>
      <c r="V14" s="55">
        <f>TRUNC(L14*H14,2)</f>
        <v>19.27</v>
      </c>
      <c r="X14" s="36" t="b">
        <v>1</v>
      </c>
    </row>
    <row r="15" spans="1:24" x14ac:dyDescent="0.25">
      <c r="A15" s="42" t="s">
        <v>3110</v>
      </c>
      <c r="B15" s="127" t="s">
        <v>165</v>
      </c>
      <c r="C15" s="132"/>
      <c r="D15" s="132"/>
      <c r="E15" s="47" t="s">
        <v>75</v>
      </c>
      <c r="F15" s="132"/>
      <c r="G15" s="48"/>
      <c r="H15" s="48"/>
      <c r="I15" s="72"/>
      <c r="J15" s="48"/>
      <c r="K15" s="72"/>
      <c r="L15" s="48"/>
      <c r="M15" s="314">
        <f>SUM(M16:M17)</f>
        <v>534.54</v>
      </c>
      <c r="N15" s="314">
        <f>SUM(N16:N17)</f>
        <v>534.54</v>
      </c>
      <c r="O15" s="37"/>
      <c r="P15" s="48"/>
      <c r="Q15" s="48"/>
      <c r="R15" s="314">
        <v>643.96</v>
      </c>
      <c r="S15" s="314">
        <v>643.96</v>
      </c>
      <c r="T15" s="135">
        <f>N15/S15</f>
        <v>0.8300826138269457</v>
      </c>
      <c r="U15" s="55">
        <f>TRUNC(J15*H15,2)</f>
        <v>0</v>
      </c>
      <c r="V15" s="55">
        <f>TRUNC(L15*H15,2)</f>
        <v>0</v>
      </c>
      <c r="X15" s="36" t="b">
        <v>1</v>
      </c>
    </row>
    <row r="16" spans="1:24" ht="24" x14ac:dyDescent="0.3">
      <c r="A16" s="42" t="s">
        <v>3111</v>
      </c>
      <c r="B16" s="128" t="s">
        <v>166</v>
      </c>
      <c r="C16" s="50" t="s">
        <v>163</v>
      </c>
      <c r="D16" s="51">
        <v>30114</v>
      </c>
      <c r="E16" s="52" t="s">
        <v>3013</v>
      </c>
      <c r="F16" s="53" t="s">
        <v>160</v>
      </c>
      <c r="G16" s="54">
        <v>1</v>
      </c>
      <c r="H16" s="55">
        <v>1</v>
      </c>
      <c r="I16" s="73">
        <v>158.12</v>
      </c>
      <c r="J16" s="55">
        <v>131.25</v>
      </c>
      <c r="K16" s="73">
        <v>163.86</v>
      </c>
      <c r="L16" s="55">
        <v>136.02000000000001</v>
      </c>
      <c r="M16" s="55">
        <f>TRUNC(((J16*G16)+(L16*G16)),2)</f>
        <v>267.27</v>
      </c>
      <c r="N16" s="55">
        <f>TRUNC(((J16*H16)+(L16*H16)),2)</f>
        <v>267.27</v>
      </c>
      <c r="O16" s="38"/>
      <c r="P16" s="55">
        <v>158.12</v>
      </c>
      <c r="Q16" s="55">
        <v>163.86</v>
      </c>
      <c r="R16" s="55">
        <v>321.98</v>
      </c>
      <c r="S16" s="55">
        <v>321.98</v>
      </c>
      <c r="T16" s="135">
        <f>N16/S16</f>
        <v>0.8300826138269457</v>
      </c>
      <c r="U16" s="55">
        <f>TRUNC(J16*H16,2)</f>
        <v>131.25</v>
      </c>
      <c r="V16" s="55">
        <f>TRUNC(L16*H16,2)</f>
        <v>136.02000000000001</v>
      </c>
      <c r="X16" s="36" t="b">
        <v>1</v>
      </c>
    </row>
    <row r="17" spans="1:24" ht="24" x14ac:dyDescent="0.3">
      <c r="A17" s="42" t="s">
        <v>3112</v>
      </c>
      <c r="B17" s="128" t="s">
        <v>167</v>
      </c>
      <c r="C17" s="50" t="s">
        <v>163</v>
      </c>
      <c r="D17" s="51">
        <v>30116</v>
      </c>
      <c r="E17" s="56" t="s">
        <v>168</v>
      </c>
      <c r="F17" s="53" t="s">
        <v>160</v>
      </c>
      <c r="G17" s="54">
        <v>1</v>
      </c>
      <c r="H17" s="55">
        <v>1</v>
      </c>
      <c r="I17" s="73">
        <v>158.12</v>
      </c>
      <c r="J17" s="55">
        <v>131.25</v>
      </c>
      <c r="K17" s="73">
        <v>163.86</v>
      </c>
      <c r="L17" s="55">
        <v>136.02000000000001</v>
      </c>
      <c r="M17" s="55">
        <f>TRUNC(((J17*G17)+(L17*G17)),2)</f>
        <v>267.27</v>
      </c>
      <c r="N17" s="55">
        <f>TRUNC(((J17*H17)+(L17*H17)),2)</f>
        <v>267.27</v>
      </c>
      <c r="O17" s="38"/>
      <c r="P17" s="55">
        <v>158.12</v>
      </c>
      <c r="Q17" s="55">
        <v>163.86</v>
      </c>
      <c r="R17" s="55">
        <v>321.98</v>
      </c>
      <c r="S17" s="55">
        <v>321.98</v>
      </c>
      <c r="T17" s="135">
        <f>N17/S17</f>
        <v>0.8300826138269457</v>
      </c>
      <c r="U17" s="55">
        <f>TRUNC(J17*H17,2)</f>
        <v>131.25</v>
      </c>
      <c r="V17" s="55">
        <f>TRUNC(L17*H17,2)</f>
        <v>136.02000000000001</v>
      </c>
      <c r="X17" s="36" t="b">
        <v>1</v>
      </c>
    </row>
    <row r="18" spans="1:24" x14ac:dyDescent="0.25">
      <c r="A18" s="42" t="s">
        <v>3113</v>
      </c>
      <c r="B18" s="127" t="s">
        <v>169</v>
      </c>
      <c r="C18" s="132"/>
      <c r="D18" s="132"/>
      <c r="E18" s="47" t="s">
        <v>79</v>
      </c>
      <c r="F18" s="132"/>
      <c r="G18" s="48"/>
      <c r="H18" s="48"/>
      <c r="I18" s="72"/>
      <c r="J18" s="48"/>
      <c r="K18" s="72"/>
      <c r="L18" s="48"/>
      <c r="M18" s="314">
        <f>M19</f>
        <v>6056</v>
      </c>
      <c r="N18" s="314">
        <f>N19</f>
        <v>6056</v>
      </c>
      <c r="O18" s="37"/>
      <c r="P18" s="48"/>
      <c r="Q18" s="48"/>
      <c r="R18" s="314">
        <v>7296</v>
      </c>
      <c r="S18" s="314">
        <v>7296</v>
      </c>
      <c r="T18" s="135">
        <f>N18/S18</f>
        <v>0.83004385964912286</v>
      </c>
      <c r="U18" s="55">
        <f>TRUNC(J18*H18,2)</f>
        <v>0</v>
      </c>
      <c r="V18" s="55">
        <f>TRUNC(L18*H18,2)</f>
        <v>0</v>
      </c>
      <c r="X18" s="36" t="b">
        <v>1</v>
      </c>
    </row>
    <row r="19" spans="1:24" x14ac:dyDescent="0.25">
      <c r="A19" s="42" t="s">
        <v>3114</v>
      </c>
      <c r="B19" s="128" t="s">
        <v>170</v>
      </c>
      <c r="C19" s="50" t="s">
        <v>163</v>
      </c>
      <c r="D19" s="51">
        <v>50101</v>
      </c>
      <c r="E19" s="56" t="s">
        <v>171</v>
      </c>
      <c r="F19" s="53" t="s">
        <v>172</v>
      </c>
      <c r="G19" s="54">
        <v>80</v>
      </c>
      <c r="H19" s="55">
        <v>80</v>
      </c>
      <c r="I19" s="73">
        <v>91.2</v>
      </c>
      <c r="J19" s="55">
        <v>75.7</v>
      </c>
      <c r="K19" s="73">
        <v>0</v>
      </c>
      <c r="L19" s="55">
        <v>0</v>
      </c>
      <c r="M19" s="55">
        <f>TRUNC(((J19*G19)+(L19*G19)),2)</f>
        <v>6056</v>
      </c>
      <c r="N19" s="55">
        <f>TRUNC(((J19*H19)+(L19*H19)),2)</f>
        <v>6056</v>
      </c>
      <c r="O19" s="37"/>
      <c r="P19" s="55">
        <v>91.2</v>
      </c>
      <c r="Q19" s="55">
        <v>0</v>
      </c>
      <c r="R19" s="55">
        <v>7296</v>
      </c>
      <c r="S19" s="55">
        <v>7296</v>
      </c>
      <c r="T19" s="135">
        <f>N19/S19</f>
        <v>0.83004385964912286</v>
      </c>
      <c r="U19" s="55">
        <f>TRUNC(J19*H19,2)</f>
        <v>6056</v>
      </c>
      <c r="V19" s="55">
        <f>TRUNC(L19*H19,2)</f>
        <v>0</v>
      </c>
      <c r="X19" s="36" t="b">
        <v>1</v>
      </c>
    </row>
    <row r="20" spans="1:24" x14ac:dyDescent="0.25">
      <c r="A20" s="42" t="s">
        <v>3115</v>
      </c>
      <c r="B20" s="127" t="s">
        <v>173</v>
      </c>
      <c r="C20" s="132"/>
      <c r="D20" s="132"/>
      <c r="E20" s="47" t="s">
        <v>117</v>
      </c>
      <c r="F20" s="132"/>
      <c r="G20" s="48"/>
      <c r="H20" s="48"/>
      <c r="I20" s="72"/>
      <c r="J20" s="48"/>
      <c r="K20" s="72"/>
      <c r="L20" s="48"/>
      <c r="M20" s="314">
        <f>SUM(M21:M22)</f>
        <v>2845.63</v>
      </c>
      <c r="N20" s="314">
        <f>SUM(N21:N22)</f>
        <v>2845.63</v>
      </c>
      <c r="O20" s="37"/>
      <c r="P20" s="48"/>
      <c r="Q20" s="48"/>
      <c r="R20" s="314">
        <v>3432.98</v>
      </c>
      <c r="S20" s="314">
        <v>3432.98</v>
      </c>
      <c r="T20" s="135">
        <f>N20/S20</f>
        <v>0.82890957710210955</v>
      </c>
      <c r="U20" s="55">
        <f>TRUNC(J20*H20,2)</f>
        <v>0</v>
      </c>
      <c r="V20" s="55">
        <f>TRUNC(L20*H20,2)</f>
        <v>0</v>
      </c>
      <c r="X20" s="36" t="b">
        <v>1</v>
      </c>
    </row>
    <row r="21" spans="1:24" x14ac:dyDescent="0.25">
      <c r="A21" s="42" t="s">
        <v>3116</v>
      </c>
      <c r="B21" s="128" t="s">
        <v>174</v>
      </c>
      <c r="C21" s="50" t="s">
        <v>163</v>
      </c>
      <c r="D21" s="51">
        <v>270501</v>
      </c>
      <c r="E21" s="56" t="s">
        <v>175</v>
      </c>
      <c r="F21" s="53" t="s">
        <v>164</v>
      </c>
      <c r="G21" s="54">
        <v>500</v>
      </c>
      <c r="H21" s="55">
        <v>500</v>
      </c>
      <c r="I21" s="73">
        <v>1.66</v>
      </c>
      <c r="J21" s="55">
        <v>1.37</v>
      </c>
      <c r="K21" s="73">
        <v>2</v>
      </c>
      <c r="L21" s="55">
        <v>1.66</v>
      </c>
      <c r="M21" s="55">
        <f>TRUNC(((J21*G21)+(L21*G21)),2)</f>
        <v>1515</v>
      </c>
      <c r="N21" s="55">
        <f>TRUNC(((J21*H21)+(L21*H21)),2)</f>
        <v>1515</v>
      </c>
      <c r="O21" s="37"/>
      <c r="P21" s="55">
        <v>1.66</v>
      </c>
      <c r="Q21" s="55">
        <v>2</v>
      </c>
      <c r="R21" s="55">
        <v>1830</v>
      </c>
      <c r="S21" s="55">
        <v>1830</v>
      </c>
      <c r="T21" s="135">
        <f>N21/S21</f>
        <v>0.82786885245901642</v>
      </c>
      <c r="U21" s="55">
        <f>TRUNC(J21*H21,2)</f>
        <v>685</v>
      </c>
      <c r="V21" s="55">
        <f>TRUNC(L21*H21,2)</f>
        <v>830</v>
      </c>
      <c r="X21" s="36" t="b">
        <v>1</v>
      </c>
    </row>
    <row r="22" spans="1:24" x14ac:dyDescent="0.25">
      <c r="A22" s="42" t="s">
        <v>3117</v>
      </c>
      <c r="B22" s="128" t="s">
        <v>176</v>
      </c>
      <c r="C22" s="50" t="s">
        <v>163</v>
      </c>
      <c r="D22" s="51">
        <v>270804</v>
      </c>
      <c r="E22" s="56" t="s">
        <v>177</v>
      </c>
      <c r="F22" s="53" t="s">
        <v>160</v>
      </c>
      <c r="G22" s="54">
        <v>1</v>
      </c>
      <c r="H22" s="55">
        <v>1</v>
      </c>
      <c r="I22" s="73">
        <v>1597.4</v>
      </c>
      <c r="J22" s="55">
        <v>1326</v>
      </c>
      <c r="K22" s="73">
        <v>5.58</v>
      </c>
      <c r="L22" s="55">
        <v>4.63</v>
      </c>
      <c r="M22" s="55">
        <f>TRUNC(((J22*G22)+(L22*G22)),2)</f>
        <v>1330.63</v>
      </c>
      <c r="N22" s="55">
        <f>TRUNC(((J22*H22)+(L22*H22)),2)</f>
        <v>1330.63</v>
      </c>
      <c r="O22" s="37"/>
      <c r="P22" s="55">
        <v>1597.4</v>
      </c>
      <c r="Q22" s="55">
        <v>5.58</v>
      </c>
      <c r="R22" s="55">
        <v>1602.98</v>
      </c>
      <c r="S22" s="55">
        <v>1602.98</v>
      </c>
      <c r="T22" s="135">
        <f>N22/S22</f>
        <v>0.83009769304670056</v>
      </c>
      <c r="U22" s="55">
        <f>TRUNC(J22*H22,2)</f>
        <v>1326</v>
      </c>
      <c r="V22" s="55">
        <f>TRUNC(L22*H22,2)</f>
        <v>4.63</v>
      </c>
      <c r="X22" s="36" t="b">
        <v>1</v>
      </c>
    </row>
    <row r="23" spans="1:24" x14ac:dyDescent="0.25">
      <c r="A23" s="42" t="s">
        <v>3118</v>
      </c>
      <c r="B23" s="126">
        <v>2</v>
      </c>
      <c r="C23" s="131"/>
      <c r="D23" s="131"/>
      <c r="E23" s="43" t="s">
        <v>4</v>
      </c>
      <c r="F23" s="44" t="s">
        <v>160</v>
      </c>
      <c r="G23" s="45">
        <v>1</v>
      </c>
      <c r="H23" s="46"/>
      <c r="I23" s="72"/>
      <c r="J23" s="46"/>
      <c r="K23" s="72"/>
      <c r="L23" s="46"/>
      <c r="M23" s="45">
        <f>M24+M27+M31</f>
        <v>353669.07</v>
      </c>
      <c r="N23" s="45">
        <f>N24+N27+N31</f>
        <v>353669.07</v>
      </c>
      <c r="O23" s="37"/>
      <c r="P23" s="46"/>
      <c r="Q23" s="46"/>
      <c r="R23" s="45">
        <v>426251.17</v>
      </c>
      <c r="S23" s="45">
        <v>426251.17</v>
      </c>
      <c r="T23" s="135">
        <f>N23/S23</f>
        <v>0.82971988088619208</v>
      </c>
      <c r="U23" s="55">
        <f>TRUNC(J23*H23,2)</f>
        <v>0</v>
      </c>
      <c r="V23" s="55">
        <f>TRUNC(L23*H23,2)</f>
        <v>0</v>
      </c>
      <c r="X23" s="36" t="b">
        <v>1</v>
      </c>
    </row>
    <row r="24" spans="1:24" x14ac:dyDescent="0.25">
      <c r="A24" s="42" t="s">
        <v>3119</v>
      </c>
      <c r="B24" s="127" t="s">
        <v>178</v>
      </c>
      <c r="C24" s="132"/>
      <c r="D24" s="132"/>
      <c r="E24" s="47" t="s">
        <v>73</v>
      </c>
      <c r="F24" s="132"/>
      <c r="G24" s="48"/>
      <c r="H24" s="48"/>
      <c r="I24" s="72"/>
      <c r="J24" s="48"/>
      <c r="K24" s="72"/>
      <c r="L24" s="48"/>
      <c r="M24" s="314">
        <f>SUM(M25:M26)</f>
        <v>78216.569999999992</v>
      </c>
      <c r="N24" s="314">
        <f>SUM(N25:N26)</f>
        <v>78216.569999999992</v>
      </c>
      <c r="O24" s="37"/>
      <c r="P24" s="48"/>
      <c r="Q24" s="48"/>
      <c r="R24" s="314">
        <v>94245.67</v>
      </c>
      <c r="S24" s="314">
        <v>94245.67</v>
      </c>
      <c r="T24" s="135">
        <f>N24/S24</f>
        <v>0.82992215981911943</v>
      </c>
      <c r="U24" s="55">
        <f>TRUNC(J24*H24,2)</f>
        <v>0</v>
      </c>
      <c r="V24" s="55">
        <f>TRUNC(L24*H24,2)</f>
        <v>0</v>
      </c>
      <c r="X24" s="36" t="b">
        <v>1</v>
      </c>
    </row>
    <row r="25" spans="1:24" ht="24" x14ac:dyDescent="0.3">
      <c r="A25" s="42" t="s">
        <v>3120</v>
      </c>
      <c r="B25" s="128" t="s">
        <v>179</v>
      </c>
      <c r="C25" s="50" t="s">
        <v>163</v>
      </c>
      <c r="D25" s="51">
        <v>20200</v>
      </c>
      <c r="E25" s="52" t="s">
        <v>3014</v>
      </c>
      <c r="F25" s="53" t="s">
        <v>164</v>
      </c>
      <c r="G25" s="54">
        <v>1707.04</v>
      </c>
      <c r="H25" s="55">
        <v>1707.04</v>
      </c>
      <c r="I25" s="73">
        <v>7.27</v>
      </c>
      <c r="J25" s="55">
        <v>6.03</v>
      </c>
      <c r="K25" s="73">
        <v>0</v>
      </c>
      <c r="L25" s="55">
        <v>0</v>
      </c>
      <c r="M25" s="55">
        <f>TRUNC(((J25*G25)+(L25*G25)),2)</f>
        <v>10293.450000000001</v>
      </c>
      <c r="N25" s="55">
        <f>TRUNC(((J25*H25)+(L25*H25)),2)</f>
        <v>10293.450000000001</v>
      </c>
      <c r="O25" s="38"/>
      <c r="P25" s="55">
        <v>7.27</v>
      </c>
      <c r="Q25" s="55">
        <v>0</v>
      </c>
      <c r="R25" s="55">
        <v>12410.18</v>
      </c>
      <c r="S25" s="55">
        <v>12410.18</v>
      </c>
      <c r="T25" s="135">
        <f>N25/S25</f>
        <v>0.82943599528773959</v>
      </c>
      <c r="U25" s="55">
        <f>TRUNC(J25*H25,2)</f>
        <v>10293.450000000001</v>
      </c>
      <c r="V25" s="55">
        <f>TRUNC(L25*H25,2)</f>
        <v>0</v>
      </c>
      <c r="X25" s="36" t="b">
        <v>1</v>
      </c>
    </row>
    <row r="26" spans="1:24" x14ac:dyDescent="0.3">
      <c r="A26" s="42" t="s">
        <v>3121</v>
      </c>
      <c r="B26" s="128" t="s">
        <v>180</v>
      </c>
      <c r="C26" s="50" t="s">
        <v>163</v>
      </c>
      <c r="D26" s="51">
        <v>21602</v>
      </c>
      <c r="E26" s="56" t="s">
        <v>181</v>
      </c>
      <c r="F26" s="53" t="s">
        <v>164</v>
      </c>
      <c r="G26" s="54">
        <v>1707.04</v>
      </c>
      <c r="H26" s="55">
        <v>1707.04</v>
      </c>
      <c r="I26" s="73">
        <v>47.94</v>
      </c>
      <c r="J26" s="55">
        <v>39.79</v>
      </c>
      <c r="K26" s="73">
        <v>0</v>
      </c>
      <c r="L26" s="55">
        <v>0</v>
      </c>
      <c r="M26" s="55">
        <f>TRUNC(((J26*G26)+(L26*G26)),2)</f>
        <v>67923.12</v>
      </c>
      <c r="N26" s="55">
        <f>TRUNC(((J26*H26)+(L26*H26)),2)</f>
        <v>67923.12</v>
      </c>
      <c r="O26" s="38"/>
      <c r="P26" s="55">
        <v>47.94</v>
      </c>
      <c r="Q26" s="55">
        <v>0</v>
      </c>
      <c r="R26" s="55">
        <v>81835.490000000005</v>
      </c>
      <c r="S26" s="55">
        <v>81835.490000000005</v>
      </c>
      <c r="T26" s="135">
        <f>N26/S26</f>
        <v>0.82999588564814597</v>
      </c>
      <c r="U26" s="55">
        <f>TRUNC(J26*H26,2)</f>
        <v>67923.12</v>
      </c>
      <c r="V26" s="55">
        <f>TRUNC(L26*H26,2)</f>
        <v>0</v>
      </c>
      <c r="X26" s="36" t="b">
        <v>1</v>
      </c>
    </row>
    <row r="27" spans="1:24" x14ac:dyDescent="0.25">
      <c r="A27" s="42" t="s">
        <v>3122</v>
      </c>
      <c r="B27" s="127" t="s">
        <v>182</v>
      </c>
      <c r="C27" s="132"/>
      <c r="D27" s="132"/>
      <c r="E27" s="47" t="s">
        <v>113</v>
      </c>
      <c r="F27" s="132"/>
      <c r="G27" s="48"/>
      <c r="H27" s="48"/>
      <c r="I27" s="72"/>
      <c r="J27" s="48"/>
      <c r="K27" s="72"/>
      <c r="L27" s="48"/>
      <c r="M27" s="314">
        <f>SUM(M28:M30)</f>
        <v>151374</v>
      </c>
      <c r="N27" s="314">
        <f>SUM(N28:N30)</f>
        <v>151374</v>
      </c>
      <c r="O27" s="37"/>
      <c r="P27" s="48"/>
      <c r="Q27" s="48"/>
      <c r="R27" s="314">
        <v>182412</v>
      </c>
      <c r="S27" s="314">
        <v>182412</v>
      </c>
      <c r="T27" s="135">
        <f>N27/S27</f>
        <v>0.82984672061048614</v>
      </c>
      <c r="U27" s="55">
        <f>TRUNC(J27*H27,2)</f>
        <v>0</v>
      </c>
      <c r="V27" s="55">
        <f>TRUNC(L27*H27,2)</f>
        <v>0</v>
      </c>
      <c r="X27" s="36" t="b">
        <v>1</v>
      </c>
    </row>
    <row r="28" spans="1:24" x14ac:dyDescent="0.25">
      <c r="A28" s="42" t="s">
        <v>3123</v>
      </c>
      <c r="B28" s="128" t="s">
        <v>183</v>
      </c>
      <c r="C28" s="50" t="s">
        <v>163</v>
      </c>
      <c r="D28" s="51">
        <v>250101</v>
      </c>
      <c r="E28" s="56" t="s">
        <v>184</v>
      </c>
      <c r="F28" s="53" t="s">
        <v>185</v>
      </c>
      <c r="G28" s="54">
        <v>600</v>
      </c>
      <c r="H28" s="55">
        <v>600</v>
      </c>
      <c r="I28" s="73">
        <v>0</v>
      </c>
      <c r="J28" s="55">
        <v>0</v>
      </c>
      <c r="K28" s="73">
        <v>90.47</v>
      </c>
      <c r="L28" s="55">
        <v>75.09</v>
      </c>
      <c r="M28" s="55">
        <f>TRUNC(((J28*G28)+(L28*G28)),2)</f>
        <v>45054</v>
      </c>
      <c r="N28" s="55">
        <f>TRUNC(((J28*H28)+(L28*H28)),2)</f>
        <v>45054</v>
      </c>
      <c r="O28" s="37"/>
      <c r="P28" s="55">
        <v>0</v>
      </c>
      <c r="Q28" s="55">
        <v>90.47</v>
      </c>
      <c r="R28" s="55">
        <v>54282</v>
      </c>
      <c r="S28" s="55">
        <v>54282</v>
      </c>
      <c r="T28" s="135">
        <f>N28/S28</f>
        <v>0.82999889466121368</v>
      </c>
      <c r="U28" s="55">
        <f>TRUNC(J28*H28,2)</f>
        <v>0</v>
      </c>
      <c r="V28" s="55">
        <f>TRUNC(L28*H28,2)</f>
        <v>45054</v>
      </c>
      <c r="X28" s="36" t="b">
        <v>1</v>
      </c>
    </row>
    <row r="29" spans="1:24" x14ac:dyDescent="0.25">
      <c r="A29" s="42" t="s">
        <v>3124</v>
      </c>
      <c r="B29" s="128" t="s">
        <v>186</v>
      </c>
      <c r="C29" s="50" t="s">
        <v>163</v>
      </c>
      <c r="D29" s="51">
        <v>250103</v>
      </c>
      <c r="E29" s="56" t="s">
        <v>187</v>
      </c>
      <c r="F29" s="53" t="s">
        <v>185</v>
      </c>
      <c r="G29" s="54">
        <v>3000</v>
      </c>
      <c r="H29" s="55">
        <v>3000</v>
      </c>
      <c r="I29" s="73">
        <v>0</v>
      </c>
      <c r="J29" s="55">
        <v>0</v>
      </c>
      <c r="K29" s="73">
        <v>24.86</v>
      </c>
      <c r="L29" s="55">
        <v>20.63</v>
      </c>
      <c r="M29" s="55">
        <f>TRUNC(((J29*G29)+(L29*G29)),2)</f>
        <v>61890</v>
      </c>
      <c r="N29" s="55">
        <f>TRUNC(((J29*H29)+(L29*H29)),2)</f>
        <v>61890</v>
      </c>
      <c r="O29" s="37"/>
      <c r="P29" s="55">
        <v>0</v>
      </c>
      <c r="Q29" s="55">
        <v>24.86</v>
      </c>
      <c r="R29" s="55">
        <v>74580</v>
      </c>
      <c r="S29" s="55">
        <v>74580</v>
      </c>
      <c r="T29" s="135">
        <f>N29/S29</f>
        <v>0.829847144006436</v>
      </c>
      <c r="U29" s="55">
        <f>TRUNC(J29*H29,2)</f>
        <v>0</v>
      </c>
      <c r="V29" s="55">
        <f>TRUNC(L29*H29,2)</f>
        <v>61890</v>
      </c>
      <c r="X29" s="36" t="b">
        <v>1</v>
      </c>
    </row>
    <row r="30" spans="1:24" x14ac:dyDescent="0.25">
      <c r="A30" s="42" t="s">
        <v>3125</v>
      </c>
      <c r="B30" s="128" t="s">
        <v>188</v>
      </c>
      <c r="C30" s="50" t="s">
        <v>163</v>
      </c>
      <c r="D30" s="51">
        <v>250105</v>
      </c>
      <c r="E30" s="56" t="s">
        <v>189</v>
      </c>
      <c r="F30" s="53" t="s">
        <v>185</v>
      </c>
      <c r="G30" s="54">
        <v>3000</v>
      </c>
      <c r="H30" s="55">
        <v>3000</v>
      </c>
      <c r="I30" s="73">
        <v>0</v>
      </c>
      <c r="J30" s="55">
        <v>0</v>
      </c>
      <c r="K30" s="73">
        <v>17.850000000000001</v>
      </c>
      <c r="L30" s="55">
        <v>14.81</v>
      </c>
      <c r="M30" s="55">
        <f>TRUNC(((J30*G30)+(L30*G30)),2)</f>
        <v>44430</v>
      </c>
      <c r="N30" s="55">
        <f>TRUNC(((J30*H30)+(L30*H30)),2)</f>
        <v>44430</v>
      </c>
      <c r="O30" s="37"/>
      <c r="P30" s="55">
        <v>0</v>
      </c>
      <c r="Q30" s="55">
        <v>17.850000000000001</v>
      </c>
      <c r="R30" s="55">
        <v>53550</v>
      </c>
      <c r="S30" s="55">
        <v>53550</v>
      </c>
      <c r="T30" s="135">
        <f>N30/S30</f>
        <v>0.82969187675070033</v>
      </c>
      <c r="U30" s="55">
        <f>TRUNC(J30*H30,2)</f>
        <v>0</v>
      </c>
      <c r="V30" s="55">
        <f>TRUNC(L30*H30,2)</f>
        <v>44430</v>
      </c>
      <c r="X30" s="36" t="b">
        <v>1</v>
      </c>
    </row>
    <row r="31" spans="1:24" x14ac:dyDescent="0.25">
      <c r="A31" s="42" t="s">
        <v>3126</v>
      </c>
      <c r="B31" s="127" t="s">
        <v>190</v>
      </c>
      <c r="C31" s="132"/>
      <c r="D31" s="132"/>
      <c r="E31" s="47" t="s">
        <v>117</v>
      </c>
      <c r="F31" s="132"/>
      <c r="G31" s="48"/>
      <c r="H31" s="48"/>
      <c r="I31" s="72"/>
      <c r="J31" s="48"/>
      <c r="K31" s="72"/>
      <c r="L31" s="48"/>
      <c r="M31" s="314">
        <f>SUM(M32:M34)</f>
        <v>124078.5</v>
      </c>
      <c r="N31" s="314">
        <f>SUM(N32:N34)</f>
        <v>124078.5</v>
      </c>
      <c r="O31" s="37"/>
      <c r="P31" s="48"/>
      <c r="Q31" s="48"/>
      <c r="R31" s="314">
        <v>149593.5</v>
      </c>
      <c r="S31" s="314">
        <v>149593.5</v>
      </c>
      <c r="T31" s="135">
        <f>N31/S31</f>
        <v>0.82943777637397342</v>
      </c>
      <c r="U31" s="55">
        <f>TRUNC(J31*H31,2)</f>
        <v>0</v>
      </c>
      <c r="V31" s="55">
        <f>TRUNC(L31*H31,2)</f>
        <v>0</v>
      </c>
      <c r="X31" s="36" t="b">
        <v>1</v>
      </c>
    </row>
    <row r="32" spans="1:24" x14ac:dyDescent="0.25">
      <c r="A32" s="42" t="s">
        <v>3127</v>
      </c>
      <c r="B32" s="128" t="s">
        <v>191</v>
      </c>
      <c r="C32" s="50" t="s">
        <v>163</v>
      </c>
      <c r="D32" s="51">
        <v>271500</v>
      </c>
      <c r="E32" s="56" t="s">
        <v>192</v>
      </c>
      <c r="F32" s="53" t="s">
        <v>193</v>
      </c>
      <c r="G32" s="54">
        <v>4725</v>
      </c>
      <c r="H32" s="55">
        <v>4725</v>
      </c>
      <c r="I32" s="73">
        <v>3.06</v>
      </c>
      <c r="J32" s="55">
        <v>2.54</v>
      </c>
      <c r="K32" s="73">
        <v>0</v>
      </c>
      <c r="L32" s="55">
        <v>0</v>
      </c>
      <c r="M32" s="55">
        <f>TRUNC(((J32*G32)+(L32*G32)),2)</f>
        <v>12001.5</v>
      </c>
      <c r="N32" s="55">
        <f>TRUNC(((J32*H32)+(L32*H32)),2)</f>
        <v>12001.5</v>
      </c>
      <c r="O32" s="37"/>
      <c r="P32" s="55">
        <v>3.06</v>
      </c>
      <c r="Q32" s="55">
        <v>0</v>
      </c>
      <c r="R32" s="55">
        <v>14458.5</v>
      </c>
      <c r="S32" s="55">
        <v>14458.5</v>
      </c>
      <c r="T32" s="135">
        <f>N32/S32</f>
        <v>0.83006535947712423</v>
      </c>
      <c r="U32" s="55">
        <f>TRUNC(J32*H32,2)</f>
        <v>12001.5</v>
      </c>
      <c r="V32" s="55">
        <f>TRUNC(L32*H32,2)</f>
        <v>0</v>
      </c>
      <c r="X32" s="36" t="b">
        <v>1</v>
      </c>
    </row>
    <row r="33" spans="1:24" x14ac:dyDescent="0.25">
      <c r="A33" s="42" t="s">
        <v>3128</v>
      </c>
      <c r="B33" s="128" t="s">
        <v>194</v>
      </c>
      <c r="C33" s="50" t="s">
        <v>163</v>
      </c>
      <c r="D33" s="51">
        <v>271502</v>
      </c>
      <c r="E33" s="56" t="s">
        <v>195</v>
      </c>
      <c r="F33" s="53" t="s">
        <v>193</v>
      </c>
      <c r="G33" s="54">
        <v>4725</v>
      </c>
      <c r="H33" s="55">
        <v>4725</v>
      </c>
      <c r="I33" s="73">
        <v>20</v>
      </c>
      <c r="J33" s="55">
        <v>16.600000000000001</v>
      </c>
      <c r="K33" s="73">
        <v>0</v>
      </c>
      <c r="L33" s="55">
        <v>0</v>
      </c>
      <c r="M33" s="55">
        <f>TRUNC(((J33*G33)+(L33*G33)),2)</f>
        <v>78435</v>
      </c>
      <c r="N33" s="55">
        <f>TRUNC(((J33*H33)+(L33*H33)),2)</f>
        <v>78435</v>
      </c>
      <c r="O33" s="37"/>
      <c r="P33" s="55">
        <v>20</v>
      </c>
      <c r="Q33" s="55">
        <v>0</v>
      </c>
      <c r="R33" s="55">
        <v>94500</v>
      </c>
      <c r="S33" s="55">
        <v>94500</v>
      </c>
      <c r="T33" s="135">
        <f>N33/S33</f>
        <v>0.83</v>
      </c>
      <c r="U33" s="55">
        <f>TRUNC(J33*H33,2)</f>
        <v>78435</v>
      </c>
      <c r="V33" s="55">
        <f>TRUNC(L33*H33,2)</f>
        <v>0</v>
      </c>
      <c r="X33" s="36" t="b">
        <v>1</v>
      </c>
    </row>
    <row r="34" spans="1:24" x14ac:dyDescent="0.25">
      <c r="A34" s="42" t="s">
        <v>3129</v>
      </c>
      <c r="B34" s="128" t="s">
        <v>196</v>
      </c>
      <c r="C34" s="50" t="s">
        <v>197</v>
      </c>
      <c r="D34" s="57" t="s">
        <v>198</v>
      </c>
      <c r="E34" s="56" t="s">
        <v>199</v>
      </c>
      <c r="F34" s="53" t="s">
        <v>160</v>
      </c>
      <c r="G34" s="54">
        <v>9450</v>
      </c>
      <c r="H34" s="55">
        <v>9450</v>
      </c>
      <c r="I34" s="73">
        <v>4.3</v>
      </c>
      <c r="J34" s="55">
        <v>3.56</v>
      </c>
      <c r="K34" s="73">
        <v>0</v>
      </c>
      <c r="L34" s="55">
        <v>0</v>
      </c>
      <c r="M34" s="55">
        <f>TRUNC(((J34*G34)+(L34*G34)),2)</f>
        <v>33642</v>
      </c>
      <c r="N34" s="55">
        <f>TRUNC(((J34*H34)+(L34*H34)),2)</f>
        <v>33642</v>
      </c>
      <c r="O34" s="37"/>
      <c r="P34" s="55">
        <v>4.3</v>
      </c>
      <c r="Q34" s="55">
        <v>0</v>
      </c>
      <c r="R34" s="55">
        <v>40635</v>
      </c>
      <c r="S34" s="55">
        <v>40635</v>
      </c>
      <c r="T34" s="135">
        <f>N34/S34</f>
        <v>0.82790697674418601</v>
      </c>
      <c r="U34" s="55">
        <f>TRUNC(J34*H34,2)</f>
        <v>33642</v>
      </c>
      <c r="V34" s="55">
        <f>TRUNC(L34*H34,2)</f>
        <v>0</v>
      </c>
      <c r="X34" s="36" t="b">
        <v>1</v>
      </c>
    </row>
    <row r="35" spans="1:24" x14ac:dyDescent="0.25">
      <c r="A35" s="42" t="s">
        <v>3130</v>
      </c>
      <c r="B35" s="126">
        <v>3</v>
      </c>
      <c r="C35" s="131"/>
      <c r="D35" s="131"/>
      <c r="E35" s="43" t="s">
        <v>5</v>
      </c>
      <c r="F35" s="44" t="s">
        <v>160</v>
      </c>
      <c r="G35" s="45">
        <v>1</v>
      </c>
      <c r="H35" s="46"/>
      <c r="I35" s="72"/>
      <c r="J35" s="46"/>
      <c r="K35" s="72"/>
      <c r="L35" s="46"/>
      <c r="M35" s="45">
        <f>M36+M52</f>
        <v>6994.99</v>
      </c>
      <c r="N35" s="45">
        <f>N36+N52</f>
        <v>6994.99</v>
      </c>
      <c r="O35" s="37"/>
      <c r="P35" s="46"/>
      <c r="Q35" s="46"/>
      <c r="R35" s="45">
        <v>8431.85</v>
      </c>
      <c r="S35" s="45">
        <v>8431.85</v>
      </c>
      <c r="T35" s="135">
        <f>N35/S35</f>
        <v>0.82959137081423406</v>
      </c>
      <c r="U35" s="55">
        <f>TRUNC(J35*H35,2)</f>
        <v>0</v>
      </c>
      <c r="V35" s="55">
        <f>TRUNC(L35*H35,2)</f>
        <v>0</v>
      </c>
      <c r="X35" s="36" t="b">
        <v>1</v>
      </c>
    </row>
    <row r="36" spans="1:24" x14ac:dyDescent="0.25">
      <c r="A36" s="42" t="s">
        <v>3131</v>
      </c>
      <c r="B36" s="127" t="s">
        <v>200</v>
      </c>
      <c r="C36" s="132"/>
      <c r="D36" s="132"/>
      <c r="E36" s="47" t="s">
        <v>73</v>
      </c>
      <c r="F36" s="132"/>
      <c r="G36" s="48"/>
      <c r="H36" s="48"/>
      <c r="I36" s="72"/>
      <c r="J36" s="48"/>
      <c r="K36" s="72"/>
      <c r="L36" s="48"/>
      <c r="M36" s="314">
        <f>SUM(M37:M51)</f>
        <v>5576.48</v>
      </c>
      <c r="N36" s="314">
        <f>SUM(N37:N51)</f>
        <v>5576.48</v>
      </c>
      <c r="O36" s="37"/>
      <c r="P36" s="48"/>
      <c r="Q36" s="48"/>
      <c r="R36" s="314">
        <v>6722.36</v>
      </c>
      <c r="S36" s="314">
        <v>6722.36</v>
      </c>
      <c r="T36" s="135">
        <f>N36/S36</f>
        <v>0.82954200608119766</v>
      </c>
      <c r="U36" s="55">
        <f>TRUNC(J36*H36,2)</f>
        <v>0</v>
      </c>
      <c r="V36" s="55">
        <f>TRUNC(L36*H36,2)</f>
        <v>0</v>
      </c>
      <c r="X36" s="36" t="b">
        <v>1</v>
      </c>
    </row>
    <row r="37" spans="1:24" ht="24" x14ac:dyDescent="0.3">
      <c r="A37" s="42" t="s">
        <v>3132</v>
      </c>
      <c r="B37" s="128" t="s">
        <v>201</v>
      </c>
      <c r="C37" s="50" t="s">
        <v>163</v>
      </c>
      <c r="D37" s="51">
        <v>20103</v>
      </c>
      <c r="E37" s="52" t="s">
        <v>3015</v>
      </c>
      <c r="F37" s="53" t="s">
        <v>164</v>
      </c>
      <c r="G37" s="54">
        <v>161.35</v>
      </c>
      <c r="H37" s="55">
        <v>161.35</v>
      </c>
      <c r="I37" s="73">
        <v>0</v>
      </c>
      <c r="J37" s="55">
        <v>0</v>
      </c>
      <c r="K37" s="73">
        <v>16.190000000000001</v>
      </c>
      <c r="L37" s="55">
        <v>13.43</v>
      </c>
      <c r="M37" s="55">
        <f>TRUNC(((J37*G37)+(L37*G37)),2)</f>
        <v>2166.9299999999998</v>
      </c>
      <c r="N37" s="55">
        <f>TRUNC(((J37*H37)+(L37*H37)),2)</f>
        <v>2166.9299999999998</v>
      </c>
      <c r="O37" s="38"/>
      <c r="P37" s="55">
        <v>0</v>
      </c>
      <c r="Q37" s="55">
        <v>16.190000000000001</v>
      </c>
      <c r="R37" s="55">
        <v>2612.25</v>
      </c>
      <c r="S37" s="55">
        <v>2612.25</v>
      </c>
      <c r="T37" s="135">
        <f>N37/S37</f>
        <v>0.82952627045650296</v>
      </c>
      <c r="U37" s="55">
        <f>TRUNC(J37*H37,2)</f>
        <v>0</v>
      </c>
      <c r="V37" s="55">
        <f>TRUNC(L37*H37,2)</f>
        <v>2166.9299999999998</v>
      </c>
      <c r="X37" s="36" t="b">
        <v>1</v>
      </c>
    </row>
    <row r="38" spans="1:24" ht="24" x14ac:dyDescent="0.3">
      <c r="A38" s="42" t="s">
        <v>3133</v>
      </c>
      <c r="B38" s="128" t="s">
        <v>202</v>
      </c>
      <c r="C38" s="50" t="s">
        <v>163</v>
      </c>
      <c r="D38" s="51">
        <v>20102</v>
      </c>
      <c r="E38" s="56" t="s">
        <v>203</v>
      </c>
      <c r="F38" s="53" t="s">
        <v>164</v>
      </c>
      <c r="G38" s="54">
        <v>98.26</v>
      </c>
      <c r="H38" s="55">
        <v>98.26</v>
      </c>
      <c r="I38" s="73">
        <v>0</v>
      </c>
      <c r="J38" s="55">
        <v>0</v>
      </c>
      <c r="K38" s="73">
        <v>3.12</v>
      </c>
      <c r="L38" s="55">
        <v>2.58</v>
      </c>
      <c r="M38" s="55">
        <f>TRUNC(((J38*G38)+(L38*G38)),2)</f>
        <v>253.51</v>
      </c>
      <c r="N38" s="55">
        <f>TRUNC(((J38*H38)+(L38*H38)),2)</f>
        <v>253.51</v>
      </c>
      <c r="O38" s="38"/>
      <c r="P38" s="55">
        <v>0</v>
      </c>
      <c r="Q38" s="55">
        <v>3.12</v>
      </c>
      <c r="R38" s="55">
        <v>306.57</v>
      </c>
      <c r="S38" s="55">
        <v>306.57</v>
      </c>
      <c r="T38" s="135">
        <f>N38/S38</f>
        <v>0.82692370421111006</v>
      </c>
      <c r="U38" s="55">
        <f>TRUNC(J38*H38,2)</f>
        <v>0</v>
      </c>
      <c r="V38" s="55">
        <f>TRUNC(L38*H38,2)</f>
        <v>253.51</v>
      </c>
      <c r="X38" s="36" t="b">
        <v>1</v>
      </c>
    </row>
    <row r="39" spans="1:24" x14ac:dyDescent="0.3">
      <c r="A39" s="42" t="s">
        <v>3134</v>
      </c>
      <c r="B39" s="128" t="s">
        <v>204</v>
      </c>
      <c r="C39" s="50" t="s">
        <v>163</v>
      </c>
      <c r="D39" s="51">
        <v>20100</v>
      </c>
      <c r="E39" s="56" t="s">
        <v>205</v>
      </c>
      <c r="F39" s="53" t="s">
        <v>164</v>
      </c>
      <c r="G39" s="54">
        <v>63.09</v>
      </c>
      <c r="H39" s="55">
        <v>63.09</v>
      </c>
      <c r="I39" s="73">
        <v>0</v>
      </c>
      <c r="J39" s="55">
        <v>0</v>
      </c>
      <c r="K39" s="73">
        <v>3.5</v>
      </c>
      <c r="L39" s="55">
        <v>2.9</v>
      </c>
      <c r="M39" s="55">
        <f>TRUNC(((J39*G39)+(L39*G39)),2)</f>
        <v>182.96</v>
      </c>
      <c r="N39" s="55">
        <f>TRUNC(((J39*H39)+(L39*H39)),2)</f>
        <v>182.96</v>
      </c>
      <c r="O39" s="38"/>
      <c r="P39" s="55">
        <v>0</v>
      </c>
      <c r="Q39" s="55">
        <v>3.5</v>
      </c>
      <c r="R39" s="55">
        <v>220.81</v>
      </c>
      <c r="S39" s="55">
        <v>220.81</v>
      </c>
      <c r="T39" s="135">
        <f>N39/S39</f>
        <v>0.82858566188125538</v>
      </c>
      <c r="U39" s="55">
        <f>TRUNC(J39*H39,2)</f>
        <v>0</v>
      </c>
      <c r="V39" s="55">
        <f>TRUNC(L39*H39,2)</f>
        <v>182.96</v>
      </c>
      <c r="X39" s="36" t="b">
        <v>1</v>
      </c>
    </row>
    <row r="40" spans="1:24" ht="24" x14ac:dyDescent="0.3">
      <c r="A40" s="42" t="s">
        <v>3135</v>
      </c>
      <c r="B40" s="128" t="s">
        <v>206</v>
      </c>
      <c r="C40" s="50" t="s">
        <v>163</v>
      </c>
      <c r="D40" s="51">
        <v>20157</v>
      </c>
      <c r="E40" s="52" t="s">
        <v>3016</v>
      </c>
      <c r="F40" s="53" t="s">
        <v>164</v>
      </c>
      <c r="G40" s="54">
        <v>2.1</v>
      </c>
      <c r="H40" s="55">
        <v>2.1</v>
      </c>
      <c r="I40" s="73">
        <v>0</v>
      </c>
      <c r="J40" s="55">
        <v>0</v>
      </c>
      <c r="K40" s="73">
        <v>4.6900000000000004</v>
      </c>
      <c r="L40" s="55">
        <v>3.89</v>
      </c>
      <c r="M40" s="55">
        <f>TRUNC(((J40*G40)+(L40*G40)),2)</f>
        <v>8.16</v>
      </c>
      <c r="N40" s="55">
        <f>TRUNC(((J40*H40)+(L40*H40)),2)</f>
        <v>8.16</v>
      </c>
      <c r="O40" s="38"/>
      <c r="P40" s="55">
        <v>0</v>
      </c>
      <c r="Q40" s="55">
        <v>4.6900000000000004</v>
      </c>
      <c r="R40" s="55">
        <v>9.84</v>
      </c>
      <c r="S40" s="55">
        <v>9.84</v>
      </c>
      <c r="T40" s="135">
        <f>N40/S40</f>
        <v>0.8292682926829269</v>
      </c>
      <c r="U40" s="55">
        <f>TRUNC(J40*H40,2)</f>
        <v>0</v>
      </c>
      <c r="V40" s="55">
        <f>TRUNC(L40*H40,2)</f>
        <v>8.16</v>
      </c>
      <c r="X40" s="36" t="b">
        <v>1</v>
      </c>
    </row>
    <row r="41" spans="1:24" ht="24" x14ac:dyDescent="0.3">
      <c r="A41" s="42" t="s">
        <v>3136</v>
      </c>
      <c r="B41" s="128" t="s">
        <v>207</v>
      </c>
      <c r="C41" s="50" t="s">
        <v>163</v>
      </c>
      <c r="D41" s="51">
        <v>20147</v>
      </c>
      <c r="E41" s="56" t="s">
        <v>208</v>
      </c>
      <c r="F41" s="53" t="s">
        <v>164</v>
      </c>
      <c r="G41" s="54">
        <v>123.73</v>
      </c>
      <c r="H41" s="55">
        <v>123.73</v>
      </c>
      <c r="I41" s="73">
        <v>0</v>
      </c>
      <c r="J41" s="55">
        <v>0</v>
      </c>
      <c r="K41" s="73">
        <v>4.5199999999999996</v>
      </c>
      <c r="L41" s="55">
        <v>3.75</v>
      </c>
      <c r="M41" s="55">
        <f>TRUNC(((J41*G41)+(L41*G41)),2)</f>
        <v>463.98</v>
      </c>
      <c r="N41" s="55">
        <f>TRUNC(((J41*H41)+(L41*H41)),2)</f>
        <v>463.98</v>
      </c>
      <c r="O41" s="38"/>
      <c r="P41" s="55">
        <v>0</v>
      </c>
      <c r="Q41" s="55">
        <v>4.5199999999999996</v>
      </c>
      <c r="R41" s="55">
        <v>559.25</v>
      </c>
      <c r="S41" s="55">
        <v>559.25</v>
      </c>
      <c r="T41" s="135">
        <f>N41/S41</f>
        <v>0.82964684845775594</v>
      </c>
      <c r="U41" s="55">
        <f>TRUNC(J41*H41,2)</f>
        <v>0</v>
      </c>
      <c r="V41" s="55">
        <f>TRUNC(L41*H41,2)</f>
        <v>463.98</v>
      </c>
      <c r="X41" s="36" t="b">
        <v>1</v>
      </c>
    </row>
    <row r="42" spans="1:24" ht="24" x14ac:dyDescent="0.3">
      <c r="A42" s="42" t="s">
        <v>3137</v>
      </c>
      <c r="B42" s="128" t="s">
        <v>209</v>
      </c>
      <c r="C42" s="50" t="s">
        <v>163</v>
      </c>
      <c r="D42" s="51">
        <v>20118</v>
      </c>
      <c r="E42" s="56" t="s">
        <v>210</v>
      </c>
      <c r="F42" s="53" t="s">
        <v>211</v>
      </c>
      <c r="G42" s="54">
        <v>11.18</v>
      </c>
      <c r="H42" s="55">
        <v>11.18</v>
      </c>
      <c r="I42" s="73">
        <v>0</v>
      </c>
      <c r="J42" s="55">
        <v>0</v>
      </c>
      <c r="K42" s="73">
        <v>38.93</v>
      </c>
      <c r="L42" s="55">
        <v>32.31</v>
      </c>
      <c r="M42" s="55">
        <f>TRUNC(((J42*G42)+(L42*G42)),2)</f>
        <v>361.22</v>
      </c>
      <c r="N42" s="55">
        <f>TRUNC(((J42*H42)+(L42*H42)),2)</f>
        <v>361.22</v>
      </c>
      <c r="O42" s="38"/>
      <c r="P42" s="55">
        <v>0</v>
      </c>
      <c r="Q42" s="55">
        <v>38.93</v>
      </c>
      <c r="R42" s="55">
        <v>435.23</v>
      </c>
      <c r="S42" s="55">
        <v>435.23</v>
      </c>
      <c r="T42" s="135">
        <f>N42/S42</f>
        <v>0.82995197941318388</v>
      </c>
      <c r="U42" s="55">
        <f>TRUNC(J42*H42,2)</f>
        <v>0</v>
      </c>
      <c r="V42" s="55">
        <f>TRUNC(L42*H42,2)</f>
        <v>361.22</v>
      </c>
      <c r="X42" s="36" t="b">
        <v>1</v>
      </c>
    </row>
    <row r="43" spans="1:24" ht="24" x14ac:dyDescent="0.3">
      <c r="A43" s="42" t="s">
        <v>3138</v>
      </c>
      <c r="B43" s="128" t="s">
        <v>212</v>
      </c>
      <c r="C43" s="50" t="s">
        <v>163</v>
      </c>
      <c r="D43" s="51">
        <v>20155</v>
      </c>
      <c r="E43" s="52" t="s">
        <v>3017</v>
      </c>
      <c r="F43" s="53" t="s">
        <v>164</v>
      </c>
      <c r="G43" s="54">
        <v>50</v>
      </c>
      <c r="H43" s="55">
        <v>50</v>
      </c>
      <c r="I43" s="73">
        <v>0</v>
      </c>
      <c r="J43" s="55">
        <v>0</v>
      </c>
      <c r="K43" s="73">
        <v>6.54</v>
      </c>
      <c r="L43" s="55">
        <v>5.42</v>
      </c>
      <c r="M43" s="55">
        <f>TRUNC(((J43*G43)+(L43*G43)),2)</f>
        <v>271</v>
      </c>
      <c r="N43" s="55">
        <f>TRUNC(((J43*H43)+(L43*H43)),2)</f>
        <v>271</v>
      </c>
      <c r="O43" s="38"/>
      <c r="P43" s="55">
        <v>0</v>
      </c>
      <c r="Q43" s="55">
        <v>6.54</v>
      </c>
      <c r="R43" s="55">
        <v>327</v>
      </c>
      <c r="S43" s="55">
        <v>327</v>
      </c>
      <c r="T43" s="135">
        <f>N43/S43</f>
        <v>0.82874617737003053</v>
      </c>
      <c r="U43" s="55">
        <f>TRUNC(J43*H43,2)</f>
        <v>0</v>
      </c>
      <c r="V43" s="55">
        <f>TRUNC(L43*H43,2)</f>
        <v>271</v>
      </c>
      <c r="X43" s="36" t="b">
        <v>1</v>
      </c>
    </row>
    <row r="44" spans="1:24" ht="24" x14ac:dyDescent="0.3">
      <c r="A44" s="42" t="s">
        <v>3139</v>
      </c>
      <c r="B44" s="128" t="s">
        <v>213</v>
      </c>
      <c r="C44" s="50" t="s">
        <v>163</v>
      </c>
      <c r="D44" s="51">
        <v>20128</v>
      </c>
      <c r="E44" s="52" t="s">
        <v>3018</v>
      </c>
      <c r="F44" s="53" t="s">
        <v>211</v>
      </c>
      <c r="G44" s="54">
        <v>1.21</v>
      </c>
      <c r="H44" s="55">
        <v>1.21</v>
      </c>
      <c r="I44" s="73">
        <v>0</v>
      </c>
      <c r="J44" s="55">
        <v>0</v>
      </c>
      <c r="K44" s="73">
        <v>280.26</v>
      </c>
      <c r="L44" s="55">
        <v>232.64</v>
      </c>
      <c r="M44" s="55">
        <f>TRUNC(((J44*G44)+(L44*G44)),2)</f>
        <v>281.49</v>
      </c>
      <c r="N44" s="55">
        <f>TRUNC(((J44*H44)+(L44*H44)),2)</f>
        <v>281.49</v>
      </c>
      <c r="O44" s="38"/>
      <c r="P44" s="55">
        <v>0</v>
      </c>
      <c r="Q44" s="55">
        <v>280.26</v>
      </c>
      <c r="R44" s="55">
        <v>339.11</v>
      </c>
      <c r="S44" s="55">
        <v>339.11</v>
      </c>
      <c r="T44" s="135">
        <f>N44/S44</f>
        <v>0.83008463330482729</v>
      </c>
      <c r="U44" s="55">
        <f>TRUNC(J44*H44,2)</f>
        <v>0</v>
      </c>
      <c r="V44" s="55">
        <f>TRUNC(L44*H44,2)</f>
        <v>281.49</v>
      </c>
      <c r="X44" s="36" t="b">
        <v>1</v>
      </c>
    </row>
    <row r="45" spans="1:24" x14ac:dyDescent="0.3">
      <c r="A45" s="42" t="s">
        <v>3140</v>
      </c>
      <c r="B45" s="128" t="s">
        <v>214</v>
      </c>
      <c r="C45" s="50" t="s">
        <v>163</v>
      </c>
      <c r="D45" s="51">
        <v>20121</v>
      </c>
      <c r="E45" s="56" t="s">
        <v>215</v>
      </c>
      <c r="F45" s="53" t="s">
        <v>211</v>
      </c>
      <c r="G45" s="54">
        <v>8.39</v>
      </c>
      <c r="H45" s="55">
        <v>8.39</v>
      </c>
      <c r="I45" s="73">
        <v>0</v>
      </c>
      <c r="J45" s="55">
        <v>0</v>
      </c>
      <c r="K45" s="73">
        <v>161.93</v>
      </c>
      <c r="L45" s="55">
        <v>134.41</v>
      </c>
      <c r="M45" s="55">
        <f>TRUNC(((J45*G45)+(L45*G45)),2)</f>
        <v>1127.69</v>
      </c>
      <c r="N45" s="55">
        <f>TRUNC(((J45*H45)+(L45*H45)),2)</f>
        <v>1127.69</v>
      </c>
      <c r="O45" s="38"/>
      <c r="P45" s="55">
        <v>0</v>
      </c>
      <c r="Q45" s="55">
        <v>161.93</v>
      </c>
      <c r="R45" s="55">
        <v>1358.59</v>
      </c>
      <c r="S45" s="55">
        <v>1358.59</v>
      </c>
      <c r="T45" s="135">
        <f>N45/S45</f>
        <v>0.83004438425131943</v>
      </c>
      <c r="U45" s="55">
        <f>TRUNC(J45*H45,2)</f>
        <v>0</v>
      </c>
      <c r="V45" s="55">
        <f>TRUNC(L45*H45,2)</f>
        <v>1127.69</v>
      </c>
      <c r="X45" s="36" t="b">
        <v>1</v>
      </c>
    </row>
    <row r="46" spans="1:24" ht="24" x14ac:dyDescent="0.3">
      <c r="A46" s="42" t="s">
        <v>3141</v>
      </c>
      <c r="B46" s="128" t="s">
        <v>216</v>
      </c>
      <c r="C46" s="50" t="s">
        <v>217</v>
      </c>
      <c r="D46" s="51">
        <v>97627</v>
      </c>
      <c r="E46" s="52" t="s">
        <v>3019</v>
      </c>
      <c r="F46" s="53" t="s">
        <v>211</v>
      </c>
      <c r="G46" s="54">
        <v>1.21</v>
      </c>
      <c r="H46" s="55">
        <v>1.21</v>
      </c>
      <c r="I46" s="73">
        <v>98.85</v>
      </c>
      <c r="J46" s="55">
        <v>82.05</v>
      </c>
      <c r="K46" s="73">
        <v>154.27000000000001</v>
      </c>
      <c r="L46" s="55">
        <v>128.05000000000001</v>
      </c>
      <c r="M46" s="55">
        <f>TRUNC(((J46*G46)+(L46*G46)),2)</f>
        <v>254.22</v>
      </c>
      <c r="N46" s="55">
        <f>TRUNC(((J46*H46)+(L46*H46)),2)</f>
        <v>254.22</v>
      </c>
      <c r="O46" s="38"/>
      <c r="P46" s="55">
        <v>98.85</v>
      </c>
      <c r="Q46" s="55">
        <v>154.27000000000001</v>
      </c>
      <c r="R46" s="55">
        <v>306.27</v>
      </c>
      <c r="S46" s="55">
        <v>306.27</v>
      </c>
      <c r="T46" s="135">
        <f>N46/S46</f>
        <v>0.83005191497698116</v>
      </c>
      <c r="U46" s="55">
        <f>TRUNC(J46*H46,2)</f>
        <v>99.28</v>
      </c>
      <c r="V46" s="55">
        <f>TRUNC(L46*H46,2)</f>
        <v>154.94</v>
      </c>
      <c r="X46" s="36" t="b">
        <v>1</v>
      </c>
    </row>
    <row r="47" spans="1:24" x14ac:dyDescent="0.25">
      <c r="A47" s="42" t="s">
        <v>3142</v>
      </c>
      <c r="B47" s="128" t="s">
        <v>218</v>
      </c>
      <c r="C47" s="50" t="s">
        <v>197</v>
      </c>
      <c r="D47" s="57" t="s">
        <v>219</v>
      </c>
      <c r="E47" s="56" t="s">
        <v>220</v>
      </c>
      <c r="F47" s="53" t="s">
        <v>164</v>
      </c>
      <c r="G47" s="54">
        <v>8.32</v>
      </c>
      <c r="H47" s="55">
        <v>8.32</v>
      </c>
      <c r="I47" s="73">
        <v>0</v>
      </c>
      <c r="J47" s="55">
        <v>0</v>
      </c>
      <c r="K47" s="73">
        <v>6.23</v>
      </c>
      <c r="L47" s="55">
        <v>5.17</v>
      </c>
      <c r="M47" s="55">
        <f>TRUNC(((J47*G47)+(L47*G47)),2)</f>
        <v>43.01</v>
      </c>
      <c r="N47" s="55">
        <f>TRUNC(((J47*H47)+(L47*H47)),2)</f>
        <v>43.01</v>
      </c>
      <c r="O47" s="37"/>
      <c r="P47" s="55">
        <v>0</v>
      </c>
      <c r="Q47" s="55">
        <v>6.23</v>
      </c>
      <c r="R47" s="55">
        <v>51.83</v>
      </c>
      <c r="S47" s="55">
        <v>51.83</v>
      </c>
      <c r="T47" s="135">
        <f>N47/S47</f>
        <v>0.82982828477715609</v>
      </c>
      <c r="U47" s="55">
        <f>TRUNC(J47*H47,2)</f>
        <v>0</v>
      </c>
      <c r="V47" s="55">
        <f>TRUNC(L47*H47,2)</f>
        <v>43.01</v>
      </c>
      <c r="X47" s="36" t="b">
        <v>1</v>
      </c>
    </row>
    <row r="48" spans="1:24" x14ac:dyDescent="0.3">
      <c r="A48" s="42" t="s">
        <v>3143</v>
      </c>
      <c r="B48" s="128" t="s">
        <v>221</v>
      </c>
      <c r="C48" s="50" t="s">
        <v>163</v>
      </c>
      <c r="D48" s="51">
        <v>20106</v>
      </c>
      <c r="E48" s="56" t="s">
        <v>222</v>
      </c>
      <c r="F48" s="53" t="s">
        <v>164</v>
      </c>
      <c r="G48" s="54">
        <v>28.47</v>
      </c>
      <c r="H48" s="55">
        <v>28.47</v>
      </c>
      <c r="I48" s="73">
        <v>0</v>
      </c>
      <c r="J48" s="55">
        <v>0</v>
      </c>
      <c r="K48" s="73">
        <v>6.23</v>
      </c>
      <c r="L48" s="55">
        <v>5.17</v>
      </c>
      <c r="M48" s="55">
        <f>TRUNC(((J48*G48)+(L48*G48)),2)</f>
        <v>147.18</v>
      </c>
      <c r="N48" s="55">
        <f>TRUNC(((J48*H48)+(L48*H48)),2)</f>
        <v>147.18</v>
      </c>
      <c r="O48" s="38"/>
      <c r="P48" s="55">
        <v>0</v>
      </c>
      <c r="Q48" s="55">
        <v>6.23</v>
      </c>
      <c r="R48" s="55">
        <v>177.36</v>
      </c>
      <c r="S48" s="55">
        <v>177.36</v>
      </c>
      <c r="T48" s="135">
        <f>N48/S48</f>
        <v>0.82983761840324766</v>
      </c>
      <c r="U48" s="55">
        <f>TRUNC(J48*H48,2)</f>
        <v>0</v>
      </c>
      <c r="V48" s="55">
        <f>TRUNC(L48*H48,2)</f>
        <v>147.18</v>
      </c>
      <c r="X48" s="36" t="b">
        <v>1</v>
      </c>
    </row>
    <row r="49" spans="1:24" x14ac:dyDescent="0.3">
      <c r="A49" s="42" t="s">
        <v>3144</v>
      </c>
      <c r="B49" s="128" t="s">
        <v>223</v>
      </c>
      <c r="C49" s="50" t="s">
        <v>163</v>
      </c>
      <c r="D49" s="51">
        <v>20137</v>
      </c>
      <c r="E49" s="56" t="s">
        <v>224</v>
      </c>
      <c r="F49" s="53" t="s">
        <v>160</v>
      </c>
      <c r="G49" s="54">
        <v>1</v>
      </c>
      <c r="H49" s="55">
        <v>1</v>
      </c>
      <c r="I49" s="73">
        <v>0</v>
      </c>
      <c r="J49" s="55">
        <v>0</v>
      </c>
      <c r="K49" s="73">
        <v>3.9</v>
      </c>
      <c r="L49" s="55">
        <v>3.23</v>
      </c>
      <c r="M49" s="55">
        <f>TRUNC(((J49*G49)+(L49*G49)),2)</f>
        <v>3.23</v>
      </c>
      <c r="N49" s="55">
        <f>TRUNC(((J49*H49)+(L49*H49)),2)</f>
        <v>3.23</v>
      </c>
      <c r="O49" s="38"/>
      <c r="P49" s="55">
        <v>0</v>
      </c>
      <c r="Q49" s="55">
        <v>3.9</v>
      </c>
      <c r="R49" s="55">
        <v>3.9</v>
      </c>
      <c r="S49" s="55">
        <v>3.9</v>
      </c>
      <c r="T49" s="135">
        <f>N49/S49</f>
        <v>0.82820512820512826</v>
      </c>
      <c r="U49" s="55">
        <f>TRUNC(J49*H49,2)</f>
        <v>0</v>
      </c>
      <c r="V49" s="55">
        <f>TRUNC(L49*H49,2)</f>
        <v>3.23</v>
      </c>
      <c r="X49" s="36" t="b">
        <v>1</v>
      </c>
    </row>
    <row r="50" spans="1:24" ht="36" x14ac:dyDescent="0.3">
      <c r="A50" s="42" t="s">
        <v>3145</v>
      </c>
      <c r="B50" s="128" t="s">
        <v>225</v>
      </c>
      <c r="C50" s="50" t="s">
        <v>163</v>
      </c>
      <c r="D50" s="51">
        <v>20140</v>
      </c>
      <c r="E50" s="52" t="s">
        <v>3020</v>
      </c>
      <c r="F50" s="53" t="s">
        <v>160</v>
      </c>
      <c r="G50" s="54">
        <v>2</v>
      </c>
      <c r="H50" s="55">
        <v>2</v>
      </c>
      <c r="I50" s="73">
        <v>0</v>
      </c>
      <c r="J50" s="55">
        <v>0</v>
      </c>
      <c r="K50" s="73">
        <v>4.58</v>
      </c>
      <c r="L50" s="55">
        <v>3.8</v>
      </c>
      <c r="M50" s="55">
        <f>TRUNC(((J50*G50)+(L50*G50)),2)</f>
        <v>7.6</v>
      </c>
      <c r="N50" s="55">
        <f>TRUNC(((J50*H50)+(L50*H50)),2)</f>
        <v>7.6</v>
      </c>
      <c r="O50" s="38"/>
      <c r="P50" s="55">
        <v>0</v>
      </c>
      <c r="Q50" s="55">
        <v>4.58</v>
      </c>
      <c r="R50" s="55">
        <v>9.16</v>
      </c>
      <c r="S50" s="55">
        <v>9.16</v>
      </c>
      <c r="T50" s="135">
        <f>N50/S50</f>
        <v>0.82969432314410474</v>
      </c>
      <c r="U50" s="55">
        <f>TRUNC(J50*H50,2)</f>
        <v>0</v>
      </c>
      <c r="V50" s="55">
        <f>TRUNC(L50*H50,2)</f>
        <v>7.6</v>
      </c>
      <c r="X50" s="36" t="b">
        <v>1</v>
      </c>
    </row>
    <row r="51" spans="1:24" x14ac:dyDescent="0.25">
      <c r="A51" s="42" t="s">
        <v>3146</v>
      </c>
      <c r="B51" s="128" t="s">
        <v>226</v>
      </c>
      <c r="C51" s="50" t="s">
        <v>163</v>
      </c>
      <c r="D51" s="51">
        <v>20138</v>
      </c>
      <c r="E51" s="56" t="s">
        <v>227</v>
      </c>
      <c r="F51" s="53" t="s">
        <v>160</v>
      </c>
      <c r="G51" s="54">
        <v>1</v>
      </c>
      <c r="H51" s="55">
        <v>1</v>
      </c>
      <c r="I51" s="73">
        <v>0</v>
      </c>
      <c r="J51" s="55">
        <v>0</v>
      </c>
      <c r="K51" s="73">
        <v>5.19</v>
      </c>
      <c r="L51" s="55">
        <v>4.3</v>
      </c>
      <c r="M51" s="55">
        <f>TRUNC(((J51*G51)+(L51*G51)),2)</f>
        <v>4.3</v>
      </c>
      <c r="N51" s="55">
        <f>TRUNC(((J51*H51)+(L51*H51)),2)</f>
        <v>4.3</v>
      </c>
      <c r="O51" s="37"/>
      <c r="P51" s="55">
        <v>0</v>
      </c>
      <c r="Q51" s="55">
        <v>5.19</v>
      </c>
      <c r="R51" s="55">
        <v>5.19</v>
      </c>
      <c r="S51" s="55">
        <v>5.19</v>
      </c>
      <c r="T51" s="135">
        <f>N51/S51</f>
        <v>0.82851637764932551</v>
      </c>
      <c r="U51" s="55">
        <f>TRUNC(J51*H51,2)</f>
        <v>0</v>
      </c>
      <c r="V51" s="55">
        <f>TRUNC(L51*H51,2)</f>
        <v>4.3</v>
      </c>
      <c r="X51" s="36" t="b">
        <v>1</v>
      </c>
    </row>
    <row r="52" spans="1:24" x14ac:dyDescent="0.25">
      <c r="A52" s="42" t="s">
        <v>3147</v>
      </c>
      <c r="B52" s="127" t="s">
        <v>228</v>
      </c>
      <c r="C52" s="132"/>
      <c r="D52" s="132"/>
      <c r="E52" s="47" t="s">
        <v>75</v>
      </c>
      <c r="F52" s="132"/>
      <c r="G52" s="48"/>
      <c r="H52" s="48"/>
      <c r="I52" s="72"/>
      <c r="J52" s="48"/>
      <c r="K52" s="72"/>
      <c r="L52" s="48"/>
      <c r="M52" s="314">
        <f>M53</f>
        <v>1418.51</v>
      </c>
      <c r="N52" s="314">
        <f>N53</f>
        <v>1418.51</v>
      </c>
      <c r="O52" s="37"/>
      <c r="P52" s="48"/>
      <c r="Q52" s="48"/>
      <c r="R52" s="314">
        <v>1709.49</v>
      </c>
      <c r="S52" s="314">
        <v>1709.49</v>
      </c>
      <c r="T52" s="135">
        <f>N52/S52</f>
        <v>0.82978549157935988</v>
      </c>
      <c r="U52" s="55">
        <f>TRUNC(J52*H52,2)</f>
        <v>0</v>
      </c>
      <c r="V52" s="55">
        <f>TRUNC(L52*H52,2)</f>
        <v>0</v>
      </c>
      <c r="X52" s="36" t="b">
        <v>1</v>
      </c>
    </row>
    <row r="53" spans="1:24" x14ac:dyDescent="0.25">
      <c r="A53" s="42" t="s">
        <v>3148</v>
      </c>
      <c r="B53" s="128" t="s">
        <v>229</v>
      </c>
      <c r="C53" s="50" t="s">
        <v>163</v>
      </c>
      <c r="D53" s="51">
        <v>30101</v>
      </c>
      <c r="E53" s="56" t="s">
        <v>230</v>
      </c>
      <c r="F53" s="53" t="s">
        <v>211</v>
      </c>
      <c r="G53" s="54">
        <v>39.11</v>
      </c>
      <c r="H53" s="55">
        <v>39.11</v>
      </c>
      <c r="I53" s="73">
        <v>34.11</v>
      </c>
      <c r="J53" s="55">
        <v>28.31</v>
      </c>
      <c r="K53" s="73">
        <v>9.6</v>
      </c>
      <c r="L53" s="55">
        <v>7.96</v>
      </c>
      <c r="M53" s="55">
        <f>TRUNC(((J53*G53)+(L53*G53)),2)</f>
        <v>1418.51</v>
      </c>
      <c r="N53" s="55">
        <f>TRUNC(((J53*H53)+(L53*H53)),2)</f>
        <v>1418.51</v>
      </c>
      <c r="O53" s="37"/>
      <c r="P53" s="55">
        <v>34.11</v>
      </c>
      <c r="Q53" s="55">
        <v>9.6</v>
      </c>
      <c r="R53" s="55">
        <v>1709.49</v>
      </c>
      <c r="S53" s="55">
        <v>1709.49</v>
      </c>
      <c r="T53" s="135">
        <f>N53/S53</f>
        <v>0.82978549157935988</v>
      </c>
      <c r="U53" s="55">
        <f>TRUNC(J53*H53,2)</f>
        <v>1107.2</v>
      </c>
      <c r="V53" s="55">
        <f>TRUNC(L53*H53,2)</f>
        <v>311.31</v>
      </c>
      <c r="X53" s="36" t="b">
        <v>1</v>
      </c>
    </row>
    <row r="54" spans="1:24" x14ac:dyDescent="0.25">
      <c r="A54" s="42" t="s">
        <v>3149</v>
      </c>
      <c r="B54" s="126">
        <v>4</v>
      </c>
      <c r="C54" s="131"/>
      <c r="D54" s="131"/>
      <c r="E54" s="43" t="s">
        <v>6</v>
      </c>
      <c r="F54" s="44" t="s">
        <v>160</v>
      </c>
      <c r="G54" s="45">
        <v>1</v>
      </c>
      <c r="H54" s="46"/>
      <c r="I54" s="72"/>
      <c r="J54" s="46"/>
      <c r="K54" s="72"/>
      <c r="L54" s="46"/>
      <c r="M54" s="45">
        <f>M55+M59+M61</f>
        <v>1466.97</v>
      </c>
      <c r="N54" s="45">
        <f>N55+N59+N61</f>
        <v>1466.97</v>
      </c>
      <c r="O54" s="37"/>
      <c r="P54" s="46"/>
      <c r="Q54" s="46"/>
      <c r="R54" s="45">
        <v>1769.52</v>
      </c>
      <c r="S54" s="45">
        <v>1769.52</v>
      </c>
      <c r="T54" s="135">
        <f>N54/S54</f>
        <v>0.82902142954021429</v>
      </c>
      <c r="U54" s="55">
        <f>TRUNC(J54*H54,2)</f>
        <v>0</v>
      </c>
      <c r="V54" s="55">
        <f>TRUNC(L54*H54,2)</f>
        <v>0</v>
      </c>
      <c r="X54" s="36" t="b">
        <v>1</v>
      </c>
    </row>
    <row r="55" spans="1:24" x14ac:dyDescent="0.25">
      <c r="A55" s="42" t="s">
        <v>3150</v>
      </c>
      <c r="B55" s="127" t="s">
        <v>231</v>
      </c>
      <c r="C55" s="132"/>
      <c r="D55" s="132"/>
      <c r="E55" s="47" t="s">
        <v>73</v>
      </c>
      <c r="F55" s="132"/>
      <c r="G55" s="48"/>
      <c r="H55" s="48"/>
      <c r="I55" s="72"/>
      <c r="J55" s="48"/>
      <c r="K55" s="72"/>
      <c r="L55" s="48"/>
      <c r="M55" s="314">
        <f>SUM(M56:M58)</f>
        <v>815.79</v>
      </c>
      <c r="N55" s="314">
        <f>SUM(N56:N58)</f>
        <v>815.79</v>
      </c>
      <c r="O55" s="37"/>
      <c r="P55" s="48"/>
      <c r="Q55" s="48"/>
      <c r="R55" s="314">
        <v>983.48</v>
      </c>
      <c r="S55" s="314">
        <v>983.48</v>
      </c>
      <c r="T55" s="135">
        <f>N55/S55</f>
        <v>0.82949322812868587</v>
      </c>
      <c r="U55" s="55">
        <f>TRUNC(J55*H55,2)</f>
        <v>0</v>
      </c>
      <c r="V55" s="55">
        <f>TRUNC(L55*H55,2)</f>
        <v>0</v>
      </c>
      <c r="X55" s="36" t="b">
        <v>1</v>
      </c>
    </row>
    <row r="56" spans="1:24" x14ac:dyDescent="0.25">
      <c r="A56" s="42" t="s">
        <v>3151</v>
      </c>
      <c r="B56" s="128" t="s">
        <v>232</v>
      </c>
      <c r="C56" s="50" t="s">
        <v>163</v>
      </c>
      <c r="D56" s="51">
        <v>20121</v>
      </c>
      <c r="E56" s="56" t="s">
        <v>215</v>
      </c>
      <c r="F56" s="53" t="s">
        <v>211</v>
      </c>
      <c r="G56" s="54">
        <v>4.29</v>
      </c>
      <c r="H56" s="55">
        <v>4.29</v>
      </c>
      <c r="I56" s="73">
        <v>0</v>
      </c>
      <c r="J56" s="55">
        <v>0</v>
      </c>
      <c r="K56" s="73">
        <v>161.93</v>
      </c>
      <c r="L56" s="55">
        <v>134.41</v>
      </c>
      <c r="M56" s="55">
        <f>TRUNC(((J56*G56)+(L56*G56)),2)</f>
        <v>576.61</v>
      </c>
      <c r="N56" s="55">
        <f>TRUNC(((J56*H56)+(L56*H56)),2)</f>
        <v>576.61</v>
      </c>
      <c r="O56" s="37"/>
      <c r="P56" s="55">
        <v>0</v>
      </c>
      <c r="Q56" s="55">
        <v>161.93</v>
      </c>
      <c r="R56" s="55">
        <v>694.67</v>
      </c>
      <c r="S56" s="55">
        <v>694.67</v>
      </c>
      <c r="T56" s="135">
        <f>N56/S56</f>
        <v>0.8300488001497115</v>
      </c>
      <c r="U56" s="55">
        <f>TRUNC(J56*H56,2)</f>
        <v>0</v>
      </c>
      <c r="V56" s="55">
        <f>TRUNC(L56*H56,2)</f>
        <v>576.61</v>
      </c>
      <c r="X56" s="36" t="b">
        <v>1</v>
      </c>
    </row>
    <row r="57" spans="1:24" ht="24" x14ac:dyDescent="0.3">
      <c r="A57" s="42" t="s">
        <v>3152</v>
      </c>
      <c r="B57" s="128" t="s">
        <v>233</v>
      </c>
      <c r="C57" s="50" t="s">
        <v>163</v>
      </c>
      <c r="D57" s="51">
        <v>20143</v>
      </c>
      <c r="E57" s="56" t="s">
        <v>234</v>
      </c>
      <c r="F57" s="53" t="s">
        <v>172</v>
      </c>
      <c r="G57" s="54">
        <v>9.58</v>
      </c>
      <c r="H57" s="55">
        <v>9.58</v>
      </c>
      <c r="I57" s="73">
        <v>0</v>
      </c>
      <c r="J57" s="55">
        <v>0</v>
      </c>
      <c r="K57" s="73">
        <v>6.23</v>
      </c>
      <c r="L57" s="55">
        <v>5.17</v>
      </c>
      <c r="M57" s="55">
        <f>TRUNC(((J57*G57)+(L57*G57)),2)</f>
        <v>49.52</v>
      </c>
      <c r="N57" s="55">
        <f>TRUNC(((J57*H57)+(L57*H57)),2)</f>
        <v>49.52</v>
      </c>
      <c r="O57" s="38"/>
      <c r="P57" s="55">
        <v>0</v>
      </c>
      <c r="Q57" s="55">
        <v>6.23</v>
      </c>
      <c r="R57" s="55">
        <v>59.68</v>
      </c>
      <c r="S57" s="55">
        <v>59.68</v>
      </c>
      <c r="T57" s="135">
        <f>N57/S57</f>
        <v>0.82975871313672933</v>
      </c>
      <c r="U57" s="55">
        <f>TRUNC(J57*H57,2)</f>
        <v>0</v>
      </c>
      <c r="V57" s="55">
        <f>TRUNC(L57*H57,2)</f>
        <v>49.52</v>
      </c>
      <c r="X57" s="36" t="b">
        <v>1</v>
      </c>
    </row>
    <row r="58" spans="1:24" x14ac:dyDescent="0.25">
      <c r="A58" s="42" t="s">
        <v>3153</v>
      </c>
      <c r="B58" s="128" t="s">
        <v>235</v>
      </c>
      <c r="C58" s="50" t="s">
        <v>163</v>
      </c>
      <c r="D58" s="51">
        <v>20202</v>
      </c>
      <c r="E58" s="56" t="s">
        <v>236</v>
      </c>
      <c r="F58" s="53" t="s">
        <v>164</v>
      </c>
      <c r="G58" s="54">
        <v>85.82</v>
      </c>
      <c r="H58" s="55">
        <v>85.82</v>
      </c>
      <c r="I58" s="73">
        <v>0</v>
      </c>
      <c r="J58" s="55">
        <v>0</v>
      </c>
      <c r="K58" s="73">
        <v>2.67</v>
      </c>
      <c r="L58" s="55">
        <v>2.21</v>
      </c>
      <c r="M58" s="55">
        <f>TRUNC(((J58*G58)+(L58*G58)),2)</f>
        <v>189.66</v>
      </c>
      <c r="N58" s="55">
        <f>TRUNC(((J58*H58)+(L58*H58)),2)</f>
        <v>189.66</v>
      </c>
      <c r="O58" s="37"/>
      <c r="P58" s="55">
        <v>0</v>
      </c>
      <c r="Q58" s="55">
        <v>2.67</v>
      </c>
      <c r="R58" s="55">
        <v>229.13</v>
      </c>
      <c r="S58" s="55">
        <v>229.13</v>
      </c>
      <c r="T58" s="135">
        <f>N58/S58</f>
        <v>0.82773971108104571</v>
      </c>
      <c r="U58" s="55">
        <f>TRUNC(J58*H58,2)</f>
        <v>0</v>
      </c>
      <c r="V58" s="55">
        <f>TRUNC(L58*H58,2)</f>
        <v>189.66</v>
      </c>
      <c r="X58" s="36" t="b">
        <v>1</v>
      </c>
    </row>
    <row r="59" spans="1:24" x14ac:dyDescent="0.25">
      <c r="A59" s="42" t="s">
        <v>3154</v>
      </c>
      <c r="B59" s="127" t="s">
        <v>237</v>
      </c>
      <c r="C59" s="132"/>
      <c r="D59" s="132"/>
      <c r="E59" s="47" t="s">
        <v>75</v>
      </c>
      <c r="F59" s="132"/>
      <c r="G59" s="48"/>
      <c r="H59" s="48"/>
      <c r="I59" s="72"/>
      <c r="J59" s="48"/>
      <c r="K59" s="72"/>
      <c r="L59" s="48"/>
      <c r="M59" s="314">
        <f>M60</f>
        <v>230.67</v>
      </c>
      <c r="N59" s="314">
        <f>N60</f>
        <v>230.67</v>
      </c>
      <c r="O59" s="37"/>
      <c r="P59" s="48"/>
      <c r="Q59" s="48"/>
      <c r="R59" s="314">
        <v>277.99</v>
      </c>
      <c r="S59" s="314">
        <v>277.99</v>
      </c>
      <c r="T59" s="135">
        <f>N59/S59</f>
        <v>0.82977804957012835</v>
      </c>
      <c r="U59" s="55">
        <f>TRUNC(J59*H59,2)</f>
        <v>0</v>
      </c>
      <c r="V59" s="55">
        <f>TRUNC(L59*H59,2)</f>
        <v>0</v>
      </c>
      <c r="X59" s="36" t="b">
        <v>1</v>
      </c>
    </row>
    <row r="60" spans="1:24" x14ac:dyDescent="0.25">
      <c r="A60" s="42" t="s">
        <v>3155</v>
      </c>
      <c r="B60" s="128" t="s">
        <v>238</v>
      </c>
      <c r="C60" s="50" t="s">
        <v>163</v>
      </c>
      <c r="D60" s="51">
        <v>30101</v>
      </c>
      <c r="E60" s="56" t="s">
        <v>230</v>
      </c>
      <c r="F60" s="53" t="s">
        <v>211</v>
      </c>
      <c r="G60" s="54">
        <v>6.36</v>
      </c>
      <c r="H60" s="55">
        <v>6.36</v>
      </c>
      <c r="I60" s="73">
        <v>34.11</v>
      </c>
      <c r="J60" s="55">
        <v>28.31</v>
      </c>
      <c r="K60" s="73">
        <v>9.6</v>
      </c>
      <c r="L60" s="55">
        <v>7.96</v>
      </c>
      <c r="M60" s="55">
        <f>TRUNC(((J60*G60)+(L60*G60)),2)</f>
        <v>230.67</v>
      </c>
      <c r="N60" s="55">
        <f>TRUNC(((J60*H60)+(L60*H60)),2)</f>
        <v>230.67</v>
      </c>
      <c r="O60" s="37"/>
      <c r="P60" s="55">
        <v>34.11</v>
      </c>
      <c r="Q60" s="55">
        <v>9.6</v>
      </c>
      <c r="R60" s="55">
        <v>277.99</v>
      </c>
      <c r="S60" s="55">
        <v>277.99</v>
      </c>
      <c r="T60" s="135">
        <f>N60/S60</f>
        <v>0.82977804957012835</v>
      </c>
      <c r="U60" s="55">
        <f>TRUNC(J60*H60,2)</f>
        <v>180.05</v>
      </c>
      <c r="V60" s="55">
        <f>TRUNC(L60*H60,2)</f>
        <v>50.62</v>
      </c>
      <c r="X60" s="36" t="b">
        <v>1</v>
      </c>
    </row>
    <row r="61" spans="1:24" x14ac:dyDescent="0.25">
      <c r="A61" s="42" t="s">
        <v>3156</v>
      </c>
      <c r="B61" s="127" t="s">
        <v>239</v>
      </c>
      <c r="C61" s="132"/>
      <c r="D61" s="132"/>
      <c r="E61" s="47" t="s">
        <v>77</v>
      </c>
      <c r="F61" s="132"/>
      <c r="G61" s="48"/>
      <c r="H61" s="48"/>
      <c r="I61" s="72"/>
      <c r="J61" s="48"/>
      <c r="K61" s="72"/>
      <c r="L61" s="48"/>
      <c r="M61" s="314">
        <f>SUM(M62:M63)</f>
        <v>420.51</v>
      </c>
      <c r="N61" s="314">
        <f>SUM(N62:N63)</f>
        <v>420.51</v>
      </c>
      <c r="O61" s="37"/>
      <c r="P61" s="48"/>
      <c r="Q61" s="48"/>
      <c r="R61" s="314">
        <v>508.05</v>
      </c>
      <c r="S61" s="314">
        <v>508.05</v>
      </c>
      <c r="T61" s="135">
        <f>N61/S61</f>
        <v>0.82769412459403602</v>
      </c>
      <c r="U61" s="55">
        <f>TRUNC(J61*H61,2)</f>
        <v>0</v>
      </c>
      <c r="V61" s="55">
        <f>TRUNC(L61*H61,2)</f>
        <v>0</v>
      </c>
      <c r="X61" s="36" t="b">
        <v>1</v>
      </c>
    </row>
    <row r="62" spans="1:24" ht="24" x14ac:dyDescent="0.3">
      <c r="A62" s="42" t="s">
        <v>3157</v>
      </c>
      <c r="B62" s="128" t="s">
        <v>240</v>
      </c>
      <c r="C62" s="50" t="s">
        <v>163</v>
      </c>
      <c r="D62" s="51">
        <v>41140</v>
      </c>
      <c r="E62" s="56" t="s">
        <v>241</v>
      </c>
      <c r="F62" s="53" t="s">
        <v>164</v>
      </c>
      <c r="G62" s="54">
        <v>85.82</v>
      </c>
      <c r="H62" s="55">
        <v>85.82</v>
      </c>
      <c r="I62" s="73">
        <v>0</v>
      </c>
      <c r="J62" s="55">
        <v>0</v>
      </c>
      <c r="K62" s="73">
        <v>2.72</v>
      </c>
      <c r="L62" s="55">
        <v>2.25</v>
      </c>
      <c r="M62" s="55">
        <f>TRUNC(((J62*G62)+(L62*G62)),2)</f>
        <v>193.09</v>
      </c>
      <c r="N62" s="55">
        <f>TRUNC(((J62*H62)+(L62*H62)),2)</f>
        <v>193.09</v>
      </c>
      <c r="O62" s="38"/>
      <c r="P62" s="55">
        <v>0</v>
      </c>
      <c r="Q62" s="55">
        <v>2.72</v>
      </c>
      <c r="R62" s="55">
        <v>233.43</v>
      </c>
      <c r="S62" s="55">
        <v>233.43</v>
      </c>
      <c r="T62" s="135">
        <f>N62/S62</f>
        <v>0.82718588013537253</v>
      </c>
      <c r="U62" s="55">
        <f>TRUNC(J62*H62,2)</f>
        <v>0</v>
      </c>
      <c r="V62" s="55">
        <f>TRUNC(L62*H62,2)</f>
        <v>193.09</v>
      </c>
      <c r="X62" s="36" t="b">
        <v>1</v>
      </c>
    </row>
    <row r="63" spans="1:24" ht="24" x14ac:dyDescent="0.3">
      <c r="A63" s="42" t="s">
        <v>3158</v>
      </c>
      <c r="B63" s="128" t="s">
        <v>242</v>
      </c>
      <c r="C63" s="50" t="s">
        <v>217</v>
      </c>
      <c r="D63" s="51">
        <v>97083</v>
      </c>
      <c r="E63" s="56" t="s">
        <v>243</v>
      </c>
      <c r="F63" s="53" t="s">
        <v>164</v>
      </c>
      <c r="G63" s="54">
        <v>85.82</v>
      </c>
      <c r="H63" s="55">
        <v>85.82</v>
      </c>
      <c r="I63" s="73">
        <v>0.93</v>
      </c>
      <c r="J63" s="55">
        <v>0.77</v>
      </c>
      <c r="K63" s="73">
        <v>2.27</v>
      </c>
      <c r="L63" s="55">
        <v>1.88</v>
      </c>
      <c r="M63" s="55">
        <f>TRUNC(((J63*G63)+(L63*G63)),2)</f>
        <v>227.42</v>
      </c>
      <c r="N63" s="55">
        <f>TRUNC(((J63*H63)+(L63*H63)),2)</f>
        <v>227.42</v>
      </c>
      <c r="O63" s="38"/>
      <c r="P63" s="55">
        <v>0.93</v>
      </c>
      <c r="Q63" s="55">
        <v>2.27</v>
      </c>
      <c r="R63" s="55">
        <v>274.62</v>
      </c>
      <c r="S63" s="55">
        <v>274.62</v>
      </c>
      <c r="T63" s="135">
        <f>N63/S63</f>
        <v>0.82812613793605705</v>
      </c>
      <c r="U63" s="55">
        <f>TRUNC(J63*H63,2)</f>
        <v>66.08</v>
      </c>
      <c r="V63" s="55">
        <f>TRUNC(L63*H63,2)</f>
        <v>161.34</v>
      </c>
      <c r="X63" s="36" t="b">
        <v>1</v>
      </c>
    </row>
    <row r="64" spans="1:24" x14ac:dyDescent="0.25">
      <c r="A64" s="42" t="s">
        <v>3159</v>
      </c>
      <c r="B64" s="126">
        <v>5</v>
      </c>
      <c r="C64" s="131"/>
      <c r="D64" s="131"/>
      <c r="E64" s="43" t="s">
        <v>7</v>
      </c>
      <c r="F64" s="44" t="s">
        <v>160</v>
      </c>
      <c r="G64" s="45">
        <v>1</v>
      </c>
      <c r="H64" s="46"/>
      <c r="I64" s="72"/>
      <c r="J64" s="46"/>
      <c r="K64" s="72"/>
      <c r="L64" s="46"/>
      <c r="M64" s="45">
        <f>M65+M67+M69+M72+M74+M76</f>
        <v>8205.2899999999991</v>
      </c>
      <c r="N64" s="45">
        <f>N65+N67+N69+N72+N74+N76</f>
        <v>8205.2899999999991</v>
      </c>
      <c r="O64" s="37"/>
      <c r="P64" s="46"/>
      <c r="Q64" s="46"/>
      <c r="R64" s="45">
        <v>9889.1</v>
      </c>
      <c r="S64" s="45">
        <v>9889.1</v>
      </c>
      <c r="T64" s="135">
        <f>N64/S64</f>
        <v>0.82973071361397888</v>
      </c>
      <c r="U64" s="55">
        <f>TRUNC(J64*H64,2)</f>
        <v>0</v>
      </c>
      <c r="V64" s="55">
        <f>TRUNC(L64*H64,2)</f>
        <v>0</v>
      </c>
      <c r="X64" s="36" t="b">
        <v>1</v>
      </c>
    </row>
    <row r="65" spans="1:24" x14ac:dyDescent="0.25">
      <c r="A65" s="42" t="s">
        <v>3160</v>
      </c>
      <c r="B65" s="127" t="s">
        <v>244</v>
      </c>
      <c r="C65" s="132"/>
      <c r="D65" s="132"/>
      <c r="E65" s="47" t="s">
        <v>73</v>
      </c>
      <c r="F65" s="132"/>
      <c r="G65" s="48"/>
      <c r="H65" s="48"/>
      <c r="I65" s="72"/>
      <c r="J65" s="48"/>
      <c r="K65" s="72"/>
      <c r="L65" s="48"/>
      <c r="M65" s="314">
        <f>M66</f>
        <v>341.44</v>
      </c>
      <c r="N65" s="314">
        <f>N66</f>
        <v>341.44</v>
      </c>
      <c r="O65" s="37"/>
      <c r="P65" s="48"/>
      <c r="Q65" s="48"/>
      <c r="R65" s="314">
        <v>412.51</v>
      </c>
      <c r="S65" s="314">
        <v>412.51</v>
      </c>
      <c r="T65" s="135">
        <f>N65/S65</f>
        <v>0.82771326755715013</v>
      </c>
      <c r="U65" s="55">
        <f>TRUNC(J65*H65,2)</f>
        <v>0</v>
      </c>
      <c r="V65" s="55">
        <f>TRUNC(L65*H65,2)</f>
        <v>0</v>
      </c>
      <c r="X65" s="36" t="b">
        <v>1</v>
      </c>
    </row>
    <row r="66" spans="1:24" x14ac:dyDescent="0.25">
      <c r="A66" s="42" t="s">
        <v>3161</v>
      </c>
      <c r="B66" s="128" t="s">
        <v>245</v>
      </c>
      <c r="C66" s="50" t="s">
        <v>163</v>
      </c>
      <c r="D66" s="51">
        <v>20202</v>
      </c>
      <c r="E66" s="56" t="s">
        <v>236</v>
      </c>
      <c r="F66" s="53" t="s">
        <v>164</v>
      </c>
      <c r="G66" s="54">
        <v>154.5</v>
      </c>
      <c r="H66" s="55">
        <v>154.5</v>
      </c>
      <c r="I66" s="73">
        <v>0</v>
      </c>
      <c r="J66" s="55">
        <v>0</v>
      </c>
      <c r="K66" s="73">
        <v>2.67</v>
      </c>
      <c r="L66" s="55">
        <v>2.21</v>
      </c>
      <c r="M66" s="55">
        <f>TRUNC(((J66*G66)+(L66*G66)),2)</f>
        <v>341.44</v>
      </c>
      <c r="N66" s="55">
        <f>TRUNC(((J66*H66)+(L66*H66)),2)</f>
        <v>341.44</v>
      </c>
      <c r="O66" s="37"/>
      <c r="P66" s="55">
        <v>0</v>
      </c>
      <c r="Q66" s="55">
        <v>2.67</v>
      </c>
      <c r="R66" s="55">
        <v>412.51</v>
      </c>
      <c r="S66" s="55">
        <v>412.51</v>
      </c>
      <c r="T66" s="135">
        <f>N66/S66</f>
        <v>0.82771326755715013</v>
      </c>
      <c r="U66" s="55">
        <f>TRUNC(J66*H66,2)</f>
        <v>0</v>
      </c>
      <c r="V66" s="55">
        <f>TRUNC(L66*H66,2)</f>
        <v>341.44</v>
      </c>
      <c r="X66" s="36" t="b">
        <v>1</v>
      </c>
    </row>
    <row r="67" spans="1:24" x14ac:dyDescent="0.25">
      <c r="A67" s="42" t="s">
        <v>3162</v>
      </c>
      <c r="B67" s="127" t="s">
        <v>246</v>
      </c>
      <c r="C67" s="132"/>
      <c r="D67" s="132"/>
      <c r="E67" s="47" t="s">
        <v>75</v>
      </c>
      <c r="F67" s="132"/>
      <c r="G67" s="48"/>
      <c r="H67" s="48"/>
      <c r="I67" s="72"/>
      <c r="J67" s="48"/>
      <c r="K67" s="72"/>
      <c r="L67" s="48"/>
      <c r="M67" s="314">
        <f>M68</f>
        <v>112.07</v>
      </c>
      <c r="N67" s="314">
        <f>N68</f>
        <v>112.07</v>
      </c>
      <c r="O67" s="37"/>
      <c r="P67" s="48"/>
      <c r="Q67" s="48"/>
      <c r="R67" s="314">
        <v>135.06</v>
      </c>
      <c r="S67" s="314">
        <v>135.06</v>
      </c>
      <c r="T67" s="135">
        <f>N67/S67</f>
        <v>0.82977935732267138</v>
      </c>
      <c r="U67" s="55">
        <f>TRUNC(J67*H67,2)</f>
        <v>0</v>
      </c>
      <c r="V67" s="55">
        <f>TRUNC(L67*H67,2)</f>
        <v>0</v>
      </c>
      <c r="X67" s="36" t="b">
        <v>1</v>
      </c>
    </row>
    <row r="68" spans="1:24" x14ac:dyDescent="0.25">
      <c r="A68" s="42" t="s">
        <v>3163</v>
      </c>
      <c r="B68" s="128" t="s">
        <v>247</v>
      </c>
      <c r="C68" s="50" t="s">
        <v>163</v>
      </c>
      <c r="D68" s="51">
        <v>30101</v>
      </c>
      <c r="E68" s="56" t="s">
        <v>230</v>
      </c>
      <c r="F68" s="53" t="s">
        <v>211</v>
      </c>
      <c r="G68" s="54">
        <v>3.09</v>
      </c>
      <c r="H68" s="55">
        <v>3.09</v>
      </c>
      <c r="I68" s="73">
        <v>34.11</v>
      </c>
      <c r="J68" s="55">
        <v>28.31</v>
      </c>
      <c r="K68" s="73">
        <v>9.6</v>
      </c>
      <c r="L68" s="55">
        <v>7.96</v>
      </c>
      <c r="M68" s="55">
        <f>TRUNC(((J68*G68)+(L68*G68)),2)</f>
        <v>112.07</v>
      </c>
      <c r="N68" s="55">
        <f>TRUNC(((J68*H68)+(L68*H68)),2)</f>
        <v>112.07</v>
      </c>
      <c r="O68" s="37"/>
      <c r="P68" s="55">
        <v>34.11</v>
      </c>
      <c r="Q68" s="55">
        <v>9.6</v>
      </c>
      <c r="R68" s="55">
        <v>135.06</v>
      </c>
      <c r="S68" s="55">
        <v>135.06</v>
      </c>
      <c r="T68" s="135">
        <f>N68/S68</f>
        <v>0.82977935732267138</v>
      </c>
      <c r="U68" s="55">
        <f>TRUNC(J68*H68,2)</f>
        <v>87.47</v>
      </c>
      <c r="V68" s="55">
        <f>TRUNC(L68*H68,2)</f>
        <v>24.59</v>
      </c>
      <c r="X68" s="36" t="b">
        <v>1</v>
      </c>
    </row>
    <row r="69" spans="1:24" x14ac:dyDescent="0.25">
      <c r="A69" s="42" t="s">
        <v>3164</v>
      </c>
      <c r="B69" s="127" t="s">
        <v>248</v>
      </c>
      <c r="C69" s="132"/>
      <c r="D69" s="132"/>
      <c r="E69" s="47" t="s">
        <v>77</v>
      </c>
      <c r="F69" s="132"/>
      <c r="G69" s="48"/>
      <c r="H69" s="48"/>
      <c r="I69" s="72"/>
      <c r="J69" s="48"/>
      <c r="K69" s="72"/>
      <c r="L69" s="48"/>
      <c r="M69" s="314">
        <f>SUM(M70:M71)</f>
        <v>757.04</v>
      </c>
      <c r="N69" s="314">
        <f>SUM(N70:N71)</f>
        <v>757.04</v>
      </c>
      <c r="O69" s="37"/>
      <c r="P69" s="48"/>
      <c r="Q69" s="48"/>
      <c r="R69" s="314">
        <v>914.64</v>
      </c>
      <c r="S69" s="314">
        <v>914.64</v>
      </c>
      <c r="T69" s="135">
        <f>N69/S69</f>
        <v>0.8276917694393422</v>
      </c>
      <c r="U69" s="55">
        <f>TRUNC(J69*H69,2)</f>
        <v>0</v>
      </c>
      <c r="V69" s="55">
        <f>TRUNC(L69*H69,2)</f>
        <v>0</v>
      </c>
      <c r="X69" s="36" t="b">
        <v>1</v>
      </c>
    </row>
    <row r="70" spans="1:24" ht="24" x14ac:dyDescent="0.3">
      <c r="A70" s="42" t="s">
        <v>3165</v>
      </c>
      <c r="B70" s="128" t="s">
        <v>249</v>
      </c>
      <c r="C70" s="50" t="s">
        <v>163</v>
      </c>
      <c r="D70" s="51">
        <v>41140</v>
      </c>
      <c r="E70" s="56" t="s">
        <v>241</v>
      </c>
      <c r="F70" s="53" t="s">
        <v>164</v>
      </c>
      <c r="G70" s="54">
        <v>154.5</v>
      </c>
      <c r="H70" s="55">
        <v>154.5</v>
      </c>
      <c r="I70" s="73">
        <v>0</v>
      </c>
      <c r="J70" s="55">
        <v>0</v>
      </c>
      <c r="K70" s="73">
        <v>2.72</v>
      </c>
      <c r="L70" s="55">
        <v>2.25</v>
      </c>
      <c r="M70" s="55">
        <f>TRUNC(((J70*G70)+(L70*G70)),2)</f>
        <v>347.62</v>
      </c>
      <c r="N70" s="55">
        <f>TRUNC(((J70*H70)+(L70*H70)),2)</f>
        <v>347.62</v>
      </c>
      <c r="O70" s="38"/>
      <c r="P70" s="55">
        <v>0</v>
      </c>
      <c r="Q70" s="55">
        <v>2.72</v>
      </c>
      <c r="R70" s="55">
        <v>420.24</v>
      </c>
      <c r="S70" s="55">
        <v>420.24</v>
      </c>
      <c r="T70" s="135">
        <f>N70/S70</f>
        <v>0.82719398438987246</v>
      </c>
      <c r="U70" s="55">
        <f>TRUNC(J70*H70,2)</f>
        <v>0</v>
      </c>
      <c r="V70" s="55">
        <f>TRUNC(L70*H70,2)</f>
        <v>347.62</v>
      </c>
      <c r="X70" s="36" t="b">
        <v>1</v>
      </c>
    </row>
    <row r="71" spans="1:24" ht="24" x14ac:dyDescent="0.3">
      <c r="A71" s="42" t="s">
        <v>3166</v>
      </c>
      <c r="B71" s="128" t="s">
        <v>250</v>
      </c>
      <c r="C71" s="50" t="s">
        <v>217</v>
      </c>
      <c r="D71" s="51">
        <v>97083</v>
      </c>
      <c r="E71" s="56" t="s">
        <v>243</v>
      </c>
      <c r="F71" s="53" t="s">
        <v>164</v>
      </c>
      <c r="G71" s="54">
        <v>154.5</v>
      </c>
      <c r="H71" s="55">
        <v>154.5</v>
      </c>
      <c r="I71" s="73">
        <v>0.93</v>
      </c>
      <c r="J71" s="55">
        <v>0.77</v>
      </c>
      <c r="K71" s="73">
        <v>2.27</v>
      </c>
      <c r="L71" s="55">
        <v>1.88</v>
      </c>
      <c r="M71" s="55">
        <f>TRUNC(((J71*G71)+(L71*G71)),2)</f>
        <v>409.42</v>
      </c>
      <c r="N71" s="55">
        <f>TRUNC(((J71*H71)+(L71*H71)),2)</f>
        <v>409.42</v>
      </c>
      <c r="O71" s="38"/>
      <c r="P71" s="55">
        <v>0.93</v>
      </c>
      <c r="Q71" s="55">
        <v>2.27</v>
      </c>
      <c r="R71" s="55">
        <v>494.4</v>
      </c>
      <c r="S71" s="55">
        <v>494.4</v>
      </c>
      <c r="T71" s="135">
        <f>N71/S71</f>
        <v>0.82811488673139166</v>
      </c>
      <c r="U71" s="55">
        <f>TRUNC(J71*H71,2)</f>
        <v>118.96</v>
      </c>
      <c r="V71" s="55">
        <f>TRUNC(L71*H71,2)</f>
        <v>290.45999999999998</v>
      </c>
      <c r="X71" s="36" t="b">
        <v>1</v>
      </c>
    </row>
    <row r="72" spans="1:24" x14ac:dyDescent="0.25">
      <c r="A72" s="42" t="s">
        <v>3167</v>
      </c>
      <c r="B72" s="127" t="s">
        <v>251</v>
      </c>
      <c r="C72" s="132"/>
      <c r="D72" s="132"/>
      <c r="E72" s="47" t="s">
        <v>81</v>
      </c>
      <c r="F72" s="132"/>
      <c r="G72" s="48"/>
      <c r="H72" s="48"/>
      <c r="I72" s="72"/>
      <c r="J72" s="48"/>
      <c r="K72" s="72"/>
      <c r="L72" s="48"/>
      <c r="M72" s="314">
        <f>M73</f>
        <v>4530.28</v>
      </c>
      <c r="N72" s="314">
        <f>N73</f>
        <v>4530.28</v>
      </c>
      <c r="O72" s="37"/>
      <c r="P72" s="48"/>
      <c r="Q72" s="48"/>
      <c r="R72" s="314">
        <v>5457.63</v>
      </c>
      <c r="S72" s="314">
        <v>5457.63</v>
      </c>
      <c r="T72" s="135">
        <f>N72/S72</f>
        <v>0.8300819220064386</v>
      </c>
      <c r="U72" s="55">
        <f>TRUNC(J72*H72,2)</f>
        <v>0</v>
      </c>
      <c r="V72" s="55">
        <f>TRUNC(L72*H72,2)</f>
        <v>0</v>
      </c>
      <c r="X72" s="36" t="b">
        <v>1</v>
      </c>
    </row>
    <row r="73" spans="1:24" ht="36" x14ac:dyDescent="0.3">
      <c r="A73" s="42" t="s">
        <v>3168</v>
      </c>
      <c r="B73" s="128" t="s">
        <v>252</v>
      </c>
      <c r="C73" s="50" t="s">
        <v>197</v>
      </c>
      <c r="D73" s="57" t="s">
        <v>253</v>
      </c>
      <c r="E73" s="56" t="s">
        <v>254</v>
      </c>
      <c r="F73" s="53" t="s">
        <v>164</v>
      </c>
      <c r="G73" s="54">
        <v>21.25</v>
      </c>
      <c r="H73" s="55">
        <v>21.25</v>
      </c>
      <c r="I73" s="73">
        <v>256.83</v>
      </c>
      <c r="J73" s="55">
        <v>213.19</v>
      </c>
      <c r="K73" s="73">
        <v>0</v>
      </c>
      <c r="L73" s="55">
        <v>0</v>
      </c>
      <c r="M73" s="55">
        <f>TRUNC(((J73*G73)+(L73*G73)),2)</f>
        <v>4530.28</v>
      </c>
      <c r="N73" s="55">
        <f>TRUNC(((J73*H73)+(L73*H73)),2)</f>
        <v>4530.28</v>
      </c>
      <c r="O73" s="38"/>
      <c r="P73" s="55">
        <v>256.83</v>
      </c>
      <c r="Q73" s="55">
        <v>0</v>
      </c>
      <c r="R73" s="55">
        <v>5457.63</v>
      </c>
      <c r="S73" s="55">
        <v>5457.63</v>
      </c>
      <c r="T73" s="135">
        <f>N73/S73</f>
        <v>0.8300819220064386</v>
      </c>
      <c r="U73" s="55">
        <f>TRUNC(J73*H73,2)</f>
        <v>4530.28</v>
      </c>
      <c r="V73" s="55">
        <f>TRUNC(L73*H73,2)</f>
        <v>0</v>
      </c>
      <c r="X73" s="36" t="b">
        <v>1</v>
      </c>
    </row>
    <row r="74" spans="1:24" x14ac:dyDescent="0.25">
      <c r="A74" s="42" t="s">
        <v>3169</v>
      </c>
      <c r="B74" s="127" t="s">
        <v>255</v>
      </c>
      <c r="C74" s="132"/>
      <c r="D74" s="132"/>
      <c r="E74" s="47" t="s">
        <v>99</v>
      </c>
      <c r="F74" s="132"/>
      <c r="G74" s="48"/>
      <c r="H74" s="48"/>
      <c r="I74" s="72"/>
      <c r="J74" s="48"/>
      <c r="K74" s="72"/>
      <c r="L74" s="48"/>
      <c r="M74" s="314">
        <f>M75</f>
        <v>1527.61</v>
      </c>
      <c r="N74" s="314">
        <f>N75</f>
        <v>1527.61</v>
      </c>
      <c r="O74" s="37"/>
      <c r="P74" s="48"/>
      <c r="Q74" s="48"/>
      <c r="R74" s="314">
        <v>1840.37</v>
      </c>
      <c r="S74" s="314">
        <v>1840.37</v>
      </c>
      <c r="T74" s="135">
        <f>N74/S74</f>
        <v>0.83005591266973489</v>
      </c>
      <c r="U74" s="55">
        <f>TRUNC(J74*H74,2)</f>
        <v>0</v>
      </c>
      <c r="V74" s="55">
        <f>TRUNC(L74*H74,2)</f>
        <v>0</v>
      </c>
      <c r="X74" s="36" t="b">
        <v>1</v>
      </c>
    </row>
    <row r="75" spans="1:24" x14ac:dyDescent="0.25">
      <c r="A75" s="42" t="s">
        <v>3170</v>
      </c>
      <c r="B75" s="128" t="s">
        <v>256</v>
      </c>
      <c r="C75" s="50" t="s">
        <v>197</v>
      </c>
      <c r="D75" s="57" t="s">
        <v>257</v>
      </c>
      <c r="E75" s="56" t="s">
        <v>258</v>
      </c>
      <c r="F75" s="53" t="s">
        <v>172</v>
      </c>
      <c r="G75" s="54">
        <v>5.0599999999999996</v>
      </c>
      <c r="H75" s="55">
        <v>5.0599999999999996</v>
      </c>
      <c r="I75" s="73">
        <v>322.61</v>
      </c>
      <c r="J75" s="55">
        <v>267.79000000000002</v>
      </c>
      <c r="K75" s="73">
        <v>41.1</v>
      </c>
      <c r="L75" s="55">
        <v>34.11</v>
      </c>
      <c r="M75" s="55">
        <f>TRUNC(((J75*G75)+(L75*G75)),2)</f>
        <v>1527.61</v>
      </c>
      <c r="N75" s="55">
        <f>TRUNC(((J75*H75)+(L75*H75)),2)</f>
        <v>1527.61</v>
      </c>
      <c r="O75" s="37"/>
      <c r="P75" s="55">
        <v>322.61</v>
      </c>
      <c r="Q75" s="55">
        <v>41.1</v>
      </c>
      <c r="R75" s="55">
        <v>1840.37</v>
      </c>
      <c r="S75" s="55">
        <v>1840.37</v>
      </c>
      <c r="T75" s="135">
        <f>N75/S75</f>
        <v>0.83005591266973489</v>
      </c>
      <c r="U75" s="55">
        <f>TRUNC(J75*H75,2)</f>
        <v>1355.01</v>
      </c>
      <c r="V75" s="55">
        <f>TRUNC(L75*H75,2)</f>
        <v>172.59</v>
      </c>
      <c r="X75" s="36" t="b">
        <v>1</v>
      </c>
    </row>
    <row r="76" spans="1:24" x14ac:dyDescent="0.25">
      <c r="A76" s="42" t="s">
        <v>3171</v>
      </c>
      <c r="B76" s="127" t="s">
        <v>259</v>
      </c>
      <c r="C76" s="132"/>
      <c r="D76" s="132"/>
      <c r="E76" s="47" t="s">
        <v>95</v>
      </c>
      <c r="F76" s="132"/>
      <c r="G76" s="48"/>
      <c r="H76" s="48"/>
      <c r="I76" s="72"/>
      <c r="J76" s="48"/>
      <c r="K76" s="72"/>
      <c r="L76" s="48"/>
      <c r="M76" s="314">
        <f>M77</f>
        <v>936.85</v>
      </c>
      <c r="N76" s="314">
        <f>N77</f>
        <v>936.85</v>
      </c>
      <c r="O76" s="37"/>
      <c r="P76" s="48"/>
      <c r="Q76" s="48"/>
      <c r="R76" s="314">
        <v>1128.8900000000001</v>
      </c>
      <c r="S76" s="314">
        <v>1128.8900000000001</v>
      </c>
      <c r="T76" s="135">
        <f>N76/S76</f>
        <v>0.82988599420669851</v>
      </c>
      <c r="U76" s="55">
        <f>TRUNC(J76*H76,2)</f>
        <v>0</v>
      </c>
      <c r="V76" s="55">
        <f>TRUNC(L76*H76,2)</f>
        <v>0</v>
      </c>
      <c r="X76" s="36" t="b">
        <v>1</v>
      </c>
    </row>
    <row r="77" spans="1:24" x14ac:dyDescent="0.25">
      <c r="A77" s="42" t="s">
        <v>3172</v>
      </c>
      <c r="B77" s="128" t="s">
        <v>260</v>
      </c>
      <c r="C77" s="50" t="s">
        <v>163</v>
      </c>
      <c r="D77" s="51">
        <v>160601</v>
      </c>
      <c r="E77" s="56" t="s">
        <v>261</v>
      </c>
      <c r="F77" s="53" t="s">
        <v>172</v>
      </c>
      <c r="G77" s="54">
        <v>18.100000000000001</v>
      </c>
      <c r="H77" s="55">
        <v>18.100000000000001</v>
      </c>
      <c r="I77" s="73">
        <v>28.17</v>
      </c>
      <c r="J77" s="55">
        <v>23.38</v>
      </c>
      <c r="K77" s="73">
        <v>34.200000000000003</v>
      </c>
      <c r="L77" s="55">
        <v>28.38</v>
      </c>
      <c r="M77" s="55">
        <f>TRUNC(((J77*G77)+(L77*G77)),2)</f>
        <v>936.85</v>
      </c>
      <c r="N77" s="55">
        <f>TRUNC(((J77*H77)+(L77*H77)),2)</f>
        <v>936.85</v>
      </c>
      <c r="O77" s="37"/>
      <c r="P77" s="55">
        <v>28.17</v>
      </c>
      <c r="Q77" s="55">
        <v>34.200000000000003</v>
      </c>
      <c r="R77" s="55">
        <v>1128.8900000000001</v>
      </c>
      <c r="S77" s="55">
        <v>1128.8900000000001</v>
      </c>
      <c r="T77" s="135">
        <f>N77/S77</f>
        <v>0.82988599420669851</v>
      </c>
      <c r="U77" s="55">
        <f>TRUNC(J77*H77,2)</f>
        <v>423.17</v>
      </c>
      <c r="V77" s="55">
        <f>TRUNC(L77*H77,2)</f>
        <v>513.66999999999996</v>
      </c>
      <c r="X77" s="36" t="b">
        <v>1</v>
      </c>
    </row>
    <row r="78" spans="1:24" x14ac:dyDescent="0.25">
      <c r="A78" s="42" t="s">
        <v>3173</v>
      </c>
      <c r="B78" s="126">
        <v>6</v>
      </c>
      <c r="C78" s="131"/>
      <c r="D78" s="131"/>
      <c r="E78" s="43" t="s">
        <v>262</v>
      </c>
      <c r="F78" s="44" t="s">
        <v>160</v>
      </c>
      <c r="G78" s="45">
        <v>1</v>
      </c>
      <c r="H78" s="46"/>
      <c r="I78" s="72"/>
      <c r="J78" s="46"/>
      <c r="K78" s="72"/>
      <c r="L78" s="46"/>
      <c r="M78" s="45">
        <f>M79+M81+M83+M87+M103+M136+M171+M174+M177+M179+M184+M189+M191+M194+M197+M206+M208+M228</f>
        <v>82320.98</v>
      </c>
      <c r="N78" s="45">
        <f>N79+N81+N83+N87+N103+N136+N171+N174+N177+N179+N184+N189+N191+N194+N197+N206+N208+N228</f>
        <v>82320.98</v>
      </c>
      <c r="O78" s="37"/>
      <c r="P78" s="46"/>
      <c r="Q78" s="46"/>
      <c r="R78" s="45">
        <v>99223.48</v>
      </c>
      <c r="S78" s="45">
        <v>99223.48</v>
      </c>
      <c r="T78" s="135">
        <f>N78/S78</f>
        <v>0.82965221538289124</v>
      </c>
      <c r="U78" s="55">
        <f>TRUNC(J78*H78,2)</f>
        <v>0</v>
      </c>
      <c r="V78" s="55">
        <f>TRUNC(L78*H78,2)</f>
        <v>0</v>
      </c>
      <c r="X78" s="36" t="b">
        <v>1</v>
      </c>
    </row>
    <row r="79" spans="1:24" x14ac:dyDescent="0.25">
      <c r="A79" s="42" t="s">
        <v>3174</v>
      </c>
      <c r="B79" s="127" t="s">
        <v>263</v>
      </c>
      <c r="C79" s="132"/>
      <c r="D79" s="132"/>
      <c r="E79" s="47" t="s">
        <v>73</v>
      </c>
      <c r="F79" s="132"/>
      <c r="G79" s="48"/>
      <c r="H79" s="48"/>
      <c r="I79" s="72"/>
      <c r="J79" s="48"/>
      <c r="K79" s="72"/>
      <c r="L79" s="48"/>
      <c r="M79" s="314">
        <f>M80</f>
        <v>289.17</v>
      </c>
      <c r="N79" s="314">
        <f>N80</f>
        <v>289.17</v>
      </c>
      <c r="O79" s="37"/>
      <c r="P79" s="48"/>
      <c r="Q79" s="48"/>
      <c r="R79" s="314">
        <v>348.93</v>
      </c>
      <c r="S79" s="314">
        <v>348.93</v>
      </c>
      <c r="T79" s="135">
        <f>N79/S79</f>
        <v>0.82873355687387162</v>
      </c>
      <c r="U79" s="55">
        <f>TRUNC(J79*H79,2)</f>
        <v>0</v>
      </c>
      <c r="V79" s="55">
        <f>TRUNC(L79*H79,2)</f>
        <v>0</v>
      </c>
      <c r="X79" s="36" t="b">
        <v>1</v>
      </c>
    </row>
    <row r="80" spans="1:24" ht="24" x14ac:dyDescent="0.3">
      <c r="A80" s="42" t="s">
        <v>3175</v>
      </c>
      <c r="B80" s="128" t="s">
        <v>264</v>
      </c>
      <c r="C80" s="50" t="s">
        <v>163</v>
      </c>
      <c r="D80" s="51">
        <v>20701</v>
      </c>
      <c r="E80" s="56" t="s">
        <v>265</v>
      </c>
      <c r="F80" s="53" t="s">
        <v>164</v>
      </c>
      <c r="G80" s="54">
        <v>64.260000000000005</v>
      </c>
      <c r="H80" s="55">
        <v>64.260000000000005</v>
      </c>
      <c r="I80" s="73">
        <v>3.82</v>
      </c>
      <c r="J80" s="55">
        <v>3.17</v>
      </c>
      <c r="K80" s="73">
        <v>1.61</v>
      </c>
      <c r="L80" s="55">
        <v>1.33</v>
      </c>
      <c r="M80" s="55">
        <f>TRUNC(((J80*G80)+(L80*G80)),2)</f>
        <v>289.17</v>
      </c>
      <c r="N80" s="55">
        <f>TRUNC(((J80*H80)+(L80*H80)),2)</f>
        <v>289.17</v>
      </c>
      <c r="O80" s="38"/>
      <c r="P80" s="55">
        <v>3.82</v>
      </c>
      <c r="Q80" s="55">
        <v>1.61</v>
      </c>
      <c r="R80" s="55">
        <v>348.93</v>
      </c>
      <c r="S80" s="55">
        <v>348.93</v>
      </c>
      <c r="T80" s="135">
        <f>N80/S80</f>
        <v>0.82873355687387162</v>
      </c>
      <c r="U80" s="55">
        <f>TRUNC(J80*H80,2)</f>
        <v>203.7</v>
      </c>
      <c r="V80" s="55">
        <f>TRUNC(L80*H80,2)</f>
        <v>85.46</v>
      </c>
      <c r="X80" s="36" t="b">
        <v>1</v>
      </c>
    </row>
    <row r="81" spans="1:24" x14ac:dyDescent="0.25">
      <c r="A81" s="42" t="s">
        <v>3176</v>
      </c>
      <c r="B81" s="127" t="s">
        <v>266</v>
      </c>
      <c r="C81" s="132"/>
      <c r="D81" s="132"/>
      <c r="E81" s="47" t="s">
        <v>75</v>
      </c>
      <c r="F81" s="132"/>
      <c r="G81" s="48"/>
      <c r="H81" s="48"/>
      <c r="I81" s="72"/>
      <c r="J81" s="48"/>
      <c r="K81" s="72"/>
      <c r="L81" s="48"/>
      <c r="M81" s="314">
        <f>M82</f>
        <v>162.85</v>
      </c>
      <c r="N81" s="314">
        <f>N82</f>
        <v>162.85</v>
      </c>
      <c r="O81" s="37"/>
      <c r="P81" s="48"/>
      <c r="Q81" s="48"/>
      <c r="R81" s="314">
        <v>196.25</v>
      </c>
      <c r="S81" s="314">
        <v>196.25</v>
      </c>
      <c r="T81" s="135">
        <f>N81/S81</f>
        <v>0.8298089171974522</v>
      </c>
      <c r="U81" s="55">
        <f>TRUNC(J81*H81,2)</f>
        <v>0</v>
      </c>
      <c r="V81" s="55">
        <f>TRUNC(L81*H81,2)</f>
        <v>0</v>
      </c>
      <c r="X81" s="36" t="b">
        <v>1</v>
      </c>
    </row>
    <row r="82" spans="1:24" x14ac:dyDescent="0.25">
      <c r="A82" s="42" t="s">
        <v>3177</v>
      </c>
      <c r="B82" s="128" t="s">
        <v>267</v>
      </c>
      <c r="C82" s="50" t="s">
        <v>163</v>
      </c>
      <c r="D82" s="51">
        <v>30101</v>
      </c>
      <c r="E82" s="56" t="s">
        <v>230</v>
      </c>
      <c r="F82" s="53" t="s">
        <v>211</v>
      </c>
      <c r="G82" s="54">
        <v>4.49</v>
      </c>
      <c r="H82" s="55">
        <v>4.49</v>
      </c>
      <c r="I82" s="73">
        <v>34.11</v>
      </c>
      <c r="J82" s="55">
        <v>28.31</v>
      </c>
      <c r="K82" s="73">
        <v>9.6</v>
      </c>
      <c r="L82" s="55">
        <v>7.96</v>
      </c>
      <c r="M82" s="55">
        <f>TRUNC(((J82*G82)+(L82*G82)),2)</f>
        <v>162.85</v>
      </c>
      <c r="N82" s="55">
        <f>TRUNC(((J82*H82)+(L82*H82)),2)</f>
        <v>162.85</v>
      </c>
      <c r="O82" s="37"/>
      <c r="P82" s="55">
        <v>34.11</v>
      </c>
      <c r="Q82" s="55">
        <v>9.6</v>
      </c>
      <c r="R82" s="55">
        <v>196.25</v>
      </c>
      <c r="S82" s="55">
        <v>196.25</v>
      </c>
      <c r="T82" s="135">
        <f>N82/S82</f>
        <v>0.8298089171974522</v>
      </c>
      <c r="U82" s="55">
        <f>TRUNC(J82*H82,2)</f>
        <v>127.11</v>
      </c>
      <c r="V82" s="55">
        <f>TRUNC(L82*H82,2)</f>
        <v>35.74</v>
      </c>
      <c r="X82" s="36" t="b">
        <v>1</v>
      </c>
    </row>
    <row r="83" spans="1:24" x14ac:dyDescent="0.25">
      <c r="A83" s="42" t="s">
        <v>3178</v>
      </c>
      <c r="B83" s="127" t="s">
        <v>268</v>
      </c>
      <c r="C83" s="132"/>
      <c r="D83" s="132"/>
      <c r="E83" s="47" t="s">
        <v>77</v>
      </c>
      <c r="F83" s="132"/>
      <c r="G83" s="48"/>
      <c r="H83" s="48"/>
      <c r="I83" s="72"/>
      <c r="J83" s="48"/>
      <c r="K83" s="72"/>
      <c r="L83" s="48"/>
      <c r="M83" s="314">
        <f>M84</f>
        <v>314.86</v>
      </c>
      <c r="N83" s="314">
        <f>N84</f>
        <v>314.86</v>
      </c>
      <c r="O83" s="37"/>
      <c r="P83" s="48"/>
      <c r="Q83" s="48"/>
      <c r="R83" s="314">
        <v>380.41</v>
      </c>
      <c r="S83" s="314">
        <v>380.41</v>
      </c>
      <c r="T83" s="135">
        <f>N83/S83</f>
        <v>0.82768591782550405</v>
      </c>
      <c r="U83" s="55">
        <f>TRUNC(J83*H83,2)</f>
        <v>0</v>
      </c>
      <c r="V83" s="55">
        <f>TRUNC(L83*H83,2)</f>
        <v>0</v>
      </c>
      <c r="X83" s="36" t="b">
        <v>1</v>
      </c>
    </row>
    <row r="84" spans="1:24" x14ac:dyDescent="0.25">
      <c r="A84" s="42" t="s">
        <v>3179</v>
      </c>
      <c r="B84" s="129" t="s">
        <v>269</v>
      </c>
      <c r="C84" s="133"/>
      <c r="D84" s="133"/>
      <c r="E84" s="58" t="s">
        <v>270</v>
      </c>
      <c r="F84" s="133"/>
      <c r="G84" s="59"/>
      <c r="H84" s="59"/>
      <c r="I84" s="72"/>
      <c r="J84" s="59"/>
      <c r="K84" s="72"/>
      <c r="L84" s="59"/>
      <c r="M84" s="60">
        <f>SUM(M85:M86)</f>
        <v>314.86</v>
      </c>
      <c r="N84" s="60">
        <f>SUM(N85:N86)</f>
        <v>314.86</v>
      </c>
      <c r="O84" s="37"/>
      <c r="P84" s="59"/>
      <c r="Q84" s="59"/>
      <c r="R84" s="60">
        <v>380.41</v>
      </c>
      <c r="S84" s="60">
        <v>380.41</v>
      </c>
      <c r="T84" s="135">
        <f>N84/S84</f>
        <v>0.82768591782550405</v>
      </c>
      <c r="U84" s="55">
        <f>TRUNC(J84*H84,2)</f>
        <v>0</v>
      </c>
      <c r="V84" s="55">
        <f>TRUNC(L84*H84,2)</f>
        <v>0</v>
      </c>
      <c r="X84" s="36" t="b">
        <v>1</v>
      </c>
    </row>
    <row r="85" spans="1:24" ht="24" x14ac:dyDescent="0.3">
      <c r="A85" s="42" t="s">
        <v>3180</v>
      </c>
      <c r="B85" s="128" t="s">
        <v>271</v>
      </c>
      <c r="C85" s="50" t="s">
        <v>163</v>
      </c>
      <c r="D85" s="51">
        <v>41140</v>
      </c>
      <c r="E85" s="56" t="s">
        <v>241</v>
      </c>
      <c r="F85" s="53" t="s">
        <v>164</v>
      </c>
      <c r="G85" s="54">
        <v>64.260000000000005</v>
      </c>
      <c r="H85" s="55">
        <v>64.260000000000005</v>
      </c>
      <c r="I85" s="73">
        <v>0</v>
      </c>
      <c r="J85" s="55">
        <v>0</v>
      </c>
      <c r="K85" s="73">
        <v>2.72</v>
      </c>
      <c r="L85" s="55">
        <v>2.25</v>
      </c>
      <c r="M85" s="55">
        <f>TRUNC(((J85*G85)+(L85*G85)),2)</f>
        <v>144.58000000000001</v>
      </c>
      <c r="N85" s="55">
        <f>TRUNC(((J85*H85)+(L85*H85)),2)</f>
        <v>144.58000000000001</v>
      </c>
      <c r="O85" s="38"/>
      <c r="P85" s="55">
        <v>0</v>
      </c>
      <c r="Q85" s="55">
        <v>2.72</v>
      </c>
      <c r="R85" s="55">
        <v>174.78</v>
      </c>
      <c r="S85" s="55">
        <v>174.78</v>
      </c>
      <c r="T85" s="135">
        <f>N85/S85</f>
        <v>0.82721135141320523</v>
      </c>
      <c r="U85" s="55">
        <f>TRUNC(J85*H85,2)</f>
        <v>0</v>
      </c>
      <c r="V85" s="55">
        <f>TRUNC(L85*H85,2)</f>
        <v>144.58000000000001</v>
      </c>
      <c r="X85" s="36" t="b">
        <v>1</v>
      </c>
    </row>
    <row r="86" spans="1:24" ht="24" x14ac:dyDescent="0.3">
      <c r="A86" s="42" t="s">
        <v>3181</v>
      </c>
      <c r="B86" s="128" t="s">
        <v>272</v>
      </c>
      <c r="C86" s="50" t="s">
        <v>217</v>
      </c>
      <c r="D86" s="51">
        <v>97083</v>
      </c>
      <c r="E86" s="56" t="s">
        <v>243</v>
      </c>
      <c r="F86" s="53" t="s">
        <v>164</v>
      </c>
      <c r="G86" s="54">
        <v>64.260000000000005</v>
      </c>
      <c r="H86" s="55">
        <v>64.260000000000005</v>
      </c>
      <c r="I86" s="73">
        <v>0.93</v>
      </c>
      <c r="J86" s="55">
        <v>0.77</v>
      </c>
      <c r="K86" s="73">
        <v>2.27</v>
      </c>
      <c r="L86" s="55">
        <v>1.88</v>
      </c>
      <c r="M86" s="55">
        <f>TRUNC(((J86*G86)+(L86*G86)),2)</f>
        <v>170.28</v>
      </c>
      <c r="N86" s="55">
        <f>TRUNC(((J86*H86)+(L86*H86)),2)</f>
        <v>170.28</v>
      </c>
      <c r="O86" s="38"/>
      <c r="P86" s="55">
        <v>0.93</v>
      </c>
      <c r="Q86" s="55">
        <v>2.27</v>
      </c>
      <c r="R86" s="55">
        <v>205.63</v>
      </c>
      <c r="S86" s="55">
        <v>205.63</v>
      </c>
      <c r="T86" s="135">
        <f>N86/S86</f>
        <v>0.82808928658269709</v>
      </c>
      <c r="U86" s="55">
        <f>TRUNC(J86*H86,2)</f>
        <v>49.48</v>
      </c>
      <c r="V86" s="55">
        <f>TRUNC(L86*H86,2)</f>
        <v>120.8</v>
      </c>
      <c r="X86" s="36" t="b">
        <v>1</v>
      </c>
    </row>
    <row r="87" spans="1:24" x14ac:dyDescent="0.25">
      <c r="A87" s="42" t="s">
        <v>3182</v>
      </c>
      <c r="B87" s="127" t="s">
        <v>273</v>
      </c>
      <c r="C87" s="132"/>
      <c r="D87" s="132"/>
      <c r="E87" s="47" t="s">
        <v>79</v>
      </c>
      <c r="F87" s="132"/>
      <c r="G87" s="48"/>
      <c r="H87" s="48"/>
      <c r="I87" s="72"/>
      <c r="J87" s="48"/>
      <c r="K87" s="72"/>
      <c r="L87" s="48"/>
      <c r="M87" s="314">
        <f>M88+M92+M101</f>
        <v>6772.0099999999993</v>
      </c>
      <c r="N87" s="314">
        <f>N88+N92+N101</f>
        <v>6772.0099999999993</v>
      </c>
      <c r="O87" s="37"/>
      <c r="P87" s="48"/>
      <c r="Q87" s="48"/>
      <c r="R87" s="314">
        <v>8160.14</v>
      </c>
      <c r="S87" s="314">
        <v>8160.14</v>
      </c>
      <c r="T87" s="135">
        <f>N87/S87</f>
        <v>0.82988894798373547</v>
      </c>
      <c r="U87" s="55">
        <f>TRUNC(J87*H87,2)</f>
        <v>0</v>
      </c>
      <c r="V87" s="55">
        <f>TRUNC(L87*H87,2)</f>
        <v>0</v>
      </c>
      <c r="X87" s="36" t="b">
        <v>1</v>
      </c>
    </row>
    <row r="88" spans="1:24" x14ac:dyDescent="0.25">
      <c r="A88" s="42" t="s">
        <v>3183</v>
      </c>
      <c r="B88" s="129" t="s">
        <v>274</v>
      </c>
      <c r="C88" s="133"/>
      <c r="D88" s="133"/>
      <c r="E88" s="58" t="s">
        <v>275</v>
      </c>
      <c r="F88" s="133"/>
      <c r="G88" s="59"/>
      <c r="H88" s="59"/>
      <c r="I88" s="72"/>
      <c r="J88" s="59"/>
      <c r="K88" s="72"/>
      <c r="L88" s="59"/>
      <c r="M88" s="60">
        <f>SUM(M89:M91)</f>
        <v>4448.57</v>
      </c>
      <c r="N88" s="60">
        <f>SUM(N89:N91)</f>
        <v>4448.57</v>
      </c>
      <c r="O88" s="37"/>
      <c r="P88" s="59"/>
      <c r="Q88" s="59"/>
      <c r="R88" s="60">
        <v>5360.57</v>
      </c>
      <c r="S88" s="60">
        <v>5360.57</v>
      </c>
      <c r="T88" s="135">
        <f>N88/S88</f>
        <v>0.82986883857500227</v>
      </c>
      <c r="U88" s="55">
        <f>TRUNC(J88*H88,2)</f>
        <v>0</v>
      </c>
      <c r="V88" s="55">
        <f>TRUNC(L88*H88,2)</f>
        <v>0</v>
      </c>
      <c r="X88" s="36" t="b">
        <v>1</v>
      </c>
    </row>
    <row r="89" spans="1:24" x14ac:dyDescent="0.25">
      <c r="A89" s="42" t="s">
        <v>3184</v>
      </c>
      <c r="B89" s="128" t="s">
        <v>276</v>
      </c>
      <c r="C89" s="50" t="s">
        <v>163</v>
      </c>
      <c r="D89" s="51">
        <v>50302</v>
      </c>
      <c r="E89" s="56" t="s">
        <v>277</v>
      </c>
      <c r="F89" s="53" t="s">
        <v>172</v>
      </c>
      <c r="G89" s="54">
        <v>42</v>
      </c>
      <c r="H89" s="55">
        <v>42</v>
      </c>
      <c r="I89" s="73">
        <v>32.19</v>
      </c>
      <c r="J89" s="55">
        <v>26.72</v>
      </c>
      <c r="K89" s="73">
        <v>37.479999999999997</v>
      </c>
      <c r="L89" s="55">
        <v>31.11</v>
      </c>
      <c r="M89" s="55">
        <f>TRUNC(((J89*G89)+(L89*G89)),2)</f>
        <v>2428.86</v>
      </c>
      <c r="N89" s="55">
        <f>TRUNC(((J89*H89)+(L89*H89)),2)</f>
        <v>2428.86</v>
      </c>
      <c r="O89" s="37"/>
      <c r="P89" s="55">
        <v>32.19</v>
      </c>
      <c r="Q89" s="55">
        <v>37.479999999999997</v>
      </c>
      <c r="R89" s="55">
        <v>2926.14</v>
      </c>
      <c r="S89" s="55">
        <v>2926.14</v>
      </c>
      <c r="T89" s="135">
        <f>N89/S89</f>
        <v>0.83005597818286214</v>
      </c>
      <c r="U89" s="55">
        <f>TRUNC(J89*H89,2)</f>
        <v>1122.24</v>
      </c>
      <c r="V89" s="55">
        <f>TRUNC(L89*H89,2)</f>
        <v>1306.6199999999999</v>
      </c>
      <c r="X89" s="36" t="b">
        <v>1</v>
      </c>
    </row>
    <row r="90" spans="1:24" x14ac:dyDescent="0.25">
      <c r="A90" s="42" t="s">
        <v>3185</v>
      </c>
      <c r="B90" s="128" t="s">
        <v>278</v>
      </c>
      <c r="C90" s="50" t="s">
        <v>163</v>
      </c>
      <c r="D90" s="51">
        <v>52005</v>
      </c>
      <c r="E90" s="56" t="s">
        <v>279</v>
      </c>
      <c r="F90" s="53" t="s">
        <v>280</v>
      </c>
      <c r="G90" s="54">
        <v>144</v>
      </c>
      <c r="H90" s="55">
        <v>144</v>
      </c>
      <c r="I90" s="73">
        <v>8.8800000000000008</v>
      </c>
      <c r="J90" s="55">
        <v>7.37</v>
      </c>
      <c r="K90" s="73">
        <v>2.98</v>
      </c>
      <c r="L90" s="55">
        <v>2.4700000000000002</v>
      </c>
      <c r="M90" s="55">
        <f>TRUNC(((J90*G90)+(L90*G90)),2)</f>
        <v>1416.96</v>
      </c>
      <c r="N90" s="55">
        <f>TRUNC(((J90*H90)+(L90*H90)),2)</f>
        <v>1416.96</v>
      </c>
      <c r="O90" s="37"/>
      <c r="P90" s="55">
        <v>8.8800000000000008</v>
      </c>
      <c r="Q90" s="55">
        <v>2.98</v>
      </c>
      <c r="R90" s="55">
        <v>1707.84</v>
      </c>
      <c r="S90" s="55">
        <v>1707.84</v>
      </c>
      <c r="T90" s="135">
        <f>N90/S90</f>
        <v>0.82967959527824631</v>
      </c>
      <c r="U90" s="55">
        <f>TRUNC(J90*H90,2)</f>
        <v>1061.28</v>
      </c>
      <c r="V90" s="55">
        <f>TRUNC(L90*H90,2)</f>
        <v>355.68</v>
      </c>
      <c r="X90" s="36" t="b">
        <v>1</v>
      </c>
    </row>
    <row r="91" spans="1:24" x14ac:dyDescent="0.25">
      <c r="A91" s="42" t="s">
        <v>3186</v>
      </c>
      <c r="B91" s="128" t="s">
        <v>281</v>
      </c>
      <c r="C91" s="50" t="s">
        <v>163</v>
      </c>
      <c r="D91" s="51">
        <v>52014</v>
      </c>
      <c r="E91" s="56" t="s">
        <v>282</v>
      </c>
      <c r="F91" s="53" t="s">
        <v>280</v>
      </c>
      <c r="G91" s="54">
        <v>47.09</v>
      </c>
      <c r="H91" s="55">
        <v>47.09</v>
      </c>
      <c r="I91" s="73">
        <v>12.82</v>
      </c>
      <c r="J91" s="55">
        <v>10.64</v>
      </c>
      <c r="K91" s="73">
        <v>2.61</v>
      </c>
      <c r="L91" s="55">
        <v>2.16</v>
      </c>
      <c r="M91" s="55">
        <f>TRUNC(((J91*G91)+(L91*G91)),2)</f>
        <v>602.75</v>
      </c>
      <c r="N91" s="55">
        <f>TRUNC(((J91*H91)+(L91*H91)),2)</f>
        <v>602.75</v>
      </c>
      <c r="O91" s="37"/>
      <c r="P91" s="55">
        <v>12.82</v>
      </c>
      <c r="Q91" s="55">
        <v>2.61</v>
      </c>
      <c r="R91" s="55">
        <v>726.59</v>
      </c>
      <c r="S91" s="55">
        <v>726.59</v>
      </c>
      <c r="T91" s="135">
        <f>N91/S91</f>
        <v>0.82955999944948322</v>
      </c>
      <c r="U91" s="55">
        <f>TRUNC(J91*H91,2)</f>
        <v>501.03</v>
      </c>
      <c r="V91" s="55">
        <f>TRUNC(L91*H91,2)</f>
        <v>101.71</v>
      </c>
      <c r="X91" s="36" t="b">
        <v>1</v>
      </c>
    </row>
    <row r="92" spans="1:24" x14ac:dyDescent="0.25">
      <c r="A92" s="42" t="s">
        <v>3187</v>
      </c>
      <c r="B92" s="129" t="s">
        <v>283</v>
      </c>
      <c r="C92" s="133"/>
      <c r="D92" s="133"/>
      <c r="E92" s="58" t="s">
        <v>284</v>
      </c>
      <c r="F92" s="133"/>
      <c r="G92" s="59"/>
      <c r="H92" s="59"/>
      <c r="I92" s="72"/>
      <c r="J92" s="59"/>
      <c r="K92" s="72"/>
      <c r="L92" s="59"/>
      <c r="M92" s="60">
        <f>SUM(M93:M100)</f>
        <v>2248.7400000000002</v>
      </c>
      <c r="N92" s="60">
        <f>SUM(N93:N100)</f>
        <v>2248.7400000000002</v>
      </c>
      <c r="O92" s="37"/>
      <c r="P92" s="59"/>
      <c r="Q92" s="59"/>
      <c r="R92" s="60">
        <v>2709.57</v>
      </c>
      <c r="S92" s="60">
        <v>2709.57</v>
      </c>
      <c r="T92" s="135">
        <f>N92/S92</f>
        <v>0.82992504345707996</v>
      </c>
      <c r="U92" s="55">
        <f>TRUNC(J92*H92,2)</f>
        <v>0</v>
      </c>
      <c r="V92" s="55">
        <f>TRUNC(L92*H92,2)</f>
        <v>0</v>
      </c>
      <c r="X92" s="36" t="b">
        <v>1</v>
      </c>
    </row>
    <row r="93" spans="1:24" x14ac:dyDescent="0.25">
      <c r="A93" s="42" t="s">
        <v>3188</v>
      </c>
      <c r="B93" s="128" t="s">
        <v>285</v>
      </c>
      <c r="C93" s="50" t="s">
        <v>163</v>
      </c>
      <c r="D93" s="51">
        <v>50901</v>
      </c>
      <c r="E93" s="56" t="s">
        <v>286</v>
      </c>
      <c r="F93" s="53" t="s">
        <v>211</v>
      </c>
      <c r="G93" s="54">
        <v>2.93</v>
      </c>
      <c r="H93" s="55">
        <v>2.93</v>
      </c>
      <c r="I93" s="73">
        <v>0</v>
      </c>
      <c r="J93" s="55">
        <v>0</v>
      </c>
      <c r="K93" s="73">
        <v>43.34</v>
      </c>
      <c r="L93" s="55">
        <v>35.97</v>
      </c>
      <c r="M93" s="55">
        <f>TRUNC(((J93*G93)+(L93*G93)),2)</f>
        <v>105.39</v>
      </c>
      <c r="N93" s="55">
        <f>TRUNC(((J93*H93)+(L93*H93)),2)</f>
        <v>105.39</v>
      </c>
      <c r="O93" s="37"/>
      <c r="P93" s="55">
        <v>0</v>
      </c>
      <c r="Q93" s="55">
        <v>43.34</v>
      </c>
      <c r="R93" s="55">
        <v>126.98</v>
      </c>
      <c r="S93" s="55">
        <v>126.98</v>
      </c>
      <c r="T93" s="135">
        <f>N93/S93</f>
        <v>0.82997322412978425</v>
      </c>
      <c r="U93" s="55">
        <f>TRUNC(J93*H93,2)</f>
        <v>0</v>
      </c>
      <c r="V93" s="55">
        <f>TRUNC(L93*H93,2)</f>
        <v>105.39</v>
      </c>
      <c r="X93" s="36" t="b">
        <v>1</v>
      </c>
    </row>
    <row r="94" spans="1:24" x14ac:dyDescent="0.25">
      <c r="A94" s="42" t="s">
        <v>3189</v>
      </c>
      <c r="B94" s="128" t="s">
        <v>287</v>
      </c>
      <c r="C94" s="50" t="s">
        <v>163</v>
      </c>
      <c r="D94" s="51">
        <v>50902</v>
      </c>
      <c r="E94" s="56" t="s">
        <v>288</v>
      </c>
      <c r="F94" s="53" t="s">
        <v>164</v>
      </c>
      <c r="G94" s="54">
        <v>5.04</v>
      </c>
      <c r="H94" s="55">
        <v>5.04</v>
      </c>
      <c r="I94" s="73">
        <v>0</v>
      </c>
      <c r="J94" s="55">
        <v>0</v>
      </c>
      <c r="K94" s="73">
        <v>5.34</v>
      </c>
      <c r="L94" s="55">
        <v>4.43</v>
      </c>
      <c r="M94" s="55">
        <f>TRUNC(((J94*G94)+(L94*G94)),2)</f>
        <v>22.32</v>
      </c>
      <c r="N94" s="55">
        <f>TRUNC(((J94*H94)+(L94*H94)),2)</f>
        <v>22.32</v>
      </c>
      <c r="O94" s="37"/>
      <c r="P94" s="55">
        <v>0</v>
      </c>
      <c r="Q94" s="55">
        <v>5.34</v>
      </c>
      <c r="R94" s="55">
        <v>26.91</v>
      </c>
      <c r="S94" s="55">
        <v>26.91</v>
      </c>
      <c r="T94" s="135">
        <f>N94/S94</f>
        <v>0.8294314381270903</v>
      </c>
      <c r="U94" s="55">
        <f>TRUNC(J94*H94,2)</f>
        <v>0</v>
      </c>
      <c r="V94" s="55">
        <f>TRUNC(L94*H94,2)</f>
        <v>22.32</v>
      </c>
      <c r="X94" s="36" t="b">
        <v>1</v>
      </c>
    </row>
    <row r="95" spans="1:24" x14ac:dyDescent="0.3">
      <c r="A95" s="42" t="s">
        <v>3190</v>
      </c>
      <c r="B95" s="128" t="s">
        <v>289</v>
      </c>
      <c r="C95" s="50" t="s">
        <v>217</v>
      </c>
      <c r="D95" s="51">
        <v>96616</v>
      </c>
      <c r="E95" s="56" t="s">
        <v>290</v>
      </c>
      <c r="F95" s="53" t="s">
        <v>211</v>
      </c>
      <c r="G95" s="54">
        <v>0.25</v>
      </c>
      <c r="H95" s="55">
        <v>0.25</v>
      </c>
      <c r="I95" s="73">
        <v>430.66</v>
      </c>
      <c r="J95" s="55">
        <v>357.49</v>
      </c>
      <c r="K95" s="73">
        <v>221.65</v>
      </c>
      <c r="L95" s="55">
        <v>183.99</v>
      </c>
      <c r="M95" s="55">
        <f>TRUNC(((J95*G95)+(L95*G95)),2)</f>
        <v>135.37</v>
      </c>
      <c r="N95" s="55">
        <f>TRUNC(((J95*H95)+(L95*H95)),2)</f>
        <v>135.37</v>
      </c>
      <c r="O95" s="38"/>
      <c r="P95" s="55">
        <v>430.66</v>
      </c>
      <c r="Q95" s="55">
        <v>221.65</v>
      </c>
      <c r="R95" s="55">
        <v>163.07</v>
      </c>
      <c r="S95" s="55">
        <v>163.07</v>
      </c>
      <c r="T95" s="135">
        <f>N95/S95</f>
        <v>0.83013429815416695</v>
      </c>
      <c r="U95" s="55">
        <f>TRUNC(J95*H95,2)</f>
        <v>89.37</v>
      </c>
      <c r="V95" s="55">
        <f>TRUNC(L95*H95,2)</f>
        <v>45.99</v>
      </c>
      <c r="X95" s="36" t="b">
        <v>1</v>
      </c>
    </row>
    <row r="96" spans="1:24" x14ac:dyDescent="0.25">
      <c r="A96" s="42" t="s">
        <v>3191</v>
      </c>
      <c r="B96" s="128" t="s">
        <v>291</v>
      </c>
      <c r="C96" s="50" t="s">
        <v>163</v>
      </c>
      <c r="D96" s="51">
        <v>51036</v>
      </c>
      <c r="E96" s="56" t="s">
        <v>292</v>
      </c>
      <c r="F96" s="53" t="s">
        <v>211</v>
      </c>
      <c r="G96" s="54">
        <v>2.73</v>
      </c>
      <c r="H96" s="55">
        <v>2.73</v>
      </c>
      <c r="I96" s="73">
        <v>557.77</v>
      </c>
      <c r="J96" s="55">
        <v>463</v>
      </c>
      <c r="K96" s="73">
        <v>0</v>
      </c>
      <c r="L96" s="55">
        <v>0</v>
      </c>
      <c r="M96" s="55">
        <f>TRUNC(((J96*G96)+(L96*G96)),2)</f>
        <v>1263.99</v>
      </c>
      <c r="N96" s="55">
        <f>TRUNC(((J96*H96)+(L96*H96)),2)</f>
        <v>1263.99</v>
      </c>
      <c r="O96" s="37"/>
      <c r="P96" s="55">
        <v>557.77</v>
      </c>
      <c r="Q96" s="55">
        <v>0</v>
      </c>
      <c r="R96" s="55">
        <v>1522.71</v>
      </c>
      <c r="S96" s="55">
        <v>1522.71</v>
      </c>
      <c r="T96" s="135">
        <f>N96/S96</f>
        <v>0.83009240104813131</v>
      </c>
      <c r="U96" s="55">
        <f>TRUNC(J96*H96,2)</f>
        <v>1263.99</v>
      </c>
      <c r="V96" s="55">
        <f>TRUNC(L96*H96,2)</f>
        <v>0</v>
      </c>
      <c r="X96" s="36" t="b">
        <v>1</v>
      </c>
    </row>
    <row r="97" spans="1:24" x14ac:dyDescent="0.3">
      <c r="A97" s="42" t="s">
        <v>3192</v>
      </c>
      <c r="B97" s="128" t="s">
        <v>293</v>
      </c>
      <c r="C97" s="50" t="s">
        <v>163</v>
      </c>
      <c r="D97" s="51">
        <v>51060</v>
      </c>
      <c r="E97" s="56" t="s">
        <v>294</v>
      </c>
      <c r="F97" s="53" t="s">
        <v>211</v>
      </c>
      <c r="G97" s="54">
        <v>2.73</v>
      </c>
      <c r="H97" s="55">
        <v>2.73</v>
      </c>
      <c r="I97" s="73">
        <v>0.12</v>
      </c>
      <c r="J97" s="55">
        <v>0.09</v>
      </c>
      <c r="K97" s="73">
        <v>40.18</v>
      </c>
      <c r="L97" s="55">
        <v>33.35</v>
      </c>
      <c r="M97" s="55">
        <f>TRUNC(((J97*G97)+(L97*G97)),2)</f>
        <v>91.29</v>
      </c>
      <c r="N97" s="55">
        <f>TRUNC(((J97*H97)+(L97*H97)),2)</f>
        <v>91.29</v>
      </c>
      <c r="O97" s="38"/>
      <c r="P97" s="55">
        <v>0.12</v>
      </c>
      <c r="Q97" s="55">
        <v>40.18</v>
      </c>
      <c r="R97" s="55">
        <v>110.01</v>
      </c>
      <c r="S97" s="55">
        <v>110.01</v>
      </c>
      <c r="T97" s="135">
        <f>N97/S97</f>
        <v>0.82983365148622856</v>
      </c>
      <c r="U97" s="55">
        <f>TRUNC(J97*H97,2)</f>
        <v>0.24</v>
      </c>
      <c r="V97" s="55">
        <f>TRUNC(L97*H97,2)</f>
        <v>91.04</v>
      </c>
      <c r="X97" s="36" t="b">
        <v>1</v>
      </c>
    </row>
    <row r="98" spans="1:24" x14ac:dyDescent="0.25">
      <c r="A98" s="42" t="s">
        <v>3193</v>
      </c>
      <c r="B98" s="128" t="s">
        <v>295</v>
      </c>
      <c r="C98" s="50" t="s">
        <v>163</v>
      </c>
      <c r="D98" s="51">
        <v>52004</v>
      </c>
      <c r="E98" s="56" t="s">
        <v>296</v>
      </c>
      <c r="F98" s="53" t="s">
        <v>280</v>
      </c>
      <c r="G98" s="54">
        <v>6.6</v>
      </c>
      <c r="H98" s="55">
        <v>6.6</v>
      </c>
      <c r="I98" s="73">
        <v>9.16</v>
      </c>
      <c r="J98" s="55">
        <v>7.6</v>
      </c>
      <c r="K98" s="73">
        <v>2.98</v>
      </c>
      <c r="L98" s="55">
        <v>2.4700000000000002</v>
      </c>
      <c r="M98" s="55">
        <f>TRUNC(((J98*G98)+(L98*G98)),2)</f>
        <v>66.459999999999994</v>
      </c>
      <c r="N98" s="55">
        <f>TRUNC(((J98*H98)+(L98*H98)),2)</f>
        <v>66.459999999999994</v>
      </c>
      <c r="O98" s="37"/>
      <c r="P98" s="55">
        <v>9.16</v>
      </c>
      <c r="Q98" s="55">
        <v>2.98</v>
      </c>
      <c r="R98" s="55">
        <v>80.12</v>
      </c>
      <c r="S98" s="55">
        <v>80.12</v>
      </c>
      <c r="T98" s="135">
        <f>N98/S98</f>
        <v>0.82950574138791799</v>
      </c>
      <c r="U98" s="55">
        <f>TRUNC(J98*H98,2)</f>
        <v>50.16</v>
      </c>
      <c r="V98" s="55">
        <f>TRUNC(L98*H98,2)</f>
        <v>16.3</v>
      </c>
      <c r="X98" s="36" t="b">
        <v>1</v>
      </c>
    </row>
    <row r="99" spans="1:24" x14ac:dyDescent="0.25">
      <c r="A99" s="42" t="s">
        <v>3194</v>
      </c>
      <c r="B99" s="128" t="s">
        <v>297</v>
      </c>
      <c r="C99" s="50" t="s">
        <v>163</v>
      </c>
      <c r="D99" s="51">
        <v>52005</v>
      </c>
      <c r="E99" s="56" t="s">
        <v>279</v>
      </c>
      <c r="F99" s="53" t="s">
        <v>280</v>
      </c>
      <c r="G99" s="54">
        <v>9.6999999999999993</v>
      </c>
      <c r="H99" s="55">
        <v>9.6999999999999993</v>
      </c>
      <c r="I99" s="73">
        <v>8.8800000000000008</v>
      </c>
      <c r="J99" s="55">
        <v>7.37</v>
      </c>
      <c r="K99" s="73">
        <v>2.98</v>
      </c>
      <c r="L99" s="55">
        <v>2.4700000000000002</v>
      </c>
      <c r="M99" s="55">
        <f>TRUNC(((J99*G99)+(L99*G99)),2)</f>
        <v>95.44</v>
      </c>
      <c r="N99" s="55">
        <f>TRUNC(((J99*H99)+(L99*H99)),2)</f>
        <v>95.44</v>
      </c>
      <c r="O99" s="37"/>
      <c r="P99" s="55">
        <v>8.8800000000000008</v>
      </c>
      <c r="Q99" s="55">
        <v>2.98</v>
      </c>
      <c r="R99" s="55">
        <v>115.04</v>
      </c>
      <c r="S99" s="55">
        <v>115.04</v>
      </c>
      <c r="T99" s="135">
        <f>N99/S99</f>
        <v>0.82962447844228093</v>
      </c>
      <c r="U99" s="55">
        <f>TRUNC(J99*H99,2)</f>
        <v>71.48</v>
      </c>
      <c r="V99" s="55">
        <f>TRUNC(L99*H99,2)</f>
        <v>23.95</v>
      </c>
      <c r="X99" s="36" t="b">
        <v>1</v>
      </c>
    </row>
    <row r="100" spans="1:24" x14ac:dyDescent="0.25">
      <c r="A100" s="42" t="s">
        <v>3195</v>
      </c>
      <c r="B100" s="128" t="s">
        <v>298</v>
      </c>
      <c r="C100" s="50" t="s">
        <v>163</v>
      </c>
      <c r="D100" s="51">
        <v>52014</v>
      </c>
      <c r="E100" s="56" t="s">
        <v>282</v>
      </c>
      <c r="F100" s="53" t="s">
        <v>280</v>
      </c>
      <c r="G100" s="54">
        <v>36.6</v>
      </c>
      <c r="H100" s="55">
        <v>36.6</v>
      </c>
      <c r="I100" s="73">
        <v>12.82</v>
      </c>
      <c r="J100" s="55">
        <v>10.64</v>
      </c>
      <c r="K100" s="73">
        <v>2.61</v>
      </c>
      <c r="L100" s="55">
        <v>2.16</v>
      </c>
      <c r="M100" s="55">
        <f>TRUNC(((J100*G100)+(L100*G100)),2)</f>
        <v>468.48</v>
      </c>
      <c r="N100" s="55">
        <f>TRUNC(((J100*H100)+(L100*H100)),2)</f>
        <v>468.48</v>
      </c>
      <c r="O100" s="37"/>
      <c r="P100" s="55">
        <v>12.82</v>
      </c>
      <c r="Q100" s="55">
        <v>2.61</v>
      </c>
      <c r="R100" s="55">
        <v>564.73</v>
      </c>
      <c r="S100" s="55">
        <v>564.73</v>
      </c>
      <c r="T100" s="135">
        <f>N100/S100</f>
        <v>0.82956457067979394</v>
      </c>
      <c r="U100" s="55">
        <f>TRUNC(J100*H100,2)</f>
        <v>389.42</v>
      </c>
      <c r="V100" s="55">
        <f>TRUNC(L100*H100,2)</f>
        <v>79.05</v>
      </c>
      <c r="X100" s="36" t="b">
        <v>1</v>
      </c>
    </row>
    <row r="101" spans="1:24" x14ac:dyDescent="0.25">
      <c r="A101" s="42" t="s">
        <v>3196</v>
      </c>
      <c r="B101" s="129" t="s">
        <v>299</v>
      </c>
      <c r="C101" s="133"/>
      <c r="D101" s="133"/>
      <c r="E101" s="58" t="s">
        <v>300</v>
      </c>
      <c r="F101" s="133"/>
      <c r="G101" s="59"/>
      <c r="H101" s="59"/>
      <c r="I101" s="72"/>
      <c r="J101" s="59"/>
      <c r="K101" s="72"/>
      <c r="L101" s="59"/>
      <c r="M101" s="60">
        <f>M102</f>
        <v>74.7</v>
      </c>
      <c r="N101" s="60">
        <f>N102</f>
        <v>74.7</v>
      </c>
      <c r="O101" s="37"/>
      <c r="P101" s="59"/>
      <c r="Q101" s="59"/>
      <c r="R101" s="60">
        <v>90</v>
      </c>
      <c r="S101" s="60">
        <v>90</v>
      </c>
      <c r="T101" s="135">
        <f>N101/S101</f>
        <v>0.83000000000000007</v>
      </c>
      <c r="U101" s="55">
        <f>TRUNC(J101*H101,2)</f>
        <v>0</v>
      </c>
      <c r="V101" s="55">
        <f>TRUNC(L101*H101,2)</f>
        <v>0</v>
      </c>
      <c r="X101" s="36" t="b">
        <v>1</v>
      </c>
    </row>
    <row r="102" spans="1:24" x14ac:dyDescent="0.25">
      <c r="A102" s="42" t="s">
        <v>3197</v>
      </c>
      <c r="B102" s="128" t="s">
        <v>301</v>
      </c>
      <c r="C102" s="50" t="s">
        <v>163</v>
      </c>
      <c r="D102" s="51">
        <v>50251</v>
      </c>
      <c r="E102" s="56" t="s">
        <v>302</v>
      </c>
      <c r="F102" s="53" t="s">
        <v>160</v>
      </c>
      <c r="G102" s="54">
        <v>6</v>
      </c>
      <c r="H102" s="55">
        <v>6</v>
      </c>
      <c r="I102" s="73">
        <v>15</v>
      </c>
      <c r="J102" s="55">
        <v>12.45</v>
      </c>
      <c r="K102" s="73">
        <v>0</v>
      </c>
      <c r="L102" s="55">
        <v>0</v>
      </c>
      <c r="M102" s="55">
        <f>TRUNC(((J102*G102)+(L102*G102)),2)</f>
        <v>74.7</v>
      </c>
      <c r="N102" s="55">
        <f>TRUNC(((J102*H102)+(L102*H102)),2)</f>
        <v>74.7</v>
      </c>
      <c r="O102" s="37"/>
      <c r="P102" s="55">
        <v>15</v>
      </c>
      <c r="Q102" s="55">
        <v>0</v>
      </c>
      <c r="R102" s="55">
        <v>90</v>
      </c>
      <c r="S102" s="55">
        <v>90</v>
      </c>
      <c r="T102" s="135">
        <f>N102/S102</f>
        <v>0.83000000000000007</v>
      </c>
      <c r="U102" s="55">
        <f>TRUNC(J102*H102,2)</f>
        <v>74.7</v>
      </c>
      <c r="V102" s="55">
        <f>TRUNC(L102*H102,2)</f>
        <v>0</v>
      </c>
      <c r="X102" s="36" t="b">
        <v>1</v>
      </c>
    </row>
    <row r="103" spans="1:24" x14ac:dyDescent="0.25">
      <c r="A103" s="42" t="s">
        <v>3198</v>
      </c>
      <c r="B103" s="127" t="s">
        <v>303</v>
      </c>
      <c r="C103" s="132"/>
      <c r="D103" s="132"/>
      <c r="E103" s="47" t="s">
        <v>81</v>
      </c>
      <c r="F103" s="132"/>
      <c r="G103" s="48"/>
      <c r="H103" s="48"/>
      <c r="I103" s="72"/>
      <c r="J103" s="48"/>
      <c r="K103" s="72"/>
      <c r="L103" s="48"/>
      <c r="M103" s="314">
        <f>M104+M114+M120+M129+M132+M134</f>
        <v>18419.609999999997</v>
      </c>
      <c r="N103" s="314">
        <f>N104+N114+N120+N129+N132+N134</f>
        <v>18419.609999999997</v>
      </c>
      <c r="O103" s="37"/>
      <c r="P103" s="48"/>
      <c r="Q103" s="48"/>
      <c r="R103" s="314">
        <v>22194.44</v>
      </c>
      <c r="S103" s="314">
        <v>22194.44</v>
      </c>
      <c r="T103" s="135">
        <f>N103/S103</f>
        <v>0.82992001600400811</v>
      </c>
      <c r="U103" s="55">
        <f>TRUNC(J103*H103,2)</f>
        <v>0</v>
      </c>
      <c r="V103" s="55">
        <f>TRUNC(L103*H103,2)</f>
        <v>0</v>
      </c>
      <c r="X103" s="36" t="b">
        <v>1</v>
      </c>
    </row>
    <row r="104" spans="1:24" x14ac:dyDescent="0.25">
      <c r="A104" s="42" t="s">
        <v>3199</v>
      </c>
      <c r="B104" s="129" t="s">
        <v>304</v>
      </c>
      <c r="C104" s="133"/>
      <c r="D104" s="133"/>
      <c r="E104" s="58" t="s">
        <v>305</v>
      </c>
      <c r="F104" s="133"/>
      <c r="G104" s="59"/>
      <c r="H104" s="59"/>
      <c r="I104" s="72"/>
      <c r="J104" s="59"/>
      <c r="K104" s="72"/>
      <c r="L104" s="59"/>
      <c r="M104" s="60">
        <f>SUM(M105:M113)</f>
        <v>2075.1999999999998</v>
      </c>
      <c r="N104" s="60">
        <f>SUM(N105:N113)</f>
        <v>2075.1999999999998</v>
      </c>
      <c r="O104" s="37"/>
      <c r="P104" s="59"/>
      <c r="Q104" s="59"/>
      <c r="R104" s="60">
        <v>2501.0100000000002</v>
      </c>
      <c r="S104" s="60">
        <v>2501.0100000000002</v>
      </c>
      <c r="T104" s="135">
        <f>N104/S104</f>
        <v>0.82974478310762434</v>
      </c>
      <c r="U104" s="55">
        <f>TRUNC(J104*H104,2)</f>
        <v>0</v>
      </c>
      <c r="V104" s="55">
        <f>TRUNC(L104*H104,2)</f>
        <v>0</v>
      </c>
      <c r="X104" s="36" t="b">
        <v>1</v>
      </c>
    </row>
    <row r="105" spans="1:24" x14ac:dyDescent="0.25">
      <c r="A105" s="42" t="s">
        <v>3200</v>
      </c>
      <c r="B105" s="128" t="s">
        <v>306</v>
      </c>
      <c r="C105" s="50" t="s">
        <v>163</v>
      </c>
      <c r="D105" s="51">
        <v>40101</v>
      </c>
      <c r="E105" s="56" t="s">
        <v>307</v>
      </c>
      <c r="F105" s="53" t="s">
        <v>211</v>
      </c>
      <c r="G105" s="54">
        <v>2.09</v>
      </c>
      <c r="H105" s="55">
        <v>2.09</v>
      </c>
      <c r="I105" s="73">
        <v>0</v>
      </c>
      <c r="J105" s="55">
        <v>0</v>
      </c>
      <c r="K105" s="73">
        <v>34.229999999999997</v>
      </c>
      <c r="L105" s="55">
        <v>28.41</v>
      </c>
      <c r="M105" s="55">
        <f>TRUNC(((J105*G105)+(L105*G105)),2)</f>
        <v>59.37</v>
      </c>
      <c r="N105" s="55">
        <f>TRUNC(((J105*H105)+(L105*H105)),2)</f>
        <v>59.37</v>
      </c>
      <c r="O105" s="37"/>
      <c r="P105" s="55">
        <v>0</v>
      </c>
      <c r="Q105" s="55">
        <v>34.229999999999997</v>
      </c>
      <c r="R105" s="55">
        <v>71.540000000000006</v>
      </c>
      <c r="S105" s="55">
        <v>71.540000000000006</v>
      </c>
      <c r="T105" s="135">
        <f>N105/S105</f>
        <v>0.82988537880905777</v>
      </c>
      <c r="U105" s="55">
        <f>TRUNC(J105*H105,2)</f>
        <v>0</v>
      </c>
      <c r="V105" s="55">
        <f>TRUNC(L105*H105,2)</f>
        <v>59.37</v>
      </c>
      <c r="X105" s="36" t="b">
        <v>1</v>
      </c>
    </row>
    <row r="106" spans="1:24" x14ac:dyDescent="0.25">
      <c r="A106" s="42" t="s">
        <v>3201</v>
      </c>
      <c r="B106" s="128" t="s">
        <v>308</v>
      </c>
      <c r="C106" s="50" t="s">
        <v>163</v>
      </c>
      <c r="D106" s="51">
        <v>50902</v>
      </c>
      <c r="E106" s="56" t="s">
        <v>288</v>
      </c>
      <c r="F106" s="53" t="s">
        <v>164</v>
      </c>
      <c r="G106" s="54">
        <v>6.97</v>
      </c>
      <c r="H106" s="55">
        <v>6.97</v>
      </c>
      <c r="I106" s="73">
        <v>0</v>
      </c>
      <c r="J106" s="55">
        <v>0</v>
      </c>
      <c r="K106" s="73">
        <v>5.34</v>
      </c>
      <c r="L106" s="55">
        <v>4.43</v>
      </c>
      <c r="M106" s="55">
        <f>TRUNC(((J106*G106)+(L106*G106)),2)</f>
        <v>30.87</v>
      </c>
      <c r="N106" s="55">
        <f>TRUNC(((J106*H106)+(L106*H106)),2)</f>
        <v>30.87</v>
      </c>
      <c r="O106" s="37"/>
      <c r="P106" s="55">
        <v>0</v>
      </c>
      <c r="Q106" s="55">
        <v>5.34</v>
      </c>
      <c r="R106" s="55">
        <v>37.21</v>
      </c>
      <c r="S106" s="55">
        <v>37.21</v>
      </c>
      <c r="T106" s="135">
        <f>N106/S106</f>
        <v>0.82961569470572427</v>
      </c>
      <c r="U106" s="55">
        <f>TRUNC(J106*H106,2)</f>
        <v>0</v>
      </c>
      <c r="V106" s="55">
        <f>TRUNC(L106*H106,2)</f>
        <v>30.87</v>
      </c>
      <c r="X106" s="36" t="b">
        <v>1</v>
      </c>
    </row>
    <row r="107" spans="1:24" ht="24" x14ac:dyDescent="0.3">
      <c r="A107" s="42" t="s">
        <v>3202</v>
      </c>
      <c r="B107" s="128" t="s">
        <v>309</v>
      </c>
      <c r="C107" s="50" t="s">
        <v>217</v>
      </c>
      <c r="D107" s="51">
        <v>96616</v>
      </c>
      <c r="E107" s="52" t="s">
        <v>3021</v>
      </c>
      <c r="F107" s="53" t="s">
        <v>211</v>
      </c>
      <c r="G107" s="54">
        <v>0.2</v>
      </c>
      <c r="H107" s="55">
        <v>0.2</v>
      </c>
      <c r="I107" s="73">
        <v>430.66</v>
      </c>
      <c r="J107" s="55">
        <v>357.49</v>
      </c>
      <c r="K107" s="73">
        <v>221.65</v>
      </c>
      <c r="L107" s="55">
        <v>183.99</v>
      </c>
      <c r="M107" s="55">
        <f>TRUNC(((J107*G107)+(L107*G107)),2)</f>
        <v>108.29</v>
      </c>
      <c r="N107" s="55">
        <f>TRUNC(((J107*H107)+(L107*H107)),2)</f>
        <v>108.29</v>
      </c>
      <c r="O107" s="38"/>
      <c r="P107" s="55">
        <v>430.66</v>
      </c>
      <c r="Q107" s="55">
        <v>221.65</v>
      </c>
      <c r="R107" s="55">
        <v>130.46</v>
      </c>
      <c r="S107" s="55">
        <v>130.46</v>
      </c>
      <c r="T107" s="135">
        <f>N107/S107</f>
        <v>0.83006285451479378</v>
      </c>
      <c r="U107" s="55">
        <f>TRUNC(J107*H107,2)</f>
        <v>71.489999999999995</v>
      </c>
      <c r="V107" s="55">
        <f>TRUNC(L107*H107,2)</f>
        <v>36.79</v>
      </c>
      <c r="X107" s="36" t="b">
        <v>1</v>
      </c>
    </row>
    <row r="108" spans="1:24" x14ac:dyDescent="0.25">
      <c r="A108" s="42" t="s">
        <v>3203</v>
      </c>
      <c r="B108" s="128" t="s">
        <v>310</v>
      </c>
      <c r="C108" s="50" t="s">
        <v>163</v>
      </c>
      <c r="D108" s="51">
        <v>60191</v>
      </c>
      <c r="E108" s="56" t="s">
        <v>311</v>
      </c>
      <c r="F108" s="53" t="s">
        <v>164</v>
      </c>
      <c r="G108" s="54">
        <v>17.420000000000002</v>
      </c>
      <c r="H108" s="55">
        <v>17.420000000000002</v>
      </c>
      <c r="I108" s="73">
        <v>24.41</v>
      </c>
      <c r="J108" s="55">
        <v>20.260000000000002</v>
      </c>
      <c r="K108" s="73">
        <v>11.37</v>
      </c>
      <c r="L108" s="55">
        <v>9.43</v>
      </c>
      <c r="M108" s="55">
        <f>TRUNC(((J108*G108)+(L108*G108)),2)</f>
        <v>517.19000000000005</v>
      </c>
      <c r="N108" s="55">
        <f>TRUNC(((J108*H108)+(L108*H108)),2)</f>
        <v>517.19000000000005</v>
      </c>
      <c r="O108" s="37"/>
      <c r="P108" s="55">
        <v>24.41</v>
      </c>
      <c r="Q108" s="55">
        <v>11.37</v>
      </c>
      <c r="R108" s="55">
        <v>623.28</v>
      </c>
      <c r="S108" s="55">
        <v>623.28</v>
      </c>
      <c r="T108" s="135">
        <f>N108/S108</f>
        <v>0.82978757540752157</v>
      </c>
      <c r="U108" s="55">
        <f>TRUNC(J108*H108,2)</f>
        <v>352.92</v>
      </c>
      <c r="V108" s="55">
        <f>TRUNC(L108*H108,2)</f>
        <v>164.27</v>
      </c>
      <c r="X108" s="36" t="b">
        <v>1</v>
      </c>
    </row>
    <row r="109" spans="1:24" x14ac:dyDescent="0.25">
      <c r="A109" s="42" t="s">
        <v>3204</v>
      </c>
      <c r="B109" s="128" t="s">
        <v>312</v>
      </c>
      <c r="C109" s="50" t="s">
        <v>163</v>
      </c>
      <c r="D109" s="51">
        <v>60524</v>
      </c>
      <c r="E109" s="56" t="s">
        <v>292</v>
      </c>
      <c r="F109" s="53" t="s">
        <v>211</v>
      </c>
      <c r="G109" s="54">
        <v>1.22</v>
      </c>
      <c r="H109" s="55">
        <v>1.22</v>
      </c>
      <c r="I109" s="73">
        <v>557.77</v>
      </c>
      <c r="J109" s="55">
        <v>463</v>
      </c>
      <c r="K109" s="73">
        <v>0</v>
      </c>
      <c r="L109" s="55">
        <v>0</v>
      </c>
      <c r="M109" s="55">
        <f>TRUNC(((J109*G109)+(L109*G109)),2)</f>
        <v>564.86</v>
      </c>
      <c r="N109" s="55">
        <f>TRUNC(((J109*H109)+(L109*H109)),2)</f>
        <v>564.86</v>
      </c>
      <c r="O109" s="37"/>
      <c r="P109" s="55">
        <v>557.77</v>
      </c>
      <c r="Q109" s="55">
        <v>0</v>
      </c>
      <c r="R109" s="55">
        <v>680.47</v>
      </c>
      <c r="S109" s="55">
        <v>680.47</v>
      </c>
      <c r="T109" s="135">
        <f>N109/S109</f>
        <v>0.83010272311784505</v>
      </c>
      <c r="U109" s="55">
        <f>TRUNC(J109*H109,2)</f>
        <v>564.86</v>
      </c>
      <c r="V109" s="55">
        <f>TRUNC(L109*H109,2)</f>
        <v>0</v>
      </c>
      <c r="X109" s="36" t="b">
        <v>1</v>
      </c>
    </row>
    <row r="110" spans="1:24" ht="24" x14ac:dyDescent="0.3">
      <c r="A110" s="42" t="s">
        <v>3205</v>
      </c>
      <c r="B110" s="128" t="s">
        <v>313</v>
      </c>
      <c r="C110" s="50" t="s">
        <v>163</v>
      </c>
      <c r="D110" s="51">
        <v>60800</v>
      </c>
      <c r="E110" s="56" t="s">
        <v>314</v>
      </c>
      <c r="F110" s="53" t="s">
        <v>211</v>
      </c>
      <c r="G110" s="54">
        <v>1.22</v>
      </c>
      <c r="H110" s="55">
        <v>1.22</v>
      </c>
      <c r="I110" s="73">
        <v>0.12</v>
      </c>
      <c r="J110" s="55">
        <v>0.09</v>
      </c>
      <c r="K110" s="73">
        <v>51.75</v>
      </c>
      <c r="L110" s="55">
        <v>42.95</v>
      </c>
      <c r="M110" s="55">
        <f>TRUNC(((J110*G110)+(L110*G110)),2)</f>
        <v>52.5</v>
      </c>
      <c r="N110" s="55">
        <f>TRUNC(((J110*H110)+(L110*H110)),2)</f>
        <v>52.5</v>
      </c>
      <c r="O110" s="38"/>
      <c r="P110" s="55">
        <v>0.12</v>
      </c>
      <c r="Q110" s="55">
        <v>51.75</v>
      </c>
      <c r="R110" s="55">
        <v>63.28</v>
      </c>
      <c r="S110" s="55">
        <v>63.28</v>
      </c>
      <c r="T110" s="135">
        <f>N110/S110</f>
        <v>0.82964601769911506</v>
      </c>
      <c r="U110" s="55">
        <f>TRUNC(J110*H110,2)</f>
        <v>0.1</v>
      </c>
      <c r="V110" s="55">
        <f>TRUNC(L110*H110,2)</f>
        <v>52.39</v>
      </c>
      <c r="X110" s="36" t="b">
        <v>1</v>
      </c>
    </row>
    <row r="111" spans="1:24" x14ac:dyDescent="0.25">
      <c r="A111" s="42" t="s">
        <v>3206</v>
      </c>
      <c r="B111" s="128" t="s">
        <v>315</v>
      </c>
      <c r="C111" s="50" t="s">
        <v>163</v>
      </c>
      <c r="D111" s="51">
        <v>40902</v>
      </c>
      <c r="E111" s="56" t="s">
        <v>316</v>
      </c>
      <c r="F111" s="53" t="s">
        <v>211</v>
      </c>
      <c r="G111" s="54">
        <v>0.87</v>
      </c>
      <c r="H111" s="55">
        <v>0.87</v>
      </c>
      <c r="I111" s="73">
        <v>0</v>
      </c>
      <c r="J111" s="55">
        <v>0</v>
      </c>
      <c r="K111" s="73">
        <v>22.68</v>
      </c>
      <c r="L111" s="55">
        <v>18.82</v>
      </c>
      <c r="M111" s="55">
        <f>TRUNC(((J111*G111)+(L111*G111)),2)</f>
        <v>16.37</v>
      </c>
      <c r="N111" s="55">
        <f>TRUNC(((J111*H111)+(L111*H111)),2)</f>
        <v>16.37</v>
      </c>
      <c r="O111" s="37"/>
      <c r="P111" s="55">
        <v>0</v>
      </c>
      <c r="Q111" s="55">
        <v>22.68</v>
      </c>
      <c r="R111" s="55">
        <v>19.73</v>
      </c>
      <c r="S111" s="55">
        <v>19.73</v>
      </c>
      <c r="T111" s="135">
        <f>N111/S111</f>
        <v>0.82970096300050689</v>
      </c>
      <c r="U111" s="55">
        <f>TRUNC(J111*H111,2)</f>
        <v>0</v>
      </c>
      <c r="V111" s="55">
        <f>TRUNC(L111*H111,2)</f>
        <v>16.37</v>
      </c>
      <c r="X111" s="36" t="b">
        <v>1</v>
      </c>
    </row>
    <row r="112" spans="1:24" x14ac:dyDescent="0.25">
      <c r="A112" s="42" t="s">
        <v>3207</v>
      </c>
      <c r="B112" s="128" t="s">
        <v>317</v>
      </c>
      <c r="C112" s="50" t="s">
        <v>163</v>
      </c>
      <c r="D112" s="51">
        <v>60304</v>
      </c>
      <c r="E112" s="56" t="s">
        <v>318</v>
      </c>
      <c r="F112" s="53" t="s">
        <v>280</v>
      </c>
      <c r="G112" s="54">
        <v>47.8</v>
      </c>
      <c r="H112" s="55">
        <v>47.8</v>
      </c>
      <c r="I112" s="73">
        <v>9.16</v>
      </c>
      <c r="J112" s="55">
        <v>7.6</v>
      </c>
      <c r="K112" s="73">
        <v>2.98</v>
      </c>
      <c r="L112" s="55">
        <v>2.4700000000000002</v>
      </c>
      <c r="M112" s="55">
        <f>TRUNC(((J112*G112)+(L112*G112)),2)</f>
        <v>481.34</v>
      </c>
      <c r="N112" s="55">
        <f>TRUNC(((J112*H112)+(L112*H112)),2)</f>
        <v>481.34</v>
      </c>
      <c r="O112" s="37"/>
      <c r="P112" s="55">
        <v>9.16</v>
      </c>
      <c r="Q112" s="55">
        <v>2.98</v>
      </c>
      <c r="R112" s="55">
        <v>580.29</v>
      </c>
      <c r="S112" s="55">
        <v>580.29</v>
      </c>
      <c r="T112" s="135">
        <f>N112/S112</f>
        <v>0.82948181081872863</v>
      </c>
      <c r="U112" s="55">
        <f>TRUNC(J112*H112,2)</f>
        <v>363.28</v>
      </c>
      <c r="V112" s="55">
        <f>TRUNC(L112*H112,2)</f>
        <v>118.06</v>
      </c>
      <c r="X112" s="36" t="b">
        <v>1</v>
      </c>
    </row>
    <row r="113" spans="1:24" ht="24" x14ac:dyDescent="0.3">
      <c r="A113" s="42" t="s">
        <v>3208</v>
      </c>
      <c r="B113" s="128" t="s">
        <v>319</v>
      </c>
      <c r="C113" s="50" t="s">
        <v>217</v>
      </c>
      <c r="D113" s="51">
        <v>92759</v>
      </c>
      <c r="E113" s="56" t="s">
        <v>320</v>
      </c>
      <c r="F113" s="53" t="s">
        <v>280</v>
      </c>
      <c r="G113" s="54">
        <v>20.3</v>
      </c>
      <c r="H113" s="55">
        <v>20.3</v>
      </c>
      <c r="I113" s="73">
        <v>10.44</v>
      </c>
      <c r="J113" s="55">
        <v>8.66</v>
      </c>
      <c r="K113" s="73">
        <v>4.08</v>
      </c>
      <c r="L113" s="55">
        <v>3.38</v>
      </c>
      <c r="M113" s="55">
        <f>TRUNC(((J113*G113)+(L113*G113)),2)</f>
        <v>244.41</v>
      </c>
      <c r="N113" s="55">
        <f>TRUNC(((J113*H113)+(L113*H113)),2)</f>
        <v>244.41</v>
      </c>
      <c r="O113" s="38"/>
      <c r="P113" s="55">
        <v>10.44</v>
      </c>
      <c r="Q113" s="55">
        <v>4.08</v>
      </c>
      <c r="R113" s="55">
        <v>294.75</v>
      </c>
      <c r="S113" s="55">
        <v>294.75</v>
      </c>
      <c r="T113" s="135">
        <f>N113/S113</f>
        <v>0.82921119592875314</v>
      </c>
      <c r="U113" s="55">
        <f>TRUNC(J113*H113,2)</f>
        <v>175.79</v>
      </c>
      <c r="V113" s="55">
        <f>TRUNC(L113*H113,2)</f>
        <v>68.61</v>
      </c>
      <c r="X113" s="36" t="b">
        <v>1</v>
      </c>
    </row>
    <row r="114" spans="1:24" x14ac:dyDescent="0.25">
      <c r="A114" s="42" t="s">
        <v>3209</v>
      </c>
      <c r="B114" s="129" t="s">
        <v>321</v>
      </c>
      <c r="C114" s="133"/>
      <c r="D114" s="133"/>
      <c r="E114" s="58" t="s">
        <v>322</v>
      </c>
      <c r="F114" s="133"/>
      <c r="G114" s="59"/>
      <c r="H114" s="59"/>
      <c r="I114" s="72"/>
      <c r="J114" s="59"/>
      <c r="K114" s="72"/>
      <c r="L114" s="59"/>
      <c r="M114" s="60">
        <f>SUM(M115:M119)</f>
        <v>3456.1899999999996</v>
      </c>
      <c r="N114" s="60">
        <f>SUM(N115:N119)</f>
        <v>3456.1899999999996</v>
      </c>
      <c r="O114" s="37"/>
      <c r="P114" s="59"/>
      <c r="Q114" s="59"/>
      <c r="R114" s="60">
        <v>4164.8100000000004</v>
      </c>
      <c r="S114" s="60">
        <v>4164.8100000000004</v>
      </c>
      <c r="T114" s="135">
        <f>N114/S114</f>
        <v>0.82985538355891364</v>
      </c>
      <c r="U114" s="55">
        <f>TRUNC(J114*H114,2)</f>
        <v>0</v>
      </c>
      <c r="V114" s="55">
        <f>TRUNC(L114*H114,2)</f>
        <v>0</v>
      </c>
      <c r="X114" s="36" t="b">
        <v>1</v>
      </c>
    </row>
    <row r="115" spans="1:24" x14ac:dyDescent="0.25">
      <c r="A115" s="42" t="s">
        <v>3210</v>
      </c>
      <c r="B115" s="128" t="s">
        <v>323</v>
      </c>
      <c r="C115" s="50" t="s">
        <v>163</v>
      </c>
      <c r="D115" s="51">
        <v>60205</v>
      </c>
      <c r="E115" s="56" t="s">
        <v>324</v>
      </c>
      <c r="F115" s="53" t="s">
        <v>164</v>
      </c>
      <c r="G115" s="54">
        <v>29.57</v>
      </c>
      <c r="H115" s="55">
        <v>29.57</v>
      </c>
      <c r="I115" s="73">
        <v>32.85</v>
      </c>
      <c r="J115" s="55">
        <v>27.26</v>
      </c>
      <c r="K115" s="73">
        <v>23.52</v>
      </c>
      <c r="L115" s="55">
        <v>19.52</v>
      </c>
      <c r="M115" s="55">
        <f>TRUNC(((J115*G115)+(L115*G115)),2)</f>
        <v>1383.28</v>
      </c>
      <c r="N115" s="55">
        <f>TRUNC(((J115*H115)+(L115*H115)),2)</f>
        <v>1383.28</v>
      </c>
      <c r="O115" s="37"/>
      <c r="P115" s="55">
        <v>32.85</v>
      </c>
      <c r="Q115" s="55">
        <v>23.52</v>
      </c>
      <c r="R115" s="55">
        <v>1666.86</v>
      </c>
      <c r="S115" s="55">
        <v>1666.86</v>
      </c>
      <c r="T115" s="135">
        <f>N115/S115</f>
        <v>0.8298717348787541</v>
      </c>
      <c r="U115" s="55">
        <f>TRUNC(J115*H115,2)</f>
        <v>806.07</v>
      </c>
      <c r="V115" s="55">
        <f>TRUNC(L115*H115,2)</f>
        <v>577.20000000000005</v>
      </c>
      <c r="X115" s="36" t="b">
        <v>1</v>
      </c>
    </row>
    <row r="116" spans="1:24" x14ac:dyDescent="0.25">
      <c r="A116" s="42" t="s">
        <v>3211</v>
      </c>
      <c r="B116" s="128" t="s">
        <v>325</v>
      </c>
      <c r="C116" s="50" t="s">
        <v>163</v>
      </c>
      <c r="D116" s="51">
        <v>60524</v>
      </c>
      <c r="E116" s="56" t="s">
        <v>292</v>
      </c>
      <c r="F116" s="53" t="s">
        <v>211</v>
      </c>
      <c r="G116" s="54">
        <v>1.51</v>
      </c>
      <c r="H116" s="55">
        <v>1.51</v>
      </c>
      <c r="I116" s="73">
        <v>557.77</v>
      </c>
      <c r="J116" s="55">
        <v>463</v>
      </c>
      <c r="K116" s="73">
        <v>0</v>
      </c>
      <c r="L116" s="55">
        <v>0</v>
      </c>
      <c r="M116" s="55">
        <f>TRUNC(((J116*G116)+(L116*G116)),2)</f>
        <v>699.13</v>
      </c>
      <c r="N116" s="55">
        <f>TRUNC(((J116*H116)+(L116*H116)),2)</f>
        <v>699.13</v>
      </c>
      <c r="O116" s="37"/>
      <c r="P116" s="55">
        <v>557.77</v>
      </c>
      <c r="Q116" s="55">
        <v>0</v>
      </c>
      <c r="R116" s="55">
        <v>842.23</v>
      </c>
      <c r="S116" s="55">
        <v>842.23</v>
      </c>
      <c r="T116" s="135">
        <f>N116/S116</f>
        <v>0.83009391733849425</v>
      </c>
      <c r="U116" s="55">
        <f>TRUNC(J116*H116,2)</f>
        <v>699.13</v>
      </c>
      <c r="V116" s="55">
        <f>TRUNC(L116*H116,2)</f>
        <v>0</v>
      </c>
      <c r="X116" s="36" t="b">
        <v>1</v>
      </c>
    </row>
    <row r="117" spans="1:24" ht="24" x14ac:dyDescent="0.3">
      <c r="A117" s="42" t="s">
        <v>3212</v>
      </c>
      <c r="B117" s="128" t="s">
        <v>326</v>
      </c>
      <c r="C117" s="50" t="s">
        <v>163</v>
      </c>
      <c r="D117" s="51">
        <v>60800</v>
      </c>
      <c r="E117" s="56" t="s">
        <v>314</v>
      </c>
      <c r="F117" s="53" t="s">
        <v>211</v>
      </c>
      <c r="G117" s="54">
        <v>1.51</v>
      </c>
      <c r="H117" s="55">
        <v>1.51</v>
      </c>
      <c r="I117" s="73">
        <v>0.12</v>
      </c>
      <c r="J117" s="55">
        <v>0.09</v>
      </c>
      <c r="K117" s="73">
        <v>51.75</v>
      </c>
      <c r="L117" s="55">
        <v>42.95</v>
      </c>
      <c r="M117" s="55">
        <f>TRUNC(((J117*G117)+(L117*G117)),2)</f>
        <v>64.989999999999995</v>
      </c>
      <c r="N117" s="55">
        <f>TRUNC(((J117*H117)+(L117*H117)),2)</f>
        <v>64.989999999999995</v>
      </c>
      <c r="O117" s="38"/>
      <c r="P117" s="55">
        <v>0.12</v>
      </c>
      <c r="Q117" s="55">
        <v>51.75</v>
      </c>
      <c r="R117" s="55">
        <v>78.319999999999993</v>
      </c>
      <c r="S117" s="55">
        <v>78.319999999999993</v>
      </c>
      <c r="T117" s="135">
        <f>N117/S117</f>
        <v>0.82980081716036769</v>
      </c>
      <c r="U117" s="55">
        <f>TRUNC(J117*H117,2)</f>
        <v>0.13</v>
      </c>
      <c r="V117" s="55">
        <f>TRUNC(L117*H117,2)</f>
        <v>64.849999999999994</v>
      </c>
      <c r="X117" s="36" t="b">
        <v>1</v>
      </c>
    </row>
    <row r="118" spans="1:24" ht="24" x14ac:dyDescent="0.3">
      <c r="A118" s="42" t="s">
        <v>3213</v>
      </c>
      <c r="B118" s="128" t="s">
        <v>327</v>
      </c>
      <c r="C118" s="50" t="s">
        <v>217</v>
      </c>
      <c r="D118" s="51">
        <v>92762</v>
      </c>
      <c r="E118" s="52" t="s">
        <v>3022</v>
      </c>
      <c r="F118" s="53" t="s">
        <v>280</v>
      </c>
      <c r="G118" s="54">
        <v>89.8</v>
      </c>
      <c r="H118" s="55">
        <v>89.8</v>
      </c>
      <c r="I118" s="73">
        <v>10.3</v>
      </c>
      <c r="J118" s="55">
        <v>8.5500000000000007</v>
      </c>
      <c r="K118" s="73">
        <v>1.17</v>
      </c>
      <c r="L118" s="55">
        <v>0.97</v>
      </c>
      <c r="M118" s="55">
        <f>TRUNC(((J118*G118)+(L118*G118)),2)</f>
        <v>854.89</v>
      </c>
      <c r="N118" s="55">
        <f>TRUNC(((J118*H118)+(L118*H118)),2)</f>
        <v>854.89</v>
      </c>
      <c r="O118" s="38"/>
      <c r="P118" s="55">
        <v>10.3</v>
      </c>
      <c r="Q118" s="55">
        <v>1.17</v>
      </c>
      <c r="R118" s="55">
        <v>1030</v>
      </c>
      <c r="S118" s="55">
        <v>1030</v>
      </c>
      <c r="T118" s="135">
        <f>N118/S118</f>
        <v>0.82999029126213586</v>
      </c>
      <c r="U118" s="55">
        <f>TRUNC(J118*H118,2)</f>
        <v>767.79</v>
      </c>
      <c r="V118" s="55">
        <f>TRUNC(L118*H118,2)</f>
        <v>87.1</v>
      </c>
      <c r="X118" s="36" t="b">
        <v>1</v>
      </c>
    </row>
    <row r="119" spans="1:24" ht="24" x14ac:dyDescent="0.3">
      <c r="A119" s="42" t="s">
        <v>3214</v>
      </c>
      <c r="B119" s="128" t="s">
        <v>328</v>
      </c>
      <c r="C119" s="50" t="s">
        <v>217</v>
      </c>
      <c r="D119" s="51">
        <v>92759</v>
      </c>
      <c r="E119" s="52" t="s">
        <v>3023</v>
      </c>
      <c r="F119" s="53" t="s">
        <v>280</v>
      </c>
      <c r="G119" s="54">
        <v>37.700000000000003</v>
      </c>
      <c r="H119" s="55">
        <v>37.700000000000003</v>
      </c>
      <c r="I119" s="73">
        <v>10.44</v>
      </c>
      <c r="J119" s="55">
        <v>8.66</v>
      </c>
      <c r="K119" s="73">
        <v>4.08</v>
      </c>
      <c r="L119" s="55">
        <v>3.38</v>
      </c>
      <c r="M119" s="55">
        <f>TRUNC(((J119*G119)+(L119*G119)),2)</f>
        <v>453.9</v>
      </c>
      <c r="N119" s="55">
        <f>TRUNC(((J119*H119)+(L119*H119)),2)</f>
        <v>453.9</v>
      </c>
      <c r="O119" s="38"/>
      <c r="P119" s="55">
        <v>10.44</v>
      </c>
      <c r="Q119" s="55">
        <v>4.08</v>
      </c>
      <c r="R119" s="55">
        <v>547.4</v>
      </c>
      <c r="S119" s="55">
        <v>547.4</v>
      </c>
      <c r="T119" s="135">
        <f>N119/S119</f>
        <v>0.82919254658385089</v>
      </c>
      <c r="U119" s="55">
        <f>TRUNC(J119*H119,2)</f>
        <v>326.48</v>
      </c>
      <c r="V119" s="55">
        <f>TRUNC(L119*H119,2)</f>
        <v>127.42</v>
      </c>
      <c r="X119" s="36" t="b">
        <v>1</v>
      </c>
    </row>
    <row r="120" spans="1:24" x14ac:dyDescent="0.25">
      <c r="A120" s="42" t="s">
        <v>3215</v>
      </c>
      <c r="B120" s="129" t="s">
        <v>329</v>
      </c>
      <c r="C120" s="133"/>
      <c r="D120" s="133"/>
      <c r="E120" s="58" t="s">
        <v>330</v>
      </c>
      <c r="F120" s="133"/>
      <c r="G120" s="59"/>
      <c r="H120" s="59"/>
      <c r="I120" s="72"/>
      <c r="J120" s="59"/>
      <c r="K120" s="72"/>
      <c r="L120" s="59"/>
      <c r="M120" s="60">
        <f>SUM(M121:M128)</f>
        <v>4379.2300000000005</v>
      </c>
      <c r="N120" s="60">
        <f>SUM(N121:N128)</f>
        <v>4379.2300000000005</v>
      </c>
      <c r="O120" s="37"/>
      <c r="P120" s="59"/>
      <c r="Q120" s="59"/>
      <c r="R120" s="60">
        <v>5277.57</v>
      </c>
      <c r="S120" s="60">
        <v>5277.57</v>
      </c>
      <c r="T120" s="135">
        <f>N120/S120</f>
        <v>0.82978150929310279</v>
      </c>
      <c r="U120" s="55">
        <f>TRUNC(J120*H120,2)</f>
        <v>0</v>
      </c>
      <c r="V120" s="55">
        <f>TRUNC(L120*H120,2)</f>
        <v>0</v>
      </c>
      <c r="X120" s="36" t="b">
        <v>1</v>
      </c>
    </row>
    <row r="121" spans="1:24" x14ac:dyDescent="0.25">
      <c r="A121" s="42" t="s">
        <v>3216</v>
      </c>
      <c r="B121" s="128" t="s">
        <v>331</v>
      </c>
      <c r="C121" s="50" t="s">
        <v>163</v>
      </c>
      <c r="D121" s="51">
        <v>60205</v>
      </c>
      <c r="E121" s="56" t="s">
        <v>324</v>
      </c>
      <c r="F121" s="53" t="s">
        <v>164</v>
      </c>
      <c r="G121" s="54">
        <v>38.619999999999997</v>
      </c>
      <c r="H121" s="55">
        <v>38.619999999999997</v>
      </c>
      <c r="I121" s="73">
        <v>32.85</v>
      </c>
      <c r="J121" s="55">
        <v>27.26</v>
      </c>
      <c r="K121" s="73">
        <v>23.52</v>
      </c>
      <c r="L121" s="55">
        <v>19.52</v>
      </c>
      <c r="M121" s="55">
        <f>TRUNC(((J121*G121)+(L121*G121)),2)</f>
        <v>1806.64</v>
      </c>
      <c r="N121" s="55">
        <f>TRUNC(((J121*H121)+(L121*H121)),2)</f>
        <v>1806.64</v>
      </c>
      <c r="O121" s="37"/>
      <c r="P121" s="55">
        <v>32.85</v>
      </c>
      <c r="Q121" s="55">
        <v>23.52</v>
      </c>
      <c r="R121" s="55">
        <v>2177</v>
      </c>
      <c r="S121" s="55">
        <v>2177</v>
      </c>
      <c r="T121" s="135">
        <f>N121/S121</f>
        <v>0.82987597611391828</v>
      </c>
      <c r="U121" s="55">
        <f>TRUNC(J121*H121,2)</f>
        <v>1052.78</v>
      </c>
      <c r="V121" s="55">
        <f>TRUNC(L121*H121,2)</f>
        <v>753.86</v>
      </c>
      <c r="X121" s="36" t="b">
        <v>1</v>
      </c>
    </row>
    <row r="122" spans="1:24" x14ac:dyDescent="0.25">
      <c r="A122" s="42" t="s">
        <v>3217</v>
      </c>
      <c r="B122" s="128" t="s">
        <v>332</v>
      </c>
      <c r="C122" s="50" t="s">
        <v>163</v>
      </c>
      <c r="D122" s="51">
        <v>60524</v>
      </c>
      <c r="E122" s="56" t="s">
        <v>292</v>
      </c>
      <c r="F122" s="53" t="s">
        <v>211</v>
      </c>
      <c r="G122" s="54">
        <v>2.65</v>
      </c>
      <c r="H122" s="55">
        <v>2.65</v>
      </c>
      <c r="I122" s="73">
        <v>557.77</v>
      </c>
      <c r="J122" s="55">
        <v>463</v>
      </c>
      <c r="K122" s="73">
        <v>0</v>
      </c>
      <c r="L122" s="55">
        <v>0</v>
      </c>
      <c r="M122" s="55">
        <f>TRUNC(((J122*G122)+(L122*G122)),2)</f>
        <v>1226.95</v>
      </c>
      <c r="N122" s="55">
        <f>TRUNC(((J122*H122)+(L122*H122)),2)</f>
        <v>1226.95</v>
      </c>
      <c r="O122" s="37"/>
      <c r="P122" s="55">
        <v>557.77</v>
      </c>
      <c r="Q122" s="55">
        <v>0</v>
      </c>
      <c r="R122" s="55">
        <v>1478.09</v>
      </c>
      <c r="S122" s="55">
        <v>1478.09</v>
      </c>
      <c r="T122" s="135">
        <f>N122/S122</f>
        <v>0.83009153705119454</v>
      </c>
      <c r="U122" s="55">
        <f>TRUNC(J122*H122,2)</f>
        <v>1226.95</v>
      </c>
      <c r="V122" s="55">
        <f>TRUNC(L122*H122,2)</f>
        <v>0</v>
      </c>
      <c r="X122" s="36" t="b">
        <v>1</v>
      </c>
    </row>
    <row r="123" spans="1:24" ht="24" x14ac:dyDescent="0.3">
      <c r="A123" s="42" t="s">
        <v>3218</v>
      </c>
      <c r="B123" s="128" t="s">
        <v>333</v>
      </c>
      <c r="C123" s="50" t="s">
        <v>163</v>
      </c>
      <c r="D123" s="51">
        <v>60800</v>
      </c>
      <c r="E123" s="52" t="s">
        <v>3024</v>
      </c>
      <c r="F123" s="53" t="s">
        <v>211</v>
      </c>
      <c r="G123" s="54">
        <v>2.65</v>
      </c>
      <c r="H123" s="55">
        <v>2.65</v>
      </c>
      <c r="I123" s="73">
        <v>0.12</v>
      </c>
      <c r="J123" s="55">
        <v>0.09</v>
      </c>
      <c r="K123" s="73">
        <v>51.75</v>
      </c>
      <c r="L123" s="55">
        <v>42.95</v>
      </c>
      <c r="M123" s="55">
        <f>TRUNC(((J123*G123)+(L123*G123)),2)</f>
        <v>114.05</v>
      </c>
      <c r="N123" s="55">
        <f>TRUNC(((J123*H123)+(L123*H123)),2)</f>
        <v>114.05</v>
      </c>
      <c r="O123" s="38"/>
      <c r="P123" s="55">
        <v>0.12</v>
      </c>
      <c r="Q123" s="55">
        <v>51.75</v>
      </c>
      <c r="R123" s="55">
        <v>137.44999999999999</v>
      </c>
      <c r="S123" s="55">
        <v>137.44999999999999</v>
      </c>
      <c r="T123" s="135">
        <f>N123/S123</f>
        <v>0.82975627500909421</v>
      </c>
      <c r="U123" s="55">
        <f>TRUNC(J123*H123,2)</f>
        <v>0.23</v>
      </c>
      <c r="V123" s="55">
        <f>TRUNC(L123*H123,2)</f>
        <v>113.81</v>
      </c>
      <c r="X123" s="36" t="b">
        <v>1</v>
      </c>
    </row>
    <row r="124" spans="1:24" x14ac:dyDescent="0.25">
      <c r="A124" s="42" t="s">
        <v>3219</v>
      </c>
      <c r="B124" s="128" t="s">
        <v>334</v>
      </c>
      <c r="C124" s="50" t="s">
        <v>163</v>
      </c>
      <c r="D124" s="51">
        <v>60303</v>
      </c>
      <c r="E124" s="56" t="s">
        <v>335</v>
      </c>
      <c r="F124" s="53" t="s">
        <v>280</v>
      </c>
      <c r="G124" s="54">
        <v>13.6</v>
      </c>
      <c r="H124" s="55">
        <v>13.6</v>
      </c>
      <c r="I124" s="73">
        <v>9.68</v>
      </c>
      <c r="J124" s="55">
        <v>8.0299999999999994</v>
      </c>
      <c r="K124" s="73">
        <v>2.98</v>
      </c>
      <c r="L124" s="55">
        <v>2.4700000000000002</v>
      </c>
      <c r="M124" s="55">
        <f>TRUNC(((J124*G124)+(L124*G124)),2)</f>
        <v>142.80000000000001</v>
      </c>
      <c r="N124" s="55">
        <f>TRUNC(((J124*H124)+(L124*H124)),2)</f>
        <v>142.80000000000001</v>
      </c>
      <c r="O124" s="37"/>
      <c r="P124" s="55">
        <v>9.68</v>
      </c>
      <c r="Q124" s="55">
        <v>2.98</v>
      </c>
      <c r="R124" s="55">
        <v>172.17</v>
      </c>
      <c r="S124" s="55">
        <v>172.17</v>
      </c>
      <c r="T124" s="135">
        <f>N124/S124</f>
        <v>0.82941278968461418</v>
      </c>
      <c r="U124" s="55">
        <f>TRUNC(J124*H124,2)</f>
        <v>109.2</v>
      </c>
      <c r="V124" s="55">
        <f>TRUNC(L124*H124,2)</f>
        <v>33.590000000000003</v>
      </c>
      <c r="X124" s="36" t="b">
        <v>1</v>
      </c>
    </row>
    <row r="125" spans="1:24" x14ac:dyDescent="0.25">
      <c r="A125" s="42" t="s">
        <v>3220</v>
      </c>
      <c r="B125" s="128" t="s">
        <v>336</v>
      </c>
      <c r="C125" s="50" t="s">
        <v>163</v>
      </c>
      <c r="D125" s="51">
        <v>60304</v>
      </c>
      <c r="E125" s="56" t="s">
        <v>318</v>
      </c>
      <c r="F125" s="53" t="s">
        <v>280</v>
      </c>
      <c r="G125" s="54">
        <v>46.7</v>
      </c>
      <c r="H125" s="55">
        <v>46.7</v>
      </c>
      <c r="I125" s="73">
        <v>9.16</v>
      </c>
      <c r="J125" s="55">
        <v>7.6</v>
      </c>
      <c r="K125" s="73">
        <v>2.98</v>
      </c>
      <c r="L125" s="55">
        <v>2.4700000000000002</v>
      </c>
      <c r="M125" s="55">
        <f>TRUNC(((J125*G125)+(L125*G125)),2)</f>
        <v>470.26</v>
      </c>
      <c r="N125" s="55">
        <f>TRUNC(((J125*H125)+(L125*H125)),2)</f>
        <v>470.26</v>
      </c>
      <c r="O125" s="37"/>
      <c r="P125" s="55">
        <v>9.16</v>
      </c>
      <c r="Q125" s="55">
        <v>2.98</v>
      </c>
      <c r="R125" s="55">
        <v>566.92999999999995</v>
      </c>
      <c r="S125" s="55">
        <v>566.92999999999995</v>
      </c>
      <c r="T125" s="135">
        <f>N125/S125</f>
        <v>0.82948512161995314</v>
      </c>
      <c r="U125" s="55">
        <f>TRUNC(J125*H125,2)</f>
        <v>354.92</v>
      </c>
      <c r="V125" s="55">
        <f>TRUNC(L125*H125,2)</f>
        <v>115.34</v>
      </c>
      <c r="X125" s="36" t="b">
        <v>1</v>
      </c>
    </row>
    <row r="126" spans="1:24" ht="24" x14ac:dyDescent="0.3">
      <c r="A126" s="42" t="s">
        <v>3221</v>
      </c>
      <c r="B126" s="128" t="s">
        <v>337</v>
      </c>
      <c r="C126" s="50" t="s">
        <v>217</v>
      </c>
      <c r="D126" s="51">
        <v>92762</v>
      </c>
      <c r="E126" s="56" t="s">
        <v>338</v>
      </c>
      <c r="F126" s="53" t="s">
        <v>280</v>
      </c>
      <c r="G126" s="54">
        <v>9.8000000000000007</v>
      </c>
      <c r="H126" s="55">
        <v>9.8000000000000007</v>
      </c>
      <c r="I126" s="73">
        <v>10.3</v>
      </c>
      <c r="J126" s="55">
        <v>8.5500000000000007</v>
      </c>
      <c r="K126" s="73">
        <v>1.17</v>
      </c>
      <c r="L126" s="55">
        <v>0.97</v>
      </c>
      <c r="M126" s="55">
        <f>TRUNC(((J126*G126)+(L126*G126)),2)</f>
        <v>93.29</v>
      </c>
      <c r="N126" s="55">
        <f>TRUNC(((J126*H126)+(L126*H126)),2)</f>
        <v>93.29</v>
      </c>
      <c r="O126" s="38"/>
      <c r="P126" s="55">
        <v>10.3</v>
      </c>
      <c r="Q126" s="55">
        <v>1.17</v>
      </c>
      <c r="R126" s="55">
        <v>112.4</v>
      </c>
      <c r="S126" s="55">
        <v>112.4</v>
      </c>
      <c r="T126" s="135">
        <f>N126/S126</f>
        <v>0.82998220640569398</v>
      </c>
      <c r="U126" s="55">
        <f>TRUNC(J126*H126,2)</f>
        <v>83.79</v>
      </c>
      <c r="V126" s="55">
        <f>TRUNC(L126*H126,2)</f>
        <v>9.5</v>
      </c>
      <c r="X126" s="36" t="b">
        <v>1</v>
      </c>
    </row>
    <row r="127" spans="1:24" ht="24" x14ac:dyDescent="0.3">
      <c r="A127" s="42" t="s">
        <v>3222</v>
      </c>
      <c r="B127" s="128" t="s">
        <v>339</v>
      </c>
      <c r="C127" s="50" t="s">
        <v>217</v>
      </c>
      <c r="D127" s="51">
        <v>92763</v>
      </c>
      <c r="E127" s="56" t="s">
        <v>340</v>
      </c>
      <c r="F127" s="53" t="s">
        <v>280</v>
      </c>
      <c r="G127" s="54">
        <v>24.6</v>
      </c>
      <c r="H127" s="55">
        <v>24.6</v>
      </c>
      <c r="I127" s="73">
        <v>8.92</v>
      </c>
      <c r="J127" s="55">
        <v>7.4</v>
      </c>
      <c r="K127" s="73">
        <v>0.72</v>
      </c>
      <c r="L127" s="55">
        <v>0.59</v>
      </c>
      <c r="M127" s="55">
        <f>TRUNC(((J127*G127)+(L127*G127)),2)</f>
        <v>196.55</v>
      </c>
      <c r="N127" s="55">
        <f>TRUNC(((J127*H127)+(L127*H127)),2)</f>
        <v>196.55</v>
      </c>
      <c r="O127" s="38"/>
      <c r="P127" s="55">
        <v>8.92</v>
      </c>
      <c r="Q127" s="55">
        <v>0.72</v>
      </c>
      <c r="R127" s="55">
        <v>237.14</v>
      </c>
      <c r="S127" s="55">
        <v>237.14</v>
      </c>
      <c r="T127" s="135">
        <f>N127/S127</f>
        <v>0.82883528717213473</v>
      </c>
      <c r="U127" s="55">
        <f>TRUNC(J127*H127,2)</f>
        <v>182.04</v>
      </c>
      <c r="V127" s="55">
        <f>TRUNC(L127*H127,2)</f>
        <v>14.51</v>
      </c>
      <c r="X127" s="36" t="b">
        <v>1</v>
      </c>
    </row>
    <row r="128" spans="1:24" ht="24" x14ac:dyDescent="0.3">
      <c r="A128" s="42" t="s">
        <v>3223</v>
      </c>
      <c r="B128" s="128" t="s">
        <v>341</v>
      </c>
      <c r="C128" s="50" t="s">
        <v>217</v>
      </c>
      <c r="D128" s="51">
        <v>92759</v>
      </c>
      <c r="E128" s="52" t="s">
        <v>3023</v>
      </c>
      <c r="F128" s="53" t="s">
        <v>280</v>
      </c>
      <c r="G128" s="54">
        <v>27.3</v>
      </c>
      <c r="H128" s="55">
        <v>27.3</v>
      </c>
      <c r="I128" s="73">
        <v>10.44</v>
      </c>
      <c r="J128" s="55">
        <v>8.66</v>
      </c>
      <c r="K128" s="73">
        <v>4.08</v>
      </c>
      <c r="L128" s="55">
        <v>3.38</v>
      </c>
      <c r="M128" s="55">
        <f>TRUNC(((J128*G128)+(L128*G128)),2)</f>
        <v>328.69</v>
      </c>
      <c r="N128" s="55">
        <f>TRUNC(((J128*H128)+(L128*H128)),2)</f>
        <v>328.69</v>
      </c>
      <c r="O128" s="38"/>
      <c r="P128" s="55">
        <v>10.44</v>
      </c>
      <c r="Q128" s="55">
        <v>4.08</v>
      </c>
      <c r="R128" s="55">
        <v>396.39</v>
      </c>
      <c r="S128" s="55">
        <v>396.39</v>
      </c>
      <c r="T128" s="135">
        <f>N128/S128</f>
        <v>0.82920860768435134</v>
      </c>
      <c r="U128" s="55">
        <f>TRUNC(J128*H128,2)</f>
        <v>236.41</v>
      </c>
      <c r="V128" s="55">
        <f>TRUNC(L128*H128,2)</f>
        <v>92.27</v>
      </c>
      <c r="X128" s="36" t="b">
        <v>1</v>
      </c>
    </row>
    <row r="129" spans="1:24" x14ac:dyDescent="0.25">
      <c r="A129" s="42" t="s">
        <v>3224</v>
      </c>
      <c r="B129" s="129" t="s">
        <v>342</v>
      </c>
      <c r="C129" s="133"/>
      <c r="D129" s="133"/>
      <c r="E129" s="58" t="s">
        <v>343</v>
      </c>
      <c r="F129" s="133"/>
      <c r="G129" s="59"/>
      <c r="H129" s="59"/>
      <c r="I129" s="72"/>
      <c r="J129" s="59"/>
      <c r="K129" s="72"/>
      <c r="L129" s="59"/>
      <c r="M129" s="60">
        <f>M130</f>
        <v>7381.7</v>
      </c>
      <c r="N129" s="60">
        <f>N130</f>
        <v>7381.7</v>
      </c>
      <c r="O129" s="37"/>
      <c r="P129" s="59"/>
      <c r="Q129" s="59"/>
      <c r="R129" s="60">
        <v>8893</v>
      </c>
      <c r="S129" s="60">
        <v>8893</v>
      </c>
      <c r="T129" s="135">
        <f>N129/S129</f>
        <v>0.83005734847632973</v>
      </c>
      <c r="U129" s="55">
        <f>TRUNC(J129*H129,2)</f>
        <v>0</v>
      </c>
      <c r="V129" s="55">
        <f>TRUNC(L129*H129,2)</f>
        <v>0</v>
      </c>
      <c r="X129" s="36" t="b">
        <v>1</v>
      </c>
    </row>
    <row r="130" spans="1:24" x14ac:dyDescent="0.25">
      <c r="A130" s="42" t="s">
        <v>3225</v>
      </c>
      <c r="B130" s="130" t="s">
        <v>344</v>
      </c>
      <c r="C130" s="134"/>
      <c r="D130" s="134"/>
      <c r="E130" s="61" t="s">
        <v>345</v>
      </c>
      <c r="F130" s="134"/>
      <c r="G130" s="62"/>
      <c r="H130" s="62"/>
      <c r="I130" s="72"/>
      <c r="J130" s="62"/>
      <c r="K130" s="72"/>
      <c r="L130" s="62"/>
      <c r="M130" s="63">
        <f>M131</f>
        <v>7381.7</v>
      </c>
      <c r="N130" s="63">
        <f>N131</f>
        <v>7381.7</v>
      </c>
      <c r="O130" s="37"/>
      <c r="P130" s="62"/>
      <c r="Q130" s="62"/>
      <c r="R130" s="63">
        <v>8893</v>
      </c>
      <c r="S130" s="63">
        <v>8893</v>
      </c>
      <c r="T130" s="135">
        <f>N130/S130</f>
        <v>0.83005734847632973</v>
      </c>
      <c r="U130" s="55">
        <f>TRUNC(J130*H130,2)</f>
        <v>0</v>
      </c>
      <c r="V130" s="55">
        <f>TRUNC(L130*H130,2)</f>
        <v>0</v>
      </c>
      <c r="X130" s="36" t="b">
        <v>1</v>
      </c>
    </row>
    <row r="131" spans="1:24" ht="36" x14ac:dyDescent="0.3">
      <c r="A131" s="42" t="s">
        <v>3226</v>
      </c>
      <c r="B131" s="128" t="s">
        <v>346</v>
      </c>
      <c r="C131" s="50" t="s">
        <v>197</v>
      </c>
      <c r="D131" s="57" t="s">
        <v>347</v>
      </c>
      <c r="E131" s="56" t="s">
        <v>348</v>
      </c>
      <c r="F131" s="53" t="s">
        <v>164</v>
      </c>
      <c r="G131" s="54">
        <v>52.64</v>
      </c>
      <c r="H131" s="55">
        <v>52.64</v>
      </c>
      <c r="I131" s="73">
        <v>128.36000000000001</v>
      </c>
      <c r="J131" s="55">
        <v>106.55</v>
      </c>
      <c r="K131" s="73">
        <v>40.58</v>
      </c>
      <c r="L131" s="55">
        <v>33.68</v>
      </c>
      <c r="M131" s="55">
        <f>TRUNC(((J131*G131)+(L131*G131)),2)</f>
        <v>7381.7</v>
      </c>
      <c r="N131" s="55">
        <f>TRUNC(((J131*H131)+(L131*H131)),2)</f>
        <v>7381.7</v>
      </c>
      <c r="O131" s="313"/>
      <c r="P131" s="55">
        <v>128.36000000000001</v>
      </c>
      <c r="Q131" s="55">
        <v>40.58</v>
      </c>
      <c r="R131" s="55">
        <v>8893</v>
      </c>
      <c r="S131" s="55">
        <v>8893</v>
      </c>
      <c r="T131" s="135">
        <f>N131/S131</f>
        <v>0.83005734847632973</v>
      </c>
      <c r="U131" s="55">
        <f>TRUNC(J131*H131,2)</f>
        <v>5608.79</v>
      </c>
      <c r="V131" s="55">
        <f>TRUNC(L131*H131,2)</f>
        <v>1772.91</v>
      </c>
      <c r="X131" s="36" t="b">
        <v>1</v>
      </c>
    </row>
    <row r="132" spans="1:24" x14ac:dyDescent="0.25">
      <c r="A132" s="42" t="s">
        <v>3227</v>
      </c>
      <c r="B132" s="129" t="s">
        <v>349</v>
      </c>
      <c r="C132" s="133"/>
      <c r="D132" s="133"/>
      <c r="E132" s="58" t="s">
        <v>350</v>
      </c>
      <c r="F132" s="133"/>
      <c r="G132" s="59"/>
      <c r="H132" s="59"/>
      <c r="I132" s="72"/>
      <c r="J132" s="59"/>
      <c r="K132" s="72"/>
      <c r="L132" s="59"/>
      <c r="M132" s="60">
        <f>M133</f>
        <v>903.19</v>
      </c>
      <c r="N132" s="60">
        <f>N133</f>
        <v>903.19</v>
      </c>
      <c r="O132" s="37"/>
      <c r="P132" s="59"/>
      <c r="Q132" s="59"/>
      <c r="R132" s="60">
        <v>1088.05</v>
      </c>
      <c r="S132" s="60">
        <v>1088.05</v>
      </c>
      <c r="T132" s="135">
        <f>N132/S132</f>
        <v>0.83009971968200003</v>
      </c>
      <c r="U132" s="55">
        <f>TRUNC(J132*H132,2)</f>
        <v>0</v>
      </c>
      <c r="V132" s="55">
        <f>TRUNC(L132*H132,2)</f>
        <v>0</v>
      </c>
      <c r="X132" s="36" t="b">
        <v>1</v>
      </c>
    </row>
    <row r="133" spans="1:24" x14ac:dyDescent="0.25">
      <c r="A133" s="42" t="s">
        <v>3228</v>
      </c>
      <c r="B133" s="128" t="s">
        <v>351</v>
      </c>
      <c r="C133" s="50" t="s">
        <v>163</v>
      </c>
      <c r="D133" s="51">
        <v>60010</v>
      </c>
      <c r="E133" s="56" t="s">
        <v>352</v>
      </c>
      <c r="F133" s="53" t="s">
        <v>211</v>
      </c>
      <c r="G133" s="54">
        <v>0.37</v>
      </c>
      <c r="H133" s="55">
        <v>0.37</v>
      </c>
      <c r="I133" s="73">
        <v>2192.1</v>
      </c>
      <c r="J133" s="55">
        <v>1819.66</v>
      </c>
      <c r="K133" s="73">
        <v>748.6</v>
      </c>
      <c r="L133" s="55">
        <v>621.41</v>
      </c>
      <c r="M133" s="55">
        <f>TRUNC(((J133*G133)+(L133*G133)),2)</f>
        <v>903.19</v>
      </c>
      <c r="N133" s="55">
        <f>TRUNC(((J133*H133)+(L133*H133)),2)</f>
        <v>903.19</v>
      </c>
      <c r="O133" s="37"/>
      <c r="P133" s="55">
        <v>2192.1</v>
      </c>
      <c r="Q133" s="55">
        <v>748.6</v>
      </c>
      <c r="R133" s="55">
        <v>1088.05</v>
      </c>
      <c r="S133" s="55">
        <v>1088.05</v>
      </c>
      <c r="T133" s="135">
        <f>N133/S133</f>
        <v>0.83009971968200003</v>
      </c>
      <c r="U133" s="55">
        <f>TRUNC(J133*H133,2)</f>
        <v>673.27</v>
      </c>
      <c r="V133" s="55">
        <f>TRUNC(L133*H133,2)</f>
        <v>229.92</v>
      </c>
      <c r="X133" s="36" t="b">
        <v>1</v>
      </c>
    </row>
    <row r="134" spans="1:24" x14ac:dyDescent="0.25">
      <c r="A134" s="42" t="s">
        <v>3229</v>
      </c>
      <c r="B134" s="129" t="s">
        <v>353</v>
      </c>
      <c r="C134" s="133"/>
      <c r="D134" s="133"/>
      <c r="E134" s="58" t="s">
        <v>300</v>
      </c>
      <c r="F134" s="133"/>
      <c r="G134" s="59"/>
      <c r="H134" s="59"/>
      <c r="I134" s="72"/>
      <c r="J134" s="59"/>
      <c r="K134" s="72"/>
      <c r="L134" s="59"/>
      <c r="M134" s="60">
        <f>M135</f>
        <v>224.1</v>
      </c>
      <c r="N134" s="60">
        <f>N135</f>
        <v>224.1</v>
      </c>
      <c r="O134" s="37"/>
      <c r="P134" s="59"/>
      <c r="Q134" s="59"/>
      <c r="R134" s="60">
        <v>270</v>
      </c>
      <c r="S134" s="60">
        <v>270</v>
      </c>
      <c r="T134" s="135">
        <f>N134/S134</f>
        <v>0.83</v>
      </c>
      <c r="U134" s="55">
        <f>TRUNC(J134*H134,2)</f>
        <v>0</v>
      </c>
      <c r="V134" s="55">
        <f>TRUNC(L134*H134,2)</f>
        <v>0</v>
      </c>
      <c r="X134" s="36" t="b">
        <v>1</v>
      </c>
    </row>
    <row r="135" spans="1:24" x14ac:dyDescent="0.25">
      <c r="A135" s="42" t="s">
        <v>3230</v>
      </c>
      <c r="B135" s="128" t="s">
        <v>354</v>
      </c>
      <c r="C135" s="50" t="s">
        <v>163</v>
      </c>
      <c r="D135" s="51">
        <v>60487</v>
      </c>
      <c r="E135" s="56" t="s">
        <v>302</v>
      </c>
      <c r="F135" s="53" t="s">
        <v>160</v>
      </c>
      <c r="G135" s="54">
        <v>18</v>
      </c>
      <c r="H135" s="55">
        <v>18</v>
      </c>
      <c r="I135" s="73">
        <v>15</v>
      </c>
      <c r="J135" s="55">
        <v>12.45</v>
      </c>
      <c r="K135" s="73">
        <v>0</v>
      </c>
      <c r="L135" s="55">
        <v>0</v>
      </c>
      <c r="M135" s="55">
        <f>TRUNC(((J135*G135)+(L135*G135)),2)</f>
        <v>224.1</v>
      </c>
      <c r="N135" s="55">
        <f>TRUNC(((J135*H135)+(L135*H135)),2)</f>
        <v>224.1</v>
      </c>
      <c r="O135" s="37"/>
      <c r="P135" s="55">
        <v>15</v>
      </c>
      <c r="Q135" s="55">
        <v>0</v>
      </c>
      <c r="R135" s="55">
        <v>270</v>
      </c>
      <c r="S135" s="55">
        <v>270</v>
      </c>
      <c r="T135" s="135">
        <f>N135/S135</f>
        <v>0.83</v>
      </c>
      <c r="U135" s="55">
        <f>TRUNC(J135*H135,2)</f>
        <v>224.1</v>
      </c>
      <c r="V135" s="55">
        <f>TRUNC(L135*H135,2)</f>
        <v>0</v>
      </c>
      <c r="X135" s="36" t="b">
        <v>1</v>
      </c>
    </row>
    <row r="136" spans="1:24" x14ac:dyDescent="0.25">
      <c r="A136" s="42" t="s">
        <v>3231</v>
      </c>
      <c r="B136" s="127" t="s">
        <v>355</v>
      </c>
      <c r="C136" s="132"/>
      <c r="D136" s="132"/>
      <c r="E136" s="47" t="s">
        <v>83</v>
      </c>
      <c r="F136" s="132"/>
      <c r="G136" s="48"/>
      <c r="H136" s="48"/>
      <c r="I136" s="72"/>
      <c r="J136" s="48"/>
      <c r="K136" s="72"/>
      <c r="L136" s="48"/>
      <c r="M136" s="314">
        <f>SUM(M137:M170)</f>
        <v>4788.3900000000003</v>
      </c>
      <c r="N136" s="314">
        <f>SUM(N137:N170)</f>
        <v>4788.3900000000003</v>
      </c>
      <c r="O136" s="37"/>
      <c r="P136" s="48"/>
      <c r="Q136" s="48"/>
      <c r="R136" s="314">
        <v>5779.03</v>
      </c>
      <c r="S136" s="314">
        <v>5779.03</v>
      </c>
      <c r="T136" s="135">
        <f>N136/S136</f>
        <v>0.82858022886193716</v>
      </c>
      <c r="U136" s="55">
        <f>TRUNC(J136*H136,2)</f>
        <v>0</v>
      </c>
      <c r="V136" s="55">
        <f>TRUNC(L136*H136,2)</f>
        <v>0</v>
      </c>
      <c r="X136" s="36" t="b">
        <v>1</v>
      </c>
    </row>
    <row r="137" spans="1:24" x14ac:dyDescent="0.25">
      <c r="A137" s="42" t="s">
        <v>3232</v>
      </c>
      <c r="B137" s="128" t="s">
        <v>356</v>
      </c>
      <c r="C137" s="50" t="s">
        <v>163</v>
      </c>
      <c r="D137" s="51">
        <v>71251</v>
      </c>
      <c r="E137" s="56" t="s">
        <v>357</v>
      </c>
      <c r="F137" s="53" t="s">
        <v>172</v>
      </c>
      <c r="G137" s="54">
        <v>15</v>
      </c>
      <c r="H137" s="55">
        <v>15</v>
      </c>
      <c r="I137" s="73">
        <v>8.01</v>
      </c>
      <c r="J137" s="55">
        <v>6.64</v>
      </c>
      <c r="K137" s="73">
        <v>11.21</v>
      </c>
      <c r="L137" s="55">
        <v>9.3000000000000007</v>
      </c>
      <c r="M137" s="55">
        <f>TRUNC(((J137*G137)+(L137*G137)),2)</f>
        <v>239.1</v>
      </c>
      <c r="N137" s="55">
        <f>TRUNC(((J137*H137)+(L137*H137)),2)</f>
        <v>239.1</v>
      </c>
      <c r="O137" s="37"/>
      <c r="P137" s="55">
        <v>8.01</v>
      </c>
      <c r="Q137" s="55">
        <v>11.21</v>
      </c>
      <c r="R137" s="55">
        <v>288.3</v>
      </c>
      <c r="S137" s="55">
        <v>288.3</v>
      </c>
      <c r="T137" s="135">
        <f>N137/S137</f>
        <v>0.82934443288241411</v>
      </c>
      <c r="U137" s="55">
        <f>TRUNC(J137*H137,2)</f>
        <v>99.6</v>
      </c>
      <c r="V137" s="55">
        <f>TRUNC(L137*H137,2)</f>
        <v>139.5</v>
      </c>
      <c r="X137" s="36" t="b">
        <v>1</v>
      </c>
    </row>
    <row r="138" spans="1:24" x14ac:dyDescent="0.25">
      <c r="A138" s="42" t="s">
        <v>3233</v>
      </c>
      <c r="B138" s="128" t="s">
        <v>358</v>
      </c>
      <c r="C138" s="50" t="s">
        <v>163</v>
      </c>
      <c r="D138" s="51">
        <v>71121</v>
      </c>
      <c r="E138" s="56" t="s">
        <v>359</v>
      </c>
      <c r="F138" s="53" t="s">
        <v>160</v>
      </c>
      <c r="G138" s="54">
        <v>3</v>
      </c>
      <c r="H138" s="55">
        <v>3</v>
      </c>
      <c r="I138" s="73">
        <v>4.66</v>
      </c>
      <c r="J138" s="55">
        <v>3.86</v>
      </c>
      <c r="K138" s="73">
        <v>4.8600000000000003</v>
      </c>
      <c r="L138" s="55">
        <v>4.03</v>
      </c>
      <c r="M138" s="55">
        <f>TRUNC(((J138*G138)+(L138*G138)),2)</f>
        <v>23.67</v>
      </c>
      <c r="N138" s="55">
        <f>TRUNC(((J138*H138)+(L138*H138)),2)</f>
        <v>23.67</v>
      </c>
      <c r="O138" s="37"/>
      <c r="P138" s="55">
        <v>4.66</v>
      </c>
      <c r="Q138" s="55">
        <v>4.8600000000000003</v>
      </c>
      <c r="R138" s="55">
        <v>28.56</v>
      </c>
      <c r="S138" s="55">
        <v>28.56</v>
      </c>
      <c r="T138" s="135">
        <f>N138/S138</f>
        <v>0.82878151260504207</v>
      </c>
      <c r="U138" s="55">
        <f>TRUNC(J138*H138,2)</f>
        <v>11.58</v>
      </c>
      <c r="V138" s="55">
        <f>TRUNC(L138*H138,2)</f>
        <v>12.09</v>
      </c>
      <c r="X138" s="36" t="b">
        <v>1</v>
      </c>
    </row>
    <row r="139" spans="1:24" x14ac:dyDescent="0.25">
      <c r="A139" s="42" t="s">
        <v>3234</v>
      </c>
      <c r="B139" s="128" t="s">
        <v>360</v>
      </c>
      <c r="C139" s="50" t="s">
        <v>163</v>
      </c>
      <c r="D139" s="51">
        <v>70351</v>
      </c>
      <c r="E139" s="56" t="s">
        <v>361</v>
      </c>
      <c r="F139" s="53" t="s">
        <v>160</v>
      </c>
      <c r="G139" s="54">
        <v>10</v>
      </c>
      <c r="H139" s="55">
        <v>10</v>
      </c>
      <c r="I139" s="73">
        <v>0.65</v>
      </c>
      <c r="J139" s="55">
        <v>0.53</v>
      </c>
      <c r="K139" s="73">
        <v>0.37</v>
      </c>
      <c r="L139" s="55">
        <v>0.3</v>
      </c>
      <c r="M139" s="55">
        <f>TRUNC(((J139*G139)+(L139*G139)),2)</f>
        <v>8.3000000000000007</v>
      </c>
      <c r="N139" s="55">
        <f>TRUNC(((J139*H139)+(L139*H139)),2)</f>
        <v>8.3000000000000007</v>
      </c>
      <c r="O139" s="37"/>
      <c r="P139" s="55">
        <v>0.65</v>
      </c>
      <c r="Q139" s="55">
        <v>0.37</v>
      </c>
      <c r="R139" s="55">
        <v>10.199999999999999</v>
      </c>
      <c r="S139" s="55">
        <v>10.199999999999999</v>
      </c>
      <c r="T139" s="135">
        <f>N139/S139</f>
        <v>0.81372549019607854</v>
      </c>
      <c r="U139" s="55">
        <f>TRUNC(J139*H139,2)</f>
        <v>5.3</v>
      </c>
      <c r="V139" s="55">
        <f>TRUNC(L139*H139,2)</f>
        <v>3</v>
      </c>
      <c r="X139" s="36" t="b">
        <v>1</v>
      </c>
    </row>
    <row r="140" spans="1:24" x14ac:dyDescent="0.25">
      <c r="A140" s="42" t="s">
        <v>3235</v>
      </c>
      <c r="B140" s="128" t="s">
        <v>362</v>
      </c>
      <c r="C140" s="50" t="s">
        <v>163</v>
      </c>
      <c r="D140" s="51">
        <v>70391</v>
      </c>
      <c r="E140" s="56" t="s">
        <v>363</v>
      </c>
      <c r="F140" s="53" t="s">
        <v>160</v>
      </c>
      <c r="G140" s="54">
        <v>20</v>
      </c>
      <c r="H140" s="55">
        <v>20</v>
      </c>
      <c r="I140" s="73">
        <v>0.18</v>
      </c>
      <c r="J140" s="55">
        <v>0.14000000000000001</v>
      </c>
      <c r="K140" s="73">
        <v>0.6</v>
      </c>
      <c r="L140" s="55">
        <v>0.49</v>
      </c>
      <c r="M140" s="55">
        <f>TRUNC(((J140*G140)+(L140*G140)),2)</f>
        <v>12.6</v>
      </c>
      <c r="N140" s="55">
        <f>TRUNC(((J140*H140)+(L140*H140)),2)</f>
        <v>12.6</v>
      </c>
      <c r="O140" s="37"/>
      <c r="P140" s="55">
        <v>0.18</v>
      </c>
      <c r="Q140" s="55">
        <v>0.6</v>
      </c>
      <c r="R140" s="55">
        <v>15.6</v>
      </c>
      <c r="S140" s="55">
        <v>15.6</v>
      </c>
      <c r="T140" s="135">
        <f>N140/S140</f>
        <v>0.80769230769230771</v>
      </c>
      <c r="U140" s="55">
        <f>TRUNC(J140*H140,2)</f>
        <v>2.8</v>
      </c>
      <c r="V140" s="55">
        <f>TRUNC(L140*H140,2)</f>
        <v>9.8000000000000007</v>
      </c>
      <c r="X140" s="36" t="b">
        <v>1</v>
      </c>
    </row>
    <row r="141" spans="1:24" x14ac:dyDescent="0.25">
      <c r="A141" s="42" t="s">
        <v>3236</v>
      </c>
      <c r="B141" s="128" t="s">
        <v>364</v>
      </c>
      <c r="C141" s="50" t="s">
        <v>163</v>
      </c>
      <c r="D141" s="51">
        <v>71861</v>
      </c>
      <c r="E141" s="56" t="s">
        <v>365</v>
      </c>
      <c r="F141" s="53" t="s">
        <v>160</v>
      </c>
      <c r="G141" s="54">
        <v>20</v>
      </c>
      <c r="H141" s="55">
        <v>20</v>
      </c>
      <c r="I141" s="73">
        <v>0.12</v>
      </c>
      <c r="J141" s="55">
        <v>0.09</v>
      </c>
      <c r="K141" s="73">
        <v>0.38</v>
      </c>
      <c r="L141" s="55">
        <v>0.31</v>
      </c>
      <c r="M141" s="55">
        <f>TRUNC(((J141*G141)+(L141*G141)),2)</f>
        <v>8</v>
      </c>
      <c r="N141" s="55">
        <f>TRUNC(((J141*H141)+(L141*H141)),2)</f>
        <v>8</v>
      </c>
      <c r="O141" s="37"/>
      <c r="P141" s="55">
        <v>0.12</v>
      </c>
      <c r="Q141" s="55">
        <v>0.38</v>
      </c>
      <c r="R141" s="55">
        <v>10</v>
      </c>
      <c r="S141" s="55">
        <v>10</v>
      </c>
      <c r="T141" s="135">
        <f>N141/S141</f>
        <v>0.8</v>
      </c>
      <c r="U141" s="55">
        <f>TRUNC(J141*H141,2)</f>
        <v>1.8</v>
      </c>
      <c r="V141" s="55">
        <f>TRUNC(L141*H141,2)</f>
        <v>6.2</v>
      </c>
      <c r="X141" s="36" t="b">
        <v>1</v>
      </c>
    </row>
    <row r="142" spans="1:24" x14ac:dyDescent="0.25">
      <c r="A142" s="42" t="s">
        <v>3237</v>
      </c>
      <c r="B142" s="128" t="s">
        <v>366</v>
      </c>
      <c r="C142" s="50" t="s">
        <v>163</v>
      </c>
      <c r="D142" s="51">
        <v>71701</v>
      </c>
      <c r="E142" s="56" t="s">
        <v>367</v>
      </c>
      <c r="F142" s="53" t="s">
        <v>160</v>
      </c>
      <c r="G142" s="54">
        <v>11</v>
      </c>
      <c r="H142" s="55">
        <v>11</v>
      </c>
      <c r="I142" s="73">
        <v>2.62</v>
      </c>
      <c r="J142" s="55">
        <v>2.17</v>
      </c>
      <c r="K142" s="73">
        <v>1.49</v>
      </c>
      <c r="L142" s="55">
        <v>1.23</v>
      </c>
      <c r="M142" s="55">
        <f>TRUNC(((J142*G142)+(L142*G142)),2)</f>
        <v>37.4</v>
      </c>
      <c r="N142" s="55">
        <f>TRUNC(((J142*H142)+(L142*H142)),2)</f>
        <v>37.4</v>
      </c>
      <c r="O142" s="37"/>
      <c r="P142" s="55">
        <v>2.62</v>
      </c>
      <c r="Q142" s="55">
        <v>1.49</v>
      </c>
      <c r="R142" s="55">
        <v>45.21</v>
      </c>
      <c r="S142" s="55">
        <v>45.21</v>
      </c>
      <c r="T142" s="135">
        <f>N142/S142</f>
        <v>0.82725060827250607</v>
      </c>
      <c r="U142" s="55">
        <f>TRUNC(J142*H142,2)</f>
        <v>23.87</v>
      </c>
      <c r="V142" s="55">
        <f>TRUNC(L142*H142,2)</f>
        <v>13.53</v>
      </c>
      <c r="X142" s="36" t="b">
        <v>1</v>
      </c>
    </row>
    <row r="143" spans="1:24" x14ac:dyDescent="0.25">
      <c r="A143" s="42" t="s">
        <v>3238</v>
      </c>
      <c r="B143" s="128" t="s">
        <v>368</v>
      </c>
      <c r="C143" s="50" t="s">
        <v>163</v>
      </c>
      <c r="D143" s="51">
        <v>70421</v>
      </c>
      <c r="E143" s="56" t="s">
        <v>369</v>
      </c>
      <c r="F143" s="53" t="s">
        <v>370</v>
      </c>
      <c r="G143" s="54">
        <v>3</v>
      </c>
      <c r="H143" s="55">
        <v>3</v>
      </c>
      <c r="I143" s="73">
        <v>1.76</v>
      </c>
      <c r="J143" s="55">
        <v>1.46</v>
      </c>
      <c r="K143" s="73">
        <v>0.37</v>
      </c>
      <c r="L143" s="55">
        <v>0.3</v>
      </c>
      <c r="M143" s="55">
        <f>TRUNC(((J143*G143)+(L143*G143)),2)</f>
        <v>5.28</v>
      </c>
      <c r="N143" s="55">
        <f>TRUNC(((J143*H143)+(L143*H143)),2)</f>
        <v>5.28</v>
      </c>
      <c r="O143" s="37"/>
      <c r="P143" s="55">
        <v>1.76</v>
      </c>
      <c r="Q143" s="55">
        <v>0.37</v>
      </c>
      <c r="R143" s="55">
        <v>6.39</v>
      </c>
      <c r="S143" s="55">
        <v>6.39</v>
      </c>
      <c r="T143" s="135">
        <f>N143/S143</f>
        <v>0.82629107981220662</v>
      </c>
      <c r="U143" s="55">
        <f>TRUNC(J143*H143,2)</f>
        <v>4.38</v>
      </c>
      <c r="V143" s="55">
        <f>TRUNC(L143*H143,2)</f>
        <v>0.9</v>
      </c>
      <c r="X143" s="36" t="b">
        <v>1</v>
      </c>
    </row>
    <row r="144" spans="1:24" ht="24" x14ac:dyDescent="0.3">
      <c r="A144" s="42" t="s">
        <v>3239</v>
      </c>
      <c r="B144" s="128" t="s">
        <v>371</v>
      </c>
      <c r="C144" s="50" t="s">
        <v>217</v>
      </c>
      <c r="D144" s="51">
        <v>91845</v>
      </c>
      <c r="E144" s="56" t="s">
        <v>372</v>
      </c>
      <c r="F144" s="53" t="s">
        <v>172</v>
      </c>
      <c r="G144" s="54">
        <v>40</v>
      </c>
      <c r="H144" s="55">
        <v>40</v>
      </c>
      <c r="I144" s="73">
        <v>4.8899999999999997</v>
      </c>
      <c r="J144" s="55">
        <v>4.05</v>
      </c>
      <c r="K144" s="73">
        <v>2.69</v>
      </c>
      <c r="L144" s="55">
        <v>2.23</v>
      </c>
      <c r="M144" s="55">
        <f>TRUNC(((J144*G144)+(L144*G144)),2)</f>
        <v>251.2</v>
      </c>
      <c r="N144" s="55">
        <f>TRUNC(((J144*H144)+(L144*H144)),2)</f>
        <v>251.2</v>
      </c>
      <c r="O144" s="38"/>
      <c r="P144" s="55">
        <v>4.8899999999999997</v>
      </c>
      <c r="Q144" s="55">
        <v>2.69</v>
      </c>
      <c r="R144" s="55">
        <v>303.2</v>
      </c>
      <c r="S144" s="55">
        <v>303.2</v>
      </c>
      <c r="T144" s="135">
        <f>N144/S144</f>
        <v>0.82849604221635886</v>
      </c>
      <c r="U144" s="55">
        <f>TRUNC(J144*H144,2)</f>
        <v>162</v>
      </c>
      <c r="V144" s="55">
        <f>TRUNC(L144*H144,2)</f>
        <v>89.2</v>
      </c>
      <c r="X144" s="36" t="b">
        <v>1</v>
      </c>
    </row>
    <row r="145" spans="1:24" ht="24" x14ac:dyDescent="0.3">
      <c r="A145" s="42" t="s">
        <v>3240</v>
      </c>
      <c r="B145" s="128" t="s">
        <v>373</v>
      </c>
      <c r="C145" s="50" t="s">
        <v>217</v>
      </c>
      <c r="D145" s="51">
        <v>91854</v>
      </c>
      <c r="E145" s="56" t="s">
        <v>374</v>
      </c>
      <c r="F145" s="53" t="s">
        <v>172</v>
      </c>
      <c r="G145" s="54">
        <v>25</v>
      </c>
      <c r="H145" s="55">
        <v>25</v>
      </c>
      <c r="I145" s="73">
        <v>3.99</v>
      </c>
      <c r="J145" s="55">
        <v>3.31</v>
      </c>
      <c r="K145" s="73">
        <v>5.13</v>
      </c>
      <c r="L145" s="55">
        <v>4.25</v>
      </c>
      <c r="M145" s="55">
        <f>TRUNC(((J145*G145)+(L145*G145)),2)</f>
        <v>189</v>
      </c>
      <c r="N145" s="55">
        <f>TRUNC(((J145*H145)+(L145*H145)),2)</f>
        <v>189</v>
      </c>
      <c r="O145" s="38"/>
      <c r="P145" s="55">
        <v>3.99</v>
      </c>
      <c r="Q145" s="55">
        <v>5.13</v>
      </c>
      <c r="R145" s="55">
        <v>228</v>
      </c>
      <c r="S145" s="55">
        <v>228</v>
      </c>
      <c r="T145" s="135">
        <f>N145/S145</f>
        <v>0.82894736842105265</v>
      </c>
      <c r="U145" s="55">
        <f>TRUNC(J145*H145,2)</f>
        <v>82.75</v>
      </c>
      <c r="V145" s="55">
        <f>TRUNC(L145*H145,2)</f>
        <v>106.25</v>
      </c>
      <c r="X145" s="36" t="b">
        <v>1</v>
      </c>
    </row>
    <row r="146" spans="1:24" x14ac:dyDescent="0.25">
      <c r="A146" s="42" t="s">
        <v>3241</v>
      </c>
      <c r="B146" s="128" t="s">
        <v>375</v>
      </c>
      <c r="C146" s="50" t="s">
        <v>163</v>
      </c>
      <c r="D146" s="51">
        <v>70351</v>
      </c>
      <c r="E146" s="56" t="s">
        <v>361</v>
      </c>
      <c r="F146" s="53" t="s">
        <v>160</v>
      </c>
      <c r="G146" s="54">
        <v>40</v>
      </c>
      <c r="H146" s="55">
        <v>40</v>
      </c>
      <c r="I146" s="73">
        <v>0.65</v>
      </c>
      <c r="J146" s="55">
        <v>0.53</v>
      </c>
      <c r="K146" s="73">
        <v>0.37</v>
      </c>
      <c r="L146" s="55">
        <v>0.3</v>
      </c>
      <c r="M146" s="55">
        <f>TRUNC(((J146*G146)+(L146*G146)),2)</f>
        <v>33.200000000000003</v>
      </c>
      <c r="N146" s="55">
        <f>TRUNC(((J146*H146)+(L146*H146)),2)</f>
        <v>33.200000000000003</v>
      </c>
      <c r="O146" s="37"/>
      <c r="P146" s="55">
        <v>0.65</v>
      </c>
      <c r="Q146" s="55">
        <v>0.37</v>
      </c>
      <c r="R146" s="55">
        <v>40.799999999999997</v>
      </c>
      <c r="S146" s="55">
        <v>40.799999999999997</v>
      </c>
      <c r="T146" s="135">
        <f>N146/S146</f>
        <v>0.81372549019607854</v>
      </c>
      <c r="U146" s="55">
        <f>TRUNC(J146*H146,2)</f>
        <v>21.2</v>
      </c>
      <c r="V146" s="55">
        <f>TRUNC(L146*H146,2)</f>
        <v>12</v>
      </c>
      <c r="X146" s="36" t="b">
        <v>1</v>
      </c>
    </row>
    <row r="147" spans="1:24" x14ac:dyDescent="0.25">
      <c r="A147" s="42" t="s">
        <v>3242</v>
      </c>
      <c r="B147" s="128" t="s">
        <v>376</v>
      </c>
      <c r="C147" s="50" t="s">
        <v>163</v>
      </c>
      <c r="D147" s="51">
        <v>71861</v>
      </c>
      <c r="E147" s="56" t="s">
        <v>365</v>
      </c>
      <c r="F147" s="53" t="s">
        <v>160</v>
      </c>
      <c r="G147" s="54">
        <v>80</v>
      </c>
      <c r="H147" s="55">
        <v>80</v>
      </c>
      <c r="I147" s="73">
        <v>0.12</v>
      </c>
      <c r="J147" s="55">
        <v>0.09</v>
      </c>
      <c r="K147" s="73">
        <v>0.38</v>
      </c>
      <c r="L147" s="55">
        <v>0.31</v>
      </c>
      <c r="M147" s="55">
        <f>TRUNC(((J147*G147)+(L147*G147)),2)</f>
        <v>32</v>
      </c>
      <c r="N147" s="55">
        <f>TRUNC(((J147*H147)+(L147*H147)),2)</f>
        <v>32</v>
      </c>
      <c r="O147" s="37"/>
      <c r="P147" s="55">
        <v>0.12</v>
      </c>
      <c r="Q147" s="55">
        <v>0.38</v>
      </c>
      <c r="R147" s="55">
        <v>40</v>
      </c>
      <c r="S147" s="55">
        <v>40</v>
      </c>
      <c r="T147" s="135">
        <f>N147/S147</f>
        <v>0.8</v>
      </c>
      <c r="U147" s="55">
        <f>TRUNC(J147*H147,2)</f>
        <v>7.2</v>
      </c>
      <c r="V147" s="55">
        <f>TRUNC(L147*H147,2)</f>
        <v>24.8</v>
      </c>
      <c r="X147" s="36" t="b">
        <v>1</v>
      </c>
    </row>
    <row r="148" spans="1:24" x14ac:dyDescent="0.25">
      <c r="A148" s="42" t="s">
        <v>3243</v>
      </c>
      <c r="B148" s="128" t="s">
        <v>377</v>
      </c>
      <c r="C148" s="50" t="s">
        <v>163</v>
      </c>
      <c r="D148" s="51">
        <v>70391</v>
      </c>
      <c r="E148" s="56" t="s">
        <v>363</v>
      </c>
      <c r="F148" s="53" t="s">
        <v>160</v>
      </c>
      <c r="G148" s="54">
        <v>80</v>
      </c>
      <c r="H148" s="55">
        <v>80</v>
      </c>
      <c r="I148" s="73">
        <v>0.18</v>
      </c>
      <c r="J148" s="55">
        <v>0.14000000000000001</v>
      </c>
      <c r="K148" s="73">
        <v>0.6</v>
      </c>
      <c r="L148" s="55">
        <v>0.49</v>
      </c>
      <c r="M148" s="55">
        <f>TRUNC(((J148*G148)+(L148*G148)),2)</f>
        <v>50.4</v>
      </c>
      <c r="N148" s="55">
        <f>TRUNC(((J148*H148)+(L148*H148)),2)</f>
        <v>50.4</v>
      </c>
      <c r="O148" s="37"/>
      <c r="P148" s="55">
        <v>0.18</v>
      </c>
      <c r="Q148" s="55">
        <v>0.6</v>
      </c>
      <c r="R148" s="55">
        <v>62.4</v>
      </c>
      <c r="S148" s="55">
        <v>62.4</v>
      </c>
      <c r="T148" s="135">
        <f>N148/S148</f>
        <v>0.80769230769230771</v>
      </c>
      <c r="U148" s="55">
        <f>TRUNC(J148*H148,2)</f>
        <v>11.2</v>
      </c>
      <c r="V148" s="55">
        <f>TRUNC(L148*H148,2)</f>
        <v>39.200000000000003</v>
      </c>
      <c r="X148" s="36" t="b">
        <v>1</v>
      </c>
    </row>
    <row r="149" spans="1:24" x14ac:dyDescent="0.25">
      <c r="A149" s="42" t="s">
        <v>3244</v>
      </c>
      <c r="B149" s="128" t="s">
        <v>378</v>
      </c>
      <c r="C149" s="50" t="s">
        <v>163</v>
      </c>
      <c r="D149" s="51">
        <v>70929</v>
      </c>
      <c r="E149" s="56" t="s">
        <v>379</v>
      </c>
      <c r="F149" s="53" t="s">
        <v>160</v>
      </c>
      <c r="G149" s="54">
        <v>6</v>
      </c>
      <c r="H149" s="55">
        <v>6</v>
      </c>
      <c r="I149" s="73">
        <v>8.4499999999999993</v>
      </c>
      <c r="J149" s="55">
        <v>7.01</v>
      </c>
      <c r="K149" s="73">
        <v>12.7</v>
      </c>
      <c r="L149" s="55">
        <v>10.54</v>
      </c>
      <c r="M149" s="55">
        <f>TRUNC(((J149*G149)+(L149*G149)),2)</f>
        <v>105.3</v>
      </c>
      <c r="N149" s="55">
        <f>TRUNC(((J149*H149)+(L149*H149)),2)</f>
        <v>105.3</v>
      </c>
      <c r="O149" s="37"/>
      <c r="P149" s="55">
        <v>8.4499999999999993</v>
      </c>
      <c r="Q149" s="55">
        <v>12.7</v>
      </c>
      <c r="R149" s="55">
        <v>126.9</v>
      </c>
      <c r="S149" s="55">
        <v>126.9</v>
      </c>
      <c r="T149" s="135">
        <f>N149/S149</f>
        <v>0.82978723404255317</v>
      </c>
      <c r="U149" s="55">
        <f>TRUNC(J149*H149,2)</f>
        <v>42.06</v>
      </c>
      <c r="V149" s="55">
        <f>TRUNC(L149*H149,2)</f>
        <v>63.24</v>
      </c>
      <c r="X149" s="36" t="b">
        <v>1</v>
      </c>
    </row>
    <row r="150" spans="1:24" x14ac:dyDescent="0.25">
      <c r="A150" s="42" t="s">
        <v>3245</v>
      </c>
      <c r="B150" s="128" t="s">
        <v>380</v>
      </c>
      <c r="C150" s="50" t="s">
        <v>163</v>
      </c>
      <c r="D150" s="51">
        <v>70930</v>
      </c>
      <c r="E150" s="56" t="s">
        <v>381</v>
      </c>
      <c r="F150" s="53" t="s">
        <v>160</v>
      </c>
      <c r="G150" s="54">
        <v>12</v>
      </c>
      <c r="H150" s="55">
        <v>12</v>
      </c>
      <c r="I150" s="73">
        <v>2.15</v>
      </c>
      <c r="J150" s="55">
        <v>1.78</v>
      </c>
      <c r="K150" s="73">
        <v>2.98</v>
      </c>
      <c r="L150" s="55">
        <v>2.4700000000000002</v>
      </c>
      <c r="M150" s="55">
        <f>TRUNC(((J150*G150)+(L150*G150)),2)</f>
        <v>51</v>
      </c>
      <c r="N150" s="55">
        <f>TRUNC(((J150*H150)+(L150*H150)),2)</f>
        <v>51</v>
      </c>
      <c r="O150" s="37"/>
      <c r="P150" s="55">
        <v>2.15</v>
      </c>
      <c r="Q150" s="55">
        <v>2.98</v>
      </c>
      <c r="R150" s="55">
        <v>61.56</v>
      </c>
      <c r="S150" s="55">
        <v>61.56</v>
      </c>
      <c r="T150" s="135">
        <f>N150/S150</f>
        <v>0.82846003898635479</v>
      </c>
      <c r="U150" s="55">
        <f>TRUNC(J150*H150,2)</f>
        <v>21.36</v>
      </c>
      <c r="V150" s="55">
        <f>TRUNC(L150*H150,2)</f>
        <v>29.64</v>
      </c>
      <c r="X150" s="36" t="b">
        <v>1</v>
      </c>
    </row>
    <row r="151" spans="1:24" x14ac:dyDescent="0.25">
      <c r="A151" s="42" t="s">
        <v>3246</v>
      </c>
      <c r="B151" s="128" t="s">
        <v>382</v>
      </c>
      <c r="C151" s="50" t="s">
        <v>163</v>
      </c>
      <c r="D151" s="51">
        <v>70932</v>
      </c>
      <c r="E151" s="56" t="s">
        <v>383</v>
      </c>
      <c r="F151" s="53" t="s">
        <v>160</v>
      </c>
      <c r="G151" s="54">
        <v>18</v>
      </c>
      <c r="H151" s="55">
        <v>18</v>
      </c>
      <c r="I151" s="73">
        <v>0.25</v>
      </c>
      <c r="J151" s="55">
        <v>0.2</v>
      </c>
      <c r="K151" s="73">
        <v>1.1200000000000001</v>
      </c>
      <c r="L151" s="55">
        <v>0.92</v>
      </c>
      <c r="M151" s="55">
        <f>TRUNC(((J151*G151)+(L151*G151)),2)</f>
        <v>20.16</v>
      </c>
      <c r="N151" s="55">
        <f>TRUNC(((J151*H151)+(L151*H151)),2)</f>
        <v>20.16</v>
      </c>
      <c r="O151" s="37"/>
      <c r="P151" s="55">
        <v>0.25</v>
      </c>
      <c r="Q151" s="55">
        <v>1.1200000000000001</v>
      </c>
      <c r="R151" s="55">
        <v>24.66</v>
      </c>
      <c r="S151" s="55">
        <v>24.66</v>
      </c>
      <c r="T151" s="135">
        <f>N151/S151</f>
        <v>0.81751824817518248</v>
      </c>
      <c r="U151" s="55">
        <f>TRUNC(J151*H151,2)</f>
        <v>3.6</v>
      </c>
      <c r="V151" s="55">
        <f>TRUNC(L151*H151,2)</f>
        <v>16.559999999999999</v>
      </c>
      <c r="X151" s="36" t="b">
        <v>1</v>
      </c>
    </row>
    <row r="152" spans="1:24" ht="24" x14ac:dyDescent="0.3">
      <c r="A152" s="42" t="s">
        <v>3247</v>
      </c>
      <c r="B152" s="128" t="s">
        <v>384</v>
      </c>
      <c r="C152" s="50" t="s">
        <v>217</v>
      </c>
      <c r="D152" s="51">
        <v>91936</v>
      </c>
      <c r="E152" s="56" t="s">
        <v>385</v>
      </c>
      <c r="F152" s="53" t="s">
        <v>160</v>
      </c>
      <c r="G152" s="54">
        <v>8</v>
      </c>
      <c r="H152" s="55">
        <v>8</v>
      </c>
      <c r="I152" s="73">
        <v>6.62</v>
      </c>
      <c r="J152" s="55">
        <v>5.49</v>
      </c>
      <c r="K152" s="73">
        <v>8.4600000000000009</v>
      </c>
      <c r="L152" s="55">
        <v>7.02</v>
      </c>
      <c r="M152" s="55">
        <f>TRUNC(((J152*G152)+(L152*G152)),2)</f>
        <v>100.08</v>
      </c>
      <c r="N152" s="55">
        <f>TRUNC(((J152*H152)+(L152*H152)),2)</f>
        <v>100.08</v>
      </c>
      <c r="O152" s="38"/>
      <c r="P152" s="55">
        <v>6.62</v>
      </c>
      <c r="Q152" s="55">
        <v>8.4600000000000009</v>
      </c>
      <c r="R152" s="55">
        <v>120.64</v>
      </c>
      <c r="S152" s="55">
        <v>120.64</v>
      </c>
      <c r="T152" s="135">
        <f>N152/S152</f>
        <v>0.82957559681697612</v>
      </c>
      <c r="U152" s="55">
        <f>TRUNC(J152*H152,2)</f>
        <v>43.92</v>
      </c>
      <c r="V152" s="55">
        <f>TRUNC(L152*H152,2)</f>
        <v>56.16</v>
      </c>
      <c r="X152" s="36" t="b">
        <v>1</v>
      </c>
    </row>
    <row r="153" spans="1:24" ht="24" x14ac:dyDescent="0.3">
      <c r="A153" s="42" t="s">
        <v>3248</v>
      </c>
      <c r="B153" s="128" t="s">
        <v>386</v>
      </c>
      <c r="C153" s="50" t="s">
        <v>197</v>
      </c>
      <c r="D153" s="57" t="s">
        <v>387</v>
      </c>
      <c r="E153" s="52" t="s">
        <v>3025</v>
      </c>
      <c r="F153" s="53" t="s">
        <v>160</v>
      </c>
      <c r="G153" s="54">
        <v>10</v>
      </c>
      <c r="H153" s="55">
        <v>10</v>
      </c>
      <c r="I153" s="73">
        <v>91.28</v>
      </c>
      <c r="J153" s="55">
        <v>75.77</v>
      </c>
      <c r="K153" s="73">
        <v>14.44</v>
      </c>
      <c r="L153" s="55">
        <v>11.98</v>
      </c>
      <c r="M153" s="55">
        <f>TRUNC(((J153*G153)+(L153*G153)),2)</f>
        <v>877.5</v>
      </c>
      <c r="N153" s="55">
        <f>TRUNC(((J153*H153)+(L153*H153)),2)</f>
        <v>877.5</v>
      </c>
      <c r="O153" s="38"/>
      <c r="P153" s="55">
        <v>91.28</v>
      </c>
      <c r="Q153" s="55">
        <v>14.44</v>
      </c>
      <c r="R153" s="55">
        <v>1057.2</v>
      </c>
      <c r="S153" s="55">
        <v>1057.2</v>
      </c>
      <c r="T153" s="135">
        <f>N153/S153</f>
        <v>0.83002270147559587</v>
      </c>
      <c r="U153" s="55">
        <f>TRUNC(J153*H153,2)</f>
        <v>757.7</v>
      </c>
      <c r="V153" s="55">
        <f>TRUNC(L153*H153,2)</f>
        <v>119.8</v>
      </c>
      <c r="X153" s="36" t="b">
        <v>1</v>
      </c>
    </row>
    <row r="154" spans="1:24" ht="24" x14ac:dyDescent="0.3">
      <c r="A154" s="42" t="s">
        <v>3249</v>
      </c>
      <c r="B154" s="128" t="s">
        <v>388</v>
      </c>
      <c r="C154" s="50" t="s">
        <v>217</v>
      </c>
      <c r="D154" s="51">
        <v>100903</v>
      </c>
      <c r="E154" s="52" t="s">
        <v>3026</v>
      </c>
      <c r="F154" s="53" t="s">
        <v>160</v>
      </c>
      <c r="G154" s="54">
        <v>20</v>
      </c>
      <c r="H154" s="55">
        <v>20</v>
      </c>
      <c r="I154" s="73">
        <v>20.11</v>
      </c>
      <c r="J154" s="55">
        <v>16.690000000000001</v>
      </c>
      <c r="K154" s="73">
        <v>7.25</v>
      </c>
      <c r="L154" s="55">
        <v>6.01</v>
      </c>
      <c r="M154" s="55">
        <f>TRUNC(((J154*G154)+(L154*G154)),2)</f>
        <v>454</v>
      </c>
      <c r="N154" s="55">
        <f>TRUNC(((J154*H154)+(L154*H154)),2)</f>
        <v>454</v>
      </c>
      <c r="O154" s="38"/>
      <c r="P154" s="55">
        <v>20.11</v>
      </c>
      <c r="Q154" s="55">
        <v>7.25</v>
      </c>
      <c r="R154" s="55">
        <v>547.20000000000005</v>
      </c>
      <c r="S154" s="55">
        <v>547.20000000000005</v>
      </c>
      <c r="T154" s="135">
        <f>N154/S154</f>
        <v>0.82967836257309935</v>
      </c>
      <c r="U154" s="55">
        <f>TRUNC(J154*H154,2)</f>
        <v>333.8</v>
      </c>
      <c r="V154" s="55">
        <f>TRUNC(L154*H154,2)</f>
        <v>120.2</v>
      </c>
      <c r="X154" s="36" t="b">
        <v>1</v>
      </c>
    </row>
    <row r="155" spans="1:24" x14ac:dyDescent="0.25">
      <c r="A155" s="42" t="s">
        <v>3250</v>
      </c>
      <c r="B155" s="128" t="s">
        <v>389</v>
      </c>
      <c r="C155" s="50" t="s">
        <v>163</v>
      </c>
      <c r="D155" s="51">
        <v>71440</v>
      </c>
      <c r="E155" s="56" t="s">
        <v>390</v>
      </c>
      <c r="F155" s="53" t="s">
        <v>160</v>
      </c>
      <c r="G155" s="54">
        <v>1</v>
      </c>
      <c r="H155" s="55">
        <v>1</v>
      </c>
      <c r="I155" s="73">
        <v>7.95</v>
      </c>
      <c r="J155" s="55">
        <v>6.59</v>
      </c>
      <c r="K155" s="73">
        <v>7.84</v>
      </c>
      <c r="L155" s="55">
        <v>6.5</v>
      </c>
      <c r="M155" s="55">
        <f>TRUNC(((J155*G155)+(L155*G155)),2)</f>
        <v>13.09</v>
      </c>
      <c r="N155" s="55">
        <f>TRUNC(((J155*H155)+(L155*H155)),2)</f>
        <v>13.09</v>
      </c>
      <c r="O155" s="37"/>
      <c r="P155" s="55">
        <v>7.95</v>
      </c>
      <c r="Q155" s="55">
        <v>7.84</v>
      </c>
      <c r="R155" s="55">
        <v>15.79</v>
      </c>
      <c r="S155" s="55">
        <v>15.79</v>
      </c>
      <c r="T155" s="135">
        <f>N155/S155</f>
        <v>0.82900569981000638</v>
      </c>
      <c r="U155" s="55">
        <f>TRUNC(J155*H155,2)</f>
        <v>6.59</v>
      </c>
      <c r="V155" s="55">
        <f>TRUNC(L155*H155,2)</f>
        <v>6.5</v>
      </c>
      <c r="X155" s="36" t="b">
        <v>1</v>
      </c>
    </row>
    <row r="156" spans="1:24" ht="24" x14ac:dyDescent="0.3">
      <c r="A156" s="42" t="s">
        <v>3251</v>
      </c>
      <c r="B156" s="128" t="s">
        <v>391</v>
      </c>
      <c r="C156" s="50" t="s">
        <v>217</v>
      </c>
      <c r="D156" s="51">
        <v>91940</v>
      </c>
      <c r="E156" s="56" t="s">
        <v>392</v>
      </c>
      <c r="F156" s="53" t="s">
        <v>160</v>
      </c>
      <c r="G156" s="54">
        <v>1</v>
      </c>
      <c r="H156" s="55">
        <v>1</v>
      </c>
      <c r="I156" s="73">
        <v>5.47</v>
      </c>
      <c r="J156" s="55">
        <v>4.54</v>
      </c>
      <c r="K156" s="73">
        <v>11.21</v>
      </c>
      <c r="L156" s="55">
        <v>9.3000000000000007</v>
      </c>
      <c r="M156" s="55">
        <f>TRUNC(((J156*G156)+(L156*G156)),2)</f>
        <v>13.84</v>
      </c>
      <c r="N156" s="55">
        <f>TRUNC(((J156*H156)+(L156*H156)),2)</f>
        <v>13.84</v>
      </c>
      <c r="O156" s="38"/>
      <c r="P156" s="55">
        <v>5.47</v>
      </c>
      <c r="Q156" s="55">
        <v>11.21</v>
      </c>
      <c r="R156" s="55">
        <v>16.68</v>
      </c>
      <c r="S156" s="55">
        <v>16.68</v>
      </c>
      <c r="T156" s="135">
        <f>N156/S156</f>
        <v>0.82973621103117512</v>
      </c>
      <c r="U156" s="55">
        <f>TRUNC(J156*H156,2)</f>
        <v>4.54</v>
      </c>
      <c r="V156" s="55">
        <f>TRUNC(L156*H156,2)</f>
        <v>9.3000000000000007</v>
      </c>
      <c r="X156" s="36" t="b">
        <v>1</v>
      </c>
    </row>
    <row r="157" spans="1:24" x14ac:dyDescent="0.25">
      <c r="A157" s="42" t="s">
        <v>3252</v>
      </c>
      <c r="B157" s="128" t="s">
        <v>393</v>
      </c>
      <c r="C157" s="50" t="s">
        <v>163</v>
      </c>
      <c r="D157" s="51">
        <v>71441</v>
      </c>
      <c r="E157" s="56" t="s">
        <v>394</v>
      </c>
      <c r="F157" s="53" t="s">
        <v>160</v>
      </c>
      <c r="G157" s="54">
        <v>1</v>
      </c>
      <c r="H157" s="55">
        <v>1</v>
      </c>
      <c r="I157" s="73">
        <v>11.59</v>
      </c>
      <c r="J157" s="55">
        <v>9.6199999999999992</v>
      </c>
      <c r="K157" s="73">
        <v>13.82</v>
      </c>
      <c r="L157" s="55">
        <v>11.47</v>
      </c>
      <c r="M157" s="55">
        <f>TRUNC(((J157*G157)+(L157*G157)),2)</f>
        <v>21.09</v>
      </c>
      <c r="N157" s="55">
        <f>TRUNC(((J157*H157)+(L157*H157)),2)</f>
        <v>21.09</v>
      </c>
      <c r="O157" s="37"/>
      <c r="P157" s="55">
        <v>11.59</v>
      </c>
      <c r="Q157" s="55">
        <v>13.82</v>
      </c>
      <c r="R157" s="55">
        <v>25.41</v>
      </c>
      <c r="S157" s="55">
        <v>25.41</v>
      </c>
      <c r="T157" s="135">
        <f>N157/S157</f>
        <v>0.82998819362455722</v>
      </c>
      <c r="U157" s="55">
        <f>TRUNC(J157*H157,2)</f>
        <v>9.6199999999999992</v>
      </c>
      <c r="V157" s="55">
        <f>TRUNC(L157*H157,2)</f>
        <v>11.47</v>
      </c>
      <c r="X157" s="36" t="b">
        <v>1</v>
      </c>
    </row>
    <row r="158" spans="1:24" ht="24" x14ac:dyDescent="0.3">
      <c r="A158" s="42" t="s">
        <v>3253</v>
      </c>
      <c r="B158" s="128" t="s">
        <v>395</v>
      </c>
      <c r="C158" s="50" t="s">
        <v>217</v>
      </c>
      <c r="D158" s="51">
        <v>91940</v>
      </c>
      <c r="E158" s="56" t="s">
        <v>392</v>
      </c>
      <c r="F158" s="53" t="s">
        <v>160</v>
      </c>
      <c r="G158" s="54">
        <v>1</v>
      </c>
      <c r="H158" s="55">
        <v>1</v>
      </c>
      <c r="I158" s="73">
        <v>5.47</v>
      </c>
      <c r="J158" s="55">
        <v>4.54</v>
      </c>
      <c r="K158" s="73">
        <v>11.21</v>
      </c>
      <c r="L158" s="55">
        <v>9.3000000000000007</v>
      </c>
      <c r="M158" s="55">
        <f>TRUNC(((J158*G158)+(L158*G158)),2)</f>
        <v>13.84</v>
      </c>
      <c r="N158" s="55">
        <f>TRUNC(((J158*H158)+(L158*H158)),2)</f>
        <v>13.84</v>
      </c>
      <c r="O158" s="38"/>
      <c r="P158" s="55">
        <v>5.47</v>
      </c>
      <c r="Q158" s="55">
        <v>11.21</v>
      </c>
      <c r="R158" s="55">
        <v>16.68</v>
      </c>
      <c r="S158" s="55">
        <v>16.68</v>
      </c>
      <c r="T158" s="135">
        <f>N158/S158</f>
        <v>0.82973621103117512</v>
      </c>
      <c r="U158" s="55">
        <f>TRUNC(J158*H158,2)</f>
        <v>4.54</v>
      </c>
      <c r="V158" s="55">
        <f>TRUNC(L158*H158,2)</f>
        <v>9.3000000000000007</v>
      </c>
      <c r="X158" s="36" t="b">
        <v>1</v>
      </c>
    </row>
    <row r="159" spans="1:24" ht="24" x14ac:dyDescent="0.3">
      <c r="A159" s="42" t="s">
        <v>3254</v>
      </c>
      <c r="B159" s="128" t="s">
        <v>396</v>
      </c>
      <c r="C159" s="50" t="s">
        <v>217</v>
      </c>
      <c r="D159" s="51">
        <v>92008</v>
      </c>
      <c r="E159" s="52" t="s">
        <v>3027</v>
      </c>
      <c r="F159" s="53" t="s">
        <v>160</v>
      </c>
      <c r="G159" s="54">
        <v>2</v>
      </c>
      <c r="H159" s="55">
        <v>2</v>
      </c>
      <c r="I159" s="73">
        <v>23.94</v>
      </c>
      <c r="J159" s="55">
        <v>19.87</v>
      </c>
      <c r="K159" s="73">
        <v>20.89</v>
      </c>
      <c r="L159" s="55">
        <v>17.34</v>
      </c>
      <c r="M159" s="55">
        <f>TRUNC(((J159*G159)+(L159*G159)),2)</f>
        <v>74.42</v>
      </c>
      <c r="N159" s="55">
        <f>TRUNC(((J159*H159)+(L159*H159)),2)</f>
        <v>74.42</v>
      </c>
      <c r="O159" s="38"/>
      <c r="P159" s="55">
        <v>23.94</v>
      </c>
      <c r="Q159" s="55">
        <v>20.89</v>
      </c>
      <c r="R159" s="55">
        <v>89.66</v>
      </c>
      <c r="S159" s="55">
        <v>89.66</v>
      </c>
      <c r="T159" s="135">
        <f>N159/S159</f>
        <v>0.83002453714030788</v>
      </c>
      <c r="U159" s="55">
        <f>TRUNC(J159*H159,2)</f>
        <v>39.74</v>
      </c>
      <c r="V159" s="55">
        <f>TRUNC(L159*H159,2)</f>
        <v>34.68</v>
      </c>
      <c r="X159" s="36" t="b">
        <v>1</v>
      </c>
    </row>
    <row r="160" spans="1:24" ht="24" x14ac:dyDescent="0.3">
      <c r="A160" s="42" t="s">
        <v>3255</v>
      </c>
      <c r="B160" s="128" t="s">
        <v>397</v>
      </c>
      <c r="C160" s="50" t="s">
        <v>217</v>
      </c>
      <c r="D160" s="51">
        <v>91941</v>
      </c>
      <c r="E160" s="56" t="s">
        <v>398</v>
      </c>
      <c r="F160" s="53" t="s">
        <v>160</v>
      </c>
      <c r="G160" s="54">
        <v>2</v>
      </c>
      <c r="H160" s="55">
        <v>2</v>
      </c>
      <c r="I160" s="73">
        <v>3.93</v>
      </c>
      <c r="J160" s="55">
        <v>3.26</v>
      </c>
      <c r="K160" s="73">
        <v>6.39</v>
      </c>
      <c r="L160" s="55">
        <v>5.3</v>
      </c>
      <c r="M160" s="55">
        <f>TRUNC(((J160*G160)+(L160*G160)),2)</f>
        <v>17.12</v>
      </c>
      <c r="N160" s="55">
        <f>TRUNC(((J160*H160)+(L160*H160)),2)</f>
        <v>17.12</v>
      </c>
      <c r="O160" s="38"/>
      <c r="P160" s="55">
        <v>3.93</v>
      </c>
      <c r="Q160" s="55">
        <v>6.39</v>
      </c>
      <c r="R160" s="55">
        <v>20.64</v>
      </c>
      <c r="S160" s="55">
        <v>20.64</v>
      </c>
      <c r="T160" s="135">
        <f>N160/S160</f>
        <v>0.8294573643410853</v>
      </c>
      <c r="U160" s="55">
        <f>TRUNC(J160*H160,2)</f>
        <v>6.52</v>
      </c>
      <c r="V160" s="55">
        <f>TRUNC(L160*H160,2)</f>
        <v>10.6</v>
      </c>
      <c r="X160" s="36" t="b">
        <v>1</v>
      </c>
    </row>
    <row r="161" spans="1:24" x14ac:dyDescent="0.25">
      <c r="A161" s="42" t="s">
        <v>3256</v>
      </c>
      <c r="B161" s="128" t="s">
        <v>399</v>
      </c>
      <c r="C161" s="50" t="s">
        <v>163</v>
      </c>
      <c r="D161" s="51">
        <v>72578</v>
      </c>
      <c r="E161" s="56" t="s">
        <v>400</v>
      </c>
      <c r="F161" s="53" t="s">
        <v>160</v>
      </c>
      <c r="G161" s="54">
        <v>2</v>
      </c>
      <c r="H161" s="55">
        <v>2</v>
      </c>
      <c r="I161" s="73">
        <v>8.0500000000000007</v>
      </c>
      <c r="J161" s="55">
        <v>6.68</v>
      </c>
      <c r="K161" s="73">
        <v>10.84</v>
      </c>
      <c r="L161" s="55">
        <v>8.99</v>
      </c>
      <c r="M161" s="55">
        <f>TRUNC(((J161*G161)+(L161*G161)),2)</f>
        <v>31.34</v>
      </c>
      <c r="N161" s="55">
        <f>TRUNC(((J161*H161)+(L161*H161)),2)</f>
        <v>31.34</v>
      </c>
      <c r="O161" s="37"/>
      <c r="P161" s="55">
        <v>8.0500000000000007</v>
      </c>
      <c r="Q161" s="55">
        <v>10.84</v>
      </c>
      <c r="R161" s="55">
        <v>37.78</v>
      </c>
      <c r="S161" s="55">
        <v>37.78</v>
      </c>
      <c r="T161" s="135">
        <f>N161/S161</f>
        <v>0.8295394388565378</v>
      </c>
      <c r="U161" s="55">
        <f>TRUNC(J161*H161,2)</f>
        <v>13.36</v>
      </c>
      <c r="V161" s="55">
        <f>TRUNC(L161*H161,2)</f>
        <v>17.98</v>
      </c>
      <c r="X161" s="36" t="b">
        <v>1</v>
      </c>
    </row>
    <row r="162" spans="1:24" ht="24" x14ac:dyDescent="0.3">
      <c r="A162" s="42" t="s">
        <v>3257</v>
      </c>
      <c r="B162" s="128" t="s">
        <v>401</v>
      </c>
      <c r="C162" s="50" t="s">
        <v>217</v>
      </c>
      <c r="D162" s="51">
        <v>91939</v>
      </c>
      <c r="E162" s="56" t="s">
        <v>402</v>
      </c>
      <c r="F162" s="53" t="s">
        <v>160</v>
      </c>
      <c r="G162" s="54">
        <v>2</v>
      </c>
      <c r="H162" s="55">
        <v>2</v>
      </c>
      <c r="I162" s="73">
        <v>8.57</v>
      </c>
      <c r="J162" s="55">
        <v>7.11</v>
      </c>
      <c r="K162" s="73">
        <v>21.08</v>
      </c>
      <c r="L162" s="55">
        <v>17.489999999999998</v>
      </c>
      <c r="M162" s="55">
        <f>TRUNC(((J162*G162)+(L162*G162)),2)</f>
        <v>49.2</v>
      </c>
      <c r="N162" s="55">
        <f>TRUNC(((J162*H162)+(L162*H162)),2)</f>
        <v>49.2</v>
      </c>
      <c r="O162" s="38"/>
      <c r="P162" s="55">
        <v>8.57</v>
      </c>
      <c r="Q162" s="55">
        <v>21.08</v>
      </c>
      <c r="R162" s="55">
        <v>59.3</v>
      </c>
      <c r="S162" s="55">
        <v>59.3</v>
      </c>
      <c r="T162" s="135">
        <f>N162/S162</f>
        <v>0.82967959527824631</v>
      </c>
      <c r="U162" s="55">
        <f>TRUNC(J162*H162,2)</f>
        <v>14.22</v>
      </c>
      <c r="V162" s="55">
        <f>TRUNC(L162*H162,2)</f>
        <v>34.979999999999997</v>
      </c>
      <c r="X162" s="36" t="b">
        <v>1</v>
      </c>
    </row>
    <row r="163" spans="1:24" ht="24" x14ac:dyDescent="0.3">
      <c r="A163" s="42" t="s">
        <v>3258</v>
      </c>
      <c r="B163" s="128" t="s">
        <v>403</v>
      </c>
      <c r="C163" s="50" t="s">
        <v>217</v>
      </c>
      <c r="D163" s="51">
        <v>91926</v>
      </c>
      <c r="E163" s="52" t="s">
        <v>3028</v>
      </c>
      <c r="F163" s="53" t="s">
        <v>172</v>
      </c>
      <c r="G163" s="54">
        <v>250</v>
      </c>
      <c r="H163" s="55">
        <v>250</v>
      </c>
      <c r="I163" s="73">
        <v>2.92</v>
      </c>
      <c r="J163" s="55">
        <v>2.42</v>
      </c>
      <c r="K163" s="73">
        <v>1.0900000000000001</v>
      </c>
      <c r="L163" s="55">
        <v>0.9</v>
      </c>
      <c r="M163" s="55">
        <f>TRUNC(((J163*G163)+(L163*G163)),2)</f>
        <v>830</v>
      </c>
      <c r="N163" s="55">
        <f>TRUNC(((J163*H163)+(L163*H163)),2)</f>
        <v>830</v>
      </c>
      <c r="O163" s="38"/>
      <c r="P163" s="55">
        <v>2.92</v>
      </c>
      <c r="Q163" s="55">
        <v>1.0900000000000001</v>
      </c>
      <c r="R163" s="55">
        <v>1002.5</v>
      </c>
      <c r="S163" s="55">
        <v>1002.5</v>
      </c>
      <c r="T163" s="135">
        <f>N163/S163</f>
        <v>0.82793017456359097</v>
      </c>
      <c r="U163" s="55">
        <f>TRUNC(J163*H163,2)</f>
        <v>605</v>
      </c>
      <c r="V163" s="55">
        <f>TRUNC(L163*H163,2)</f>
        <v>225</v>
      </c>
      <c r="X163" s="36" t="b">
        <v>1</v>
      </c>
    </row>
    <row r="164" spans="1:24" x14ac:dyDescent="0.25">
      <c r="A164" s="42" t="s">
        <v>3259</v>
      </c>
      <c r="B164" s="128" t="s">
        <v>404</v>
      </c>
      <c r="C164" s="50" t="s">
        <v>163</v>
      </c>
      <c r="D164" s="51">
        <v>70561</v>
      </c>
      <c r="E164" s="56" t="s">
        <v>405</v>
      </c>
      <c r="F164" s="53" t="s">
        <v>172</v>
      </c>
      <c r="G164" s="54">
        <v>20</v>
      </c>
      <c r="H164" s="55">
        <v>20</v>
      </c>
      <c r="I164" s="73">
        <v>8.9</v>
      </c>
      <c r="J164" s="55">
        <v>7.38</v>
      </c>
      <c r="K164" s="73">
        <v>5.08</v>
      </c>
      <c r="L164" s="55">
        <v>4.21</v>
      </c>
      <c r="M164" s="55">
        <f>TRUNC(((J164*G164)+(L164*G164)),2)</f>
        <v>231.8</v>
      </c>
      <c r="N164" s="55">
        <f>TRUNC(((J164*H164)+(L164*H164)),2)</f>
        <v>231.8</v>
      </c>
      <c r="O164" s="37"/>
      <c r="P164" s="55">
        <v>8.9</v>
      </c>
      <c r="Q164" s="55">
        <v>5.08</v>
      </c>
      <c r="R164" s="55">
        <v>279.60000000000002</v>
      </c>
      <c r="S164" s="55">
        <v>279.60000000000002</v>
      </c>
      <c r="T164" s="135">
        <f>N164/S164</f>
        <v>0.82904148783977105</v>
      </c>
      <c r="U164" s="55">
        <f>TRUNC(J164*H164,2)</f>
        <v>147.6</v>
      </c>
      <c r="V164" s="55">
        <f>TRUNC(L164*H164,2)</f>
        <v>84.2</v>
      </c>
      <c r="X164" s="36" t="b">
        <v>1</v>
      </c>
    </row>
    <row r="165" spans="1:24" ht="36" x14ac:dyDescent="0.3">
      <c r="A165" s="42" t="s">
        <v>3260</v>
      </c>
      <c r="B165" s="128" t="s">
        <v>406</v>
      </c>
      <c r="C165" s="50" t="s">
        <v>217</v>
      </c>
      <c r="D165" s="51">
        <v>101883</v>
      </c>
      <c r="E165" s="52" t="s">
        <v>3029</v>
      </c>
      <c r="F165" s="53" t="s">
        <v>160</v>
      </c>
      <c r="G165" s="54">
        <v>1</v>
      </c>
      <c r="H165" s="55">
        <v>1</v>
      </c>
      <c r="I165" s="73">
        <v>491.05</v>
      </c>
      <c r="J165" s="55">
        <v>407.62</v>
      </c>
      <c r="K165" s="73">
        <v>22.27</v>
      </c>
      <c r="L165" s="55">
        <v>18.48</v>
      </c>
      <c r="M165" s="55">
        <f>TRUNC(((J165*G165)+(L165*G165)),2)</f>
        <v>426.1</v>
      </c>
      <c r="N165" s="55">
        <f>TRUNC(((J165*H165)+(L165*H165)),2)</f>
        <v>426.1</v>
      </c>
      <c r="O165" s="38"/>
      <c r="P165" s="55">
        <v>491.05</v>
      </c>
      <c r="Q165" s="55">
        <v>22.27</v>
      </c>
      <c r="R165" s="55">
        <v>513.32000000000005</v>
      </c>
      <c r="S165" s="55">
        <v>513.32000000000005</v>
      </c>
      <c r="T165" s="135">
        <f>N165/S165</f>
        <v>0.83008649575313642</v>
      </c>
      <c r="U165" s="55">
        <f>TRUNC(J165*H165,2)</f>
        <v>407.62</v>
      </c>
      <c r="V165" s="55">
        <f>TRUNC(L165*H165,2)</f>
        <v>18.48</v>
      </c>
      <c r="X165" s="36" t="b">
        <v>1</v>
      </c>
    </row>
    <row r="166" spans="1:24" ht="24" x14ac:dyDescent="0.3">
      <c r="A166" s="42" t="s">
        <v>3261</v>
      </c>
      <c r="B166" s="128" t="s">
        <v>407</v>
      </c>
      <c r="C166" s="50" t="s">
        <v>217</v>
      </c>
      <c r="D166" s="51">
        <v>93670</v>
      </c>
      <c r="E166" s="52" t="s">
        <v>3030</v>
      </c>
      <c r="F166" s="53" t="s">
        <v>160</v>
      </c>
      <c r="G166" s="54">
        <v>1</v>
      </c>
      <c r="H166" s="55">
        <v>1</v>
      </c>
      <c r="I166" s="73">
        <v>62.52</v>
      </c>
      <c r="J166" s="55">
        <v>51.89</v>
      </c>
      <c r="K166" s="73">
        <v>7.54</v>
      </c>
      <c r="L166" s="55">
        <v>6.25</v>
      </c>
      <c r="M166" s="55">
        <f>TRUNC(((J166*G166)+(L166*G166)),2)</f>
        <v>58.14</v>
      </c>
      <c r="N166" s="55">
        <f>TRUNC(((J166*H166)+(L166*H166)),2)</f>
        <v>58.14</v>
      </c>
      <c r="O166" s="38"/>
      <c r="P166" s="55">
        <v>62.52</v>
      </c>
      <c r="Q166" s="55">
        <v>7.54</v>
      </c>
      <c r="R166" s="55">
        <v>70.06</v>
      </c>
      <c r="S166" s="55">
        <v>70.06</v>
      </c>
      <c r="T166" s="135">
        <f>N166/S166</f>
        <v>0.82986011989723096</v>
      </c>
      <c r="U166" s="55">
        <f>TRUNC(J166*H166,2)</f>
        <v>51.89</v>
      </c>
      <c r="V166" s="55">
        <f>TRUNC(L166*H166,2)</f>
        <v>6.25</v>
      </c>
      <c r="X166" s="36" t="b">
        <v>1</v>
      </c>
    </row>
    <row r="167" spans="1:24" x14ac:dyDescent="0.25">
      <c r="A167" s="42" t="s">
        <v>3262</v>
      </c>
      <c r="B167" s="128" t="s">
        <v>408</v>
      </c>
      <c r="C167" s="50" t="s">
        <v>163</v>
      </c>
      <c r="D167" s="51">
        <v>71184</v>
      </c>
      <c r="E167" s="56" t="s">
        <v>409</v>
      </c>
      <c r="F167" s="53" t="s">
        <v>160</v>
      </c>
      <c r="G167" s="54">
        <v>3</v>
      </c>
      <c r="H167" s="55">
        <v>3</v>
      </c>
      <c r="I167" s="73">
        <v>83.78</v>
      </c>
      <c r="J167" s="55">
        <v>69.540000000000006</v>
      </c>
      <c r="K167" s="73">
        <v>37.36</v>
      </c>
      <c r="L167" s="55">
        <v>31.01</v>
      </c>
      <c r="M167" s="55">
        <f>TRUNC(((J167*G167)+(L167*G167)),2)</f>
        <v>301.64999999999998</v>
      </c>
      <c r="N167" s="55">
        <f>TRUNC(((J167*H167)+(L167*H167)),2)</f>
        <v>301.64999999999998</v>
      </c>
      <c r="O167" s="37"/>
      <c r="P167" s="55">
        <v>83.78</v>
      </c>
      <c r="Q167" s="55">
        <v>37.36</v>
      </c>
      <c r="R167" s="55">
        <v>363.42</v>
      </c>
      <c r="S167" s="55">
        <v>363.42</v>
      </c>
      <c r="T167" s="135">
        <f>N167/S167</f>
        <v>0.83003136866435523</v>
      </c>
      <c r="U167" s="55">
        <f>TRUNC(J167*H167,2)</f>
        <v>208.62</v>
      </c>
      <c r="V167" s="55">
        <f>TRUNC(L167*H167,2)</f>
        <v>93.03</v>
      </c>
      <c r="X167" s="36" t="b">
        <v>1</v>
      </c>
    </row>
    <row r="168" spans="1:24" ht="24" x14ac:dyDescent="0.3">
      <c r="A168" s="42" t="s">
        <v>3263</v>
      </c>
      <c r="B168" s="128" t="s">
        <v>410</v>
      </c>
      <c r="C168" s="50" t="s">
        <v>217</v>
      </c>
      <c r="D168" s="51">
        <v>93655</v>
      </c>
      <c r="E168" s="56" t="s">
        <v>411</v>
      </c>
      <c r="F168" s="53" t="s">
        <v>160</v>
      </c>
      <c r="G168" s="54">
        <v>3</v>
      </c>
      <c r="H168" s="55">
        <v>3</v>
      </c>
      <c r="I168" s="73">
        <v>10.050000000000001</v>
      </c>
      <c r="J168" s="55">
        <v>8.34</v>
      </c>
      <c r="K168" s="73">
        <v>2.5</v>
      </c>
      <c r="L168" s="55">
        <v>2.0699999999999998</v>
      </c>
      <c r="M168" s="55">
        <f>TRUNC(((J168*G168)+(L168*G168)),2)</f>
        <v>31.23</v>
      </c>
      <c r="N168" s="55">
        <f>TRUNC(((J168*H168)+(L168*H168)),2)</f>
        <v>31.23</v>
      </c>
      <c r="O168" s="38"/>
      <c r="P168" s="55">
        <v>10.050000000000001</v>
      </c>
      <c r="Q168" s="55">
        <v>2.5</v>
      </c>
      <c r="R168" s="55">
        <v>37.65</v>
      </c>
      <c r="S168" s="55">
        <v>37.65</v>
      </c>
      <c r="T168" s="135">
        <f>N168/S168</f>
        <v>0.82948207171314747</v>
      </c>
      <c r="U168" s="55">
        <f>TRUNC(J168*H168,2)</f>
        <v>25.02</v>
      </c>
      <c r="V168" s="55">
        <f>TRUNC(L168*H168,2)</f>
        <v>6.21</v>
      </c>
      <c r="X168" s="36" t="b">
        <v>1</v>
      </c>
    </row>
    <row r="169" spans="1:24" ht="24" x14ac:dyDescent="0.3">
      <c r="A169" s="42" t="s">
        <v>3264</v>
      </c>
      <c r="B169" s="128" t="s">
        <v>412</v>
      </c>
      <c r="C169" s="50" t="s">
        <v>217</v>
      </c>
      <c r="D169" s="51">
        <v>93654</v>
      </c>
      <c r="E169" s="56" t="s">
        <v>413</v>
      </c>
      <c r="F169" s="53" t="s">
        <v>160</v>
      </c>
      <c r="G169" s="54">
        <v>4</v>
      </c>
      <c r="H169" s="55">
        <v>4</v>
      </c>
      <c r="I169" s="73">
        <v>9.5399999999999991</v>
      </c>
      <c r="J169" s="55">
        <v>7.91</v>
      </c>
      <c r="K169" s="73">
        <v>1.79</v>
      </c>
      <c r="L169" s="55">
        <v>1.48</v>
      </c>
      <c r="M169" s="55">
        <f>TRUNC(((J169*G169)+(L169*G169)),2)</f>
        <v>37.56</v>
      </c>
      <c r="N169" s="55">
        <f>TRUNC(((J169*H169)+(L169*H169)),2)</f>
        <v>37.56</v>
      </c>
      <c r="O169" s="38"/>
      <c r="P169" s="55">
        <v>9.5399999999999991</v>
      </c>
      <c r="Q169" s="55">
        <v>1.79</v>
      </c>
      <c r="R169" s="55">
        <v>45.32</v>
      </c>
      <c r="S169" s="55">
        <v>45.32</v>
      </c>
      <c r="T169" s="135">
        <f>N169/S169</f>
        <v>0.82877316857899386</v>
      </c>
      <c r="U169" s="55">
        <f>TRUNC(J169*H169,2)</f>
        <v>31.64</v>
      </c>
      <c r="V169" s="55">
        <f>TRUNC(L169*H169,2)</f>
        <v>5.92</v>
      </c>
      <c r="X169" s="36" t="b">
        <v>1</v>
      </c>
    </row>
    <row r="170" spans="1:24" x14ac:dyDescent="0.25">
      <c r="A170" s="42" t="s">
        <v>3265</v>
      </c>
      <c r="B170" s="128" t="s">
        <v>414</v>
      </c>
      <c r="C170" s="50" t="s">
        <v>163</v>
      </c>
      <c r="D170" s="51">
        <v>71450</v>
      </c>
      <c r="E170" s="56" t="s">
        <v>415</v>
      </c>
      <c r="F170" s="53" t="s">
        <v>160</v>
      </c>
      <c r="G170" s="54">
        <v>1</v>
      </c>
      <c r="H170" s="55">
        <v>1</v>
      </c>
      <c r="I170" s="73">
        <v>145.97999999999999</v>
      </c>
      <c r="J170" s="55">
        <v>121.17</v>
      </c>
      <c r="K170" s="73">
        <v>22.42</v>
      </c>
      <c r="L170" s="55">
        <v>18.61</v>
      </c>
      <c r="M170" s="55">
        <f>TRUNC(((J170*G170)+(L170*G170)),2)</f>
        <v>139.78</v>
      </c>
      <c r="N170" s="55">
        <f>TRUNC(((J170*H170)+(L170*H170)),2)</f>
        <v>139.78</v>
      </c>
      <c r="O170" s="37"/>
      <c r="P170" s="55">
        <v>145.97999999999999</v>
      </c>
      <c r="Q170" s="55">
        <v>22.42</v>
      </c>
      <c r="R170" s="55">
        <v>168.4</v>
      </c>
      <c r="S170" s="55">
        <v>168.4</v>
      </c>
      <c r="T170" s="135">
        <f>N170/S170</f>
        <v>0.83004750593824228</v>
      </c>
      <c r="U170" s="55">
        <f>TRUNC(J170*H170,2)</f>
        <v>121.17</v>
      </c>
      <c r="V170" s="55">
        <f>TRUNC(L170*H170,2)</f>
        <v>18.61</v>
      </c>
      <c r="X170" s="36" t="b">
        <v>1</v>
      </c>
    </row>
    <row r="171" spans="1:24" x14ac:dyDescent="0.25">
      <c r="A171" s="42" t="s">
        <v>3266</v>
      </c>
      <c r="B171" s="127" t="s">
        <v>416</v>
      </c>
      <c r="C171" s="132"/>
      <c r="D171" s="132"/>
      <c r="E171" s="47" t="s">
        <v>89</v>
      </c>
      <c r="F171" s="132"/>
      <c r="G171" s="48"/>
      <c r="H171" s="48"/>
      <c r="I171" s="72"/>
      <c r="J171" s="48"/>
      <c r="K171" s="72"/>
      <c r="L171" s="48"/>
      <c r="M171" s="314">
        <f>SUM(M172:M173)</f>
        <v>3183.51</v>
      </c>
      <c r="N171" s="314">
        <f>SUM(N172:N173)</f>
        <v>3183.51</v>
      </c>
      <c r="O171" s="37"/>
      <c r="P171" s="48"/>
      <c r="Q171" s="48"/>
      <c r="R171" s="314">
        <v>3836.19</v>
      </c>
      <c r="S171" s="314">
        <v>3836.19</v>
      </c>
      <c r="T171" s="135">
        <f>N171/S171</f>
        <v>0.82986244164131606</v>
      </c>
      <c r="U171" s="55">
        <f>TRUNC(J171*H171,2)</f>
        <v>0</v>
      </c>
      <c r="V171" s="55">
        <f>TRUNC(L171*H171,2)</f>
        <v>0</v>
      </c>
      <c r="X171" s="36" t="b">
        <v>1</v>
      </c>
    </row>
    <row r="172" spans="1:24" ht="24" x14ac:dyDescent="0.3">
      <c r="A172" s="42" t="s">
        <v>3267</v>
      </c>
      <c r="B172" s="128" t="s">
        <v>417</v>
      </c>
      <c r="C172" s="50" t="s">
        <v>163</v>
      </c>
      <c r="D172" s="51">
        <v>100160</v>
      </c>
      <c r="E172" s="52" t="s">
        <v>3031</v>
      </c>
      <c r="F172" s="53" t="s">
        <v>164</v>
      </c>
      <c r="G172" s="54">
        <v>69.09</v>
      </c>
      <c r="H172" s="55">
        <v>69.09</v>
      </c>
      <c r="I172" s="73">
        <v>24.74</v>
      </c>
      <c r="J172" s="55">
        <v>20.53</v>
      </c>
      <c r="K172" s="73">
        <v>27.93</v>
      </c>
      <c r="L172" s="55">
        <v>23.18</v>
      </c>
      <c r="M172" s="55">
        <f>TRUNC(((J172*G172)+(L172*G172)),2)</f>
        <v>3019.92</v>
      </c>
      <c r="N172" s="55">
        <f>TRUNC(((J172*H172)+(L172*H172)),2)</f>
        <v>3019.92</v>
      </c>
      <c r="O172" s="38"/>
      <c r="P172" s="55">
        <v>24.74</v>
      </c>
      <c r="Q172" s="55">
        <v>27.93</v>
      </c>
      <c r="R172" s="55">
        <v>3638.97</v>
      </c>
      <c r="S172" s="55">
        <v>3638.97</v>
      </c>
      <c r="T172" s="135">
        <f>N172/S172</f>
        <v>0.82988318122985361</v>
      </c>
      <c r="U172" s="55">
        <f>TRUNC(J172*H172,2)</f>
        <v>1418.41</v>
      </c>
      <c r="V172" s="55">
        <f>TRUNC(L172*H172,2)</f>
        <v>1601.5</v>
      </c>
      <c r="X172" s="36" t="b">
        <v>1</v>
      </c>
    </row>
    <row r="173" spans="1:24" ht="24" x14ac:dyDescent="0.3">
      <c r="A173" s="42" t="s">
        <v>3268</v>
      </c>
      <c r="B173" s="128" t="s">
        <v>418</v>
      </c>
      <c r="C173" s="50" t="s">
        <v>217</v>
      </c>
      <c r="D173" s="51">
        <v>93201</v>
      </c>
      <c r="E173" s="52" t="s">
        <v>3032</v>
      </c>
      <c r="F173" s="53" t="s">
        <v>172</v>
      </c>
      <c r="G173" s="54">
        <v>28.5</v>
      </c>
      <c r="H173" s="55">
        <v>28.5</v>
      </c>
      <c r="I173" s="73">
        <v>2.82</v>
      </c>
      <c r="J173" s="55">
        <v>2.34</v>
      </c>
      <c r="K173" s="73">
        <v>4.0999999999999996</v>
      </c>
      <c r="L173" s="55">
        <v>3.4</v>
      </c>
      <c r="M173" s="55">
        <f>TRUNC(((J173*G173)+(L173*G173)),2)</f>
        <v>163.59</v>
      </c>
      <c r="N173" s="55">
        <f>TRUNC(((J173*H173)+(L173*H173)),2)</f>
        <v>163.59</v>
      </c>
      <c r="O173" s="38"/>
      <c r="P173" s="55">
        <v>2.82</v>
      </c>
      <c r="Q173" s="55">
        <v>4.0999999999999996</v>
      </c>
      <c r="R173" s="55">
        <v>197.22</v>
      </c>
      <c r="S173" s="55">
        <v>197.22</v>
      </c>
      <c r="T173" s="135">
        <f>N173/S173</f>
        <v>0.82947976878612717</v>
      </c>
      <c r="U173" s="55">
        <f>TRUNC(J173*H173,2)</f>
        <v>66.69</v>
      </c>
      <c r="V173" s="55">
        <f>TRUNC(L173*H173,2)</f>
        <v>96.9</v>
      </c>
      <c r="X173" s="36" t="b">
        <v>1</v>
      </c>
    </row>
    <row r="174" spans="1:24" x14ac:dyDescent="0.25">
      <c r="A174" s="42" t="s">
        <v>3269</v>
      </c>
      <c r="B174" s="127" t="s">
        <v>419</v>
      </c>
      <c r="C174" s="132"/>
      <c r="D174" s="132"/>
      <c r="E174" s="47" t="s">
        <v>91</v>
      </c>
      <c r="F174" s="132"/>
      <c r="G174" s="48"/>
      <c r="H174" s="48"/>
      <c r="I174" s="72"/>
      <c r="J174" s="48"/>
      <c r="K174" s="72"/>
      <c r="L174" s="48"/>
      <c r="M174" s="314">
        <f>M175</f>
        <v>625.42999999999995</v>
      </c>
      <c r="N174" s="314">
        <f>N175</f>
        <v>625.42999999999995</v>
      </c>
      <c r="O174" s="37"/>
      <c r="P174" s="48"/>
      <c r="Q174" s="48"/>
      <c r="R174" s="314">
        <v>753.79</v>
      </c>
      <c r="S174" s="314">
        <v>753.79</v>
      </c>
      <c r="T174" s="135">
        <f>N174/S174</f>
        <v>0.82971384603138798</v>
      </c>
      <c r="U174" s="55">
        <f>TRUNC(J174*H174,2)</f>
        <v>0</v>
      </c>
      <c r="V174" s="55">
        <f>TRUNC(L174*H174,2)</f>
        <v>0</v>
      </c>
      <c r="X174" s="36" t="b">
        <v>1</v>
      </c>
    </row>
    <row r="175" spans="1:24" x14ac:dyDescent="0.25">
      <c r="A175" s="42" t="s">
        <v>3270</v>
      </c>
      <c r="B175" s="129" t="s">
        <v>420</v>
      </c>
      <c r="C175" s="133"/>
      <c r="D175" s="133"/>
      <c r="E175" s="58" t="s">
        <v>305</v>
      </c>
      <c r="F175" s="133"/>
      <c r="G175" s="59"/>
      <c r="H175" s="59"/>
      <c r="I175" s="72"/>
      <c r="J175" s="59"/>
      <c r="K175" s="72"/>
      <c r="L175" s="59"/>
      <c r="M175" s="60">
        <f>M176</f>
        <v>625.42999999999995</v>
      </c>
      <c r="N175" s="60">
        <f>N176</f>
        <v>625.42999999999995</v>
      </c>
      <c r="O175" s="37"/>
      <c r="P175" s="59"/>
      <c r="Q175" s="59"/>
      <c r="R175" s="60">
        <v>753.79</v>
      </c>
      <c r="S175" s="60">
        <v>753.79</v>
      </c>
      <c r="T175" s="135">
        <f>N175/S175</f>
        <v>0.82971384603138798</v>
      </c>
      <c r="U175" s="55">
        <f>TRUNC(J175*H175,2)</f>
        <v>0</v>
      </c>
      <c r="V175" s="55">
        <f>TRUNC(L175*H175,2)</f>
        <v>0</v>
      </c>
      <c r="X175" s="36" t="b">
        <v>1</v>
      </c>
    </row>
    <row r="176" spans="1:24" x14ac:dyDescent="0.25">
      <c r="A176" s="42" t="s">
        <v>3271</v>
      </c>
      <c r="B176" s="128" t="s">
        <v>421</v>
      </c>
      <c r="C176" s="50" t="s">
        <v>163</v>
      </c>
      <c r="D176" s="51">
        <v>120902</v>
      </c>
      <c r="E176" s="56" t="s">
        <v>422</v>
      </c>
      <c r="F176" s="53" t="s">
        <v>164</v>
      </c>
      <c r="G176" s="54">
        <v>21.5</v>
      </c>
      <c r="H176" s="55">
        <v>21.5</v>
      </c>
      <c r="I176" s="73">
        <v>13.25</v>
      </c>
      <c r="J176" s="55">
        <v>10.99</v>
      </c>
      <c r="K176" s="73">
        <v>21.81</v>
      </c>
      <c r="L176" s="55">
        <v>18.100000000000001</v>
      </c>
      <c r="M176" s="55">
        <f>TRUNC(((J176*G176)+(L176*G176)),2)</f>
        <v>625.42999999999995</v>
      </c>
      <c r="N176" s="55">
        <f>TRUNC(((J176*H176)+(L176*H176)),2)</f>
        <v>625.42999999999995</v>
      </c>
      <c r="O176" s="37"/>
      <c r="P176" s="55">
        <v>13.25</v>
      </c>
      <c r="Q176" s="55">
        <v>21.81</v>
      </c>
      <c r="R176" s="55">
        <v>753.79</v>
      </c>
      <c r="S176" s="55">
        <v>753.79</v>
      </c>
      <c r="T176" s="135">
        <f>N176/S176</f>
        <v>0.82971384603138798</v>
      </c>
      <c r="U176" s="55">
        <f>TRUNC(J176*H176,2)</f>
        <v>236.28</v>
      </c>
      <c r="V176" s="55">
        <f>TRUNC(L176*H176,2)</f>
        <v>389.15</v>
      </c>
      <c r="X176" s="36" t="b">
        <v>1</v>
      </c>
    </row>
    <row r="177" spans="1:24" x14ac:dyDescent="0.25">
      <c r="A177" s="42" t="s">
        <v>3272</v>
      </c>
      <c r="B177" s="127" t="s">
        <v>423</v>
      </c>
      <c r="C177" s="132"/>
      <c r="D177" s="132"/>
      <c r="E177" s="47" t="s">
        <v>93</v>
      </c>
      <c r="F177" s="132"/>
      <c r="G177" s="48"/>
      <c r="H177" s="48"/>
      <c r="I177" s="72"/>
      <c r="J177" s="48"/>
      <c r="K177" s="72"/>
      <c r="L177" s="48"/>
      <c r="M177" s="314">
        <f>M178</f>
        <v>17902.43</v>
      </c>
      <c r="N177" s="314">
        <f>N178</f>
        <v>17902.43</v>
      </c>
      <c r="O177" s="37"/>
      <c r="P177" s="48"/>
      <c r="Q177" s="48"/>
      <c r="R177" s="314">
        <v>21584.68</v>
      </c>
      <c r="S177" s="314">
        <v>21584.68</v>
      </c>
      <c r="T177" s="135">
        <f>N177/S177</f>
        <v>0.82940446650124067</v>
      </c>
      <c r="U177" s="55">
        <f>TRUNC(J177*H177,2)</f>
        <v>0</v>
      </c>
      <c r="V177" s="55">
        <f>TRUNC(L177*H177,2)</f>
        <v>0</v>
      </c>
      <c r="X177" s="36" t="b">
        <v>1</v>
      </c>
    </row>
    <row r="178" spans="1:24" ht="36" x14ac:dyDescent="0.3">
      <c r="A178" s="42" t="s">
        <v>3273</v>
      </c>
      <c r="B178" s="128" t="s">
        <v>424</v>
      </c>
      <c r="C178" s="50" t="s">
        <v>217</v>
      </c>
      <c r="D178" s="51">
        <v>100775</v>
      </c>
      <c r="E178" s="56" t="s">
        <v>425</v>
      </c>
      <c r="F178" s="53" t="s">
        <v>280</v>
      </c>
      <c r="G178" s="54">
        <v>1339</v>
      </c>
      <c r="H178" s="55">
        <v>1339</v>
      </c>
      <c r="I178" s="73">
        <v>15.26</v>
      </c>
      <c r="J178" s="55">
        <v>12.66</v>
      </c>
      <c r="K178" s="73">
        <v>0.86</v>
      </c>
      <c r="L178" s="55">
        <v>0.71</v>
      </c>
      <c r="M178" s="55">
        <f>TRUNC(((J178*G178)+(L178*G178)),2)</f>
        <v>17902.43</v>
      </c>
      <c r="N178" s="55">
        <f>TRUNC(((J178*H178)+(L178*H178)),2)</f>
        <v>17902.43</v>
      </c>
      <c r="O178" s="313"/>
      <c r="P178" s="55">
        <v>15.26</v>
      </c>
      <c r="Q178" s="55">
        <v>0.86</v>
      </c>
      <c r="R178" s="55">
        <v>21584.68</v>
      </c>
      <c r="S178" s="55">
        <v>21584.68</v>
      </c>
      <c r="T178" s="135">
        <f>N178/S178</f>
        <v>0.82940446650124067</v>
      </c>
      <c r="U178" s="55">
        <f>TRUNC(J178*H178,2)</f>
        <v>16951.740000000002</v>
      </c>
      <c r="V178" s="55">
        <f>TRUNC(L178*H178,2)</f>
        <v>950.69</v>
      </c>
      <c r="X178" s="36" t="b">
        <v>1</v>
      </c>
    </row>
    <row r="179" spans="1:24" x14ac:dyDescent="0.25">
      <c r="A179" s="42" t="s">
        <v>3274</v>
      </c>
      <c r="B179" s="127" t="s">
        <v>426</v>
      </c>
      <c r="C179" s="132"/>
      <c r="D179" s="132"/>
      <c r="E179" s="47" t="s">
        <v>95</v>
      </c>
      <c r="F179" s="132"/>
      <c r="G179" s="48"/>
      <c r="H179" s="48"/>
      <c r="I179" s="72"/>
      <c r="J179" s="48"/>
      <c r="K179" s="72"/>
      <c r="L179" s="48"/>
      <c r="M179" s="314">
        <f>SUM(M180:M183)</f>
        <v>4001.83</v>
      </c>
      <c r="N179" s="314">
        <f>SUM(N180:N183)</f>
        <v>4001.83</v>
      </c>
      <c r="O179" s="37"/>
      <c r="P179" s="48"/>
      <c r="Q179" s="48"/>
      <c r="R179" s="314">
        <v>4823.0600000000004</v>
      </c>
      <c r="S179" s="314">
        <v>4823.0600000000004</v>
      </c>
      <c r="T179" s="135">
        <f>N179/S179</f>
        <v>0.82972842966913118</v>
      </c>
      <c r="U179" s="55">
        <f>TRUNC(J179*H179,2)</f>
        <v>0</v>
      </c>
      <c r="V179" s="55">
        <f>TRUNC(L179*H179,2)</f>
        <v>0</v>
      </c>
      <c r="X179" s="36" t="b">
        <v>1</v>
      </c>
    </row>
    <row r="180" spans="1:24" x14ac:dyDescent="0.25">
      <c r="A180" s="42" t="s">
        <v>3275</v>
      </c>
      <c r="B180" s="128" t="s">
        <v>427</v>
      </c>
      <c r="C180" s="50" t="s">
        <v>163</v>
      </c>
      <c r="D180" s="51">
        <v>160100</v>
      </c>
      <c r="E180" s="56" t="s">
        <v>428</v>
      </c>
      <c r="F180" s="53" t="s">
        <v>164</v>
      </c>
      <c r="G180" s="54">
        <v>88.69</v>
      </c>
      <c r="H180" s="55">
        <v>88.69</v>
      </c>
      <c r="I180" s="73">
        <v>38.76</v>
      </c>
      <c r="J180" s="55">
        <v>32.17</v>
      </c>
      <c r="K180" s="73">
        <v>4.01</v>
      </c>
      <c r="L180" s="55">
        <v>3.32</v>
      </c>
      <c r="M180" s="55">
        <f>TRUNC(((J180*G180)+(L180*G180)),2)</f>
        <v>3147.6</v>
      </c>
      <c r="N180" s="55">
        <f>TRUNC(((J180*H180)+(L180*H180)),2)</f>
        <v>3147.6</v>
      </c>
      <c r="O180" s="37"/>
      <c r="P180" s="55">
        <v>38.76</v>
      </c>
      <c r="Q180" s="55">
        <v>4.01</v>
      </c>
      <c r="R180" s="55">
        <v>3793.27</v>
      </c>
      <c r="S180" s="55">
        <v>3793.27</v>
      </c>
      <c r="T180" s="135">
        <f>N180/S180</f>
        <v>0.82978538305999838</v>
      </c>
      <c r="U180" s="55">
        <f>TRUNC(J180*H180,2)</f>
        <v>2853.15</v>
      </c>
      <c r="V180" s="55">
        <f>TRUNC(L180*H180,2)</f>
        <v>294.45</v>
      </c>
      <c r="X180" s="36" t="b">
        <v>1</v>
      </c>
    </row>
    <row r="181" spans="1:24" x14ac:dyDescent="0.25">
      <c r="A181" s="42" t="s">
        <v>3276</v>
      </c>
      <c r="B181" s="128" t="s">
        <v>429</v>
      </c>
      <c r="C181" s="50" t="s">
        <v>163</v>
      </c>
      <c r="D181" s="51">
        <v>160101</v>
      </c>
      <c r="E181" s="56" t="s">
        <v>430</v>
      </c>
      <c r="F181" s="53" t="s">
        <v>172</v>
      </c>
      <c r="G181" s="54">
        <v>9.0500000000000007</v>
      </c>
      <c r="H181" s="55">
        <v>9.0500000000000007</v>
      </c>
      <c r="I181" s="73">
        <v>20.02</v>
      </c>
      <c r="J181" s="55">
        <v>16.61</v>
      </c>
      <c r="K181" s="73">
        <v>19.5</v>
      </c>
      <c r="L181" s="55">
        <v>16.18</v>
      </c>
      <c r="M181" s="55">
        <f>TRUNC(((J181*G181)+(L181*G181)),2)</f>
        <v>296.74</v>
      </c>
      <c r="N181" s="55">
        <f>TRUNC(((J181*H181)+(L181*H181)),2)</f>
        <v>296.74</v>
      </c>
      <c r="O181" s="37"/>
      <c r="P181" s="55">
        <v>20.02</v>
      </c>
      <c r="Q181" s="55">
        <v>19.5</v>
      </c>
      <c r="R181" s="55">
        <v>357.65</v>
      </c>
      <c r="S181" s="55">
        <v>357.65</v>
      </c>
      <c r="T181" s="135">
        <f>N181/S181</f>
        <v>0.82969383475464853</v>
      </c>
      <c r="U181" s="55">
        <f>TRUNC(J181*H181,2)</f>
        <v>150.32</v>
      </c>
      <c r="V181" s="55">
        <f>TRUNC(L181*H181,2)</f>
        <v>146.41999999999999</v>
      </c>
      <c r="X181" s="36" t="b">
        <v>1</v>
      </c>
    </row>
    <row r="182" spans="1:24" x14ac:dyDescent="0.25">
      <c r="A182" s="42" t="s">
        <v>3277</v>
      </c>
      <c r="B182" s="128" t="s">
        <v>431</v>
      </c>
      <c r="C182" s="50" t="s">
        <v>163</v>
      </c>
      <c r="D182" s="51">
        <v>160403</v>
      </c>
      <c r="E182" s="56" t="s">
        <v>432</v>
      </c>
      <c r="F182" s="53" t="s">
        <v>172</v>
      </c>
      <c r="G182" s="54">
        <v>19.600000000000001</v>
      </c>
      <c r="H182" s="55">
        <v>19.600000000000001</v>
      </c>
      <c r="I182" s="73">
        <v>10.75</v>
      </c>
      <c r="J182" s="55">
        <v>8.92</v>
      </c>
      <c r="K182" s="73">
        <v>10.79</v>
      </c>
      <c r="L182" s="55">
        <v>8.9499999999999993</v>
      </c>
      <c r="M182" s="55">
        <f>TRUNC(((J182*G182)+(L182*G182)),2)</f>
        <v>350.25</v>
      </c>
      <c r="N182" s="55">
        <f>TRUNC(((J182*H182)+(L182*H182)),2)</f>
        <v>350.25</v>
      </c>
      <c r="O182" s="37"/>
      <c r="P182" s="55">
        <v>10.75</v>
      </c>
      <c r="Q182" s="55">
        <v>10.79</v>
      </c>
      <c r="R182" s="55">
        <v>422.18</v>
      </c>
      <c r="S182" s="55">
        <v>422.18</v>
      </c>
      <c r="T182" s="135">
        <f>N182/S182</f>
        <v>0.82962243592780327</v>
      </c>
      <c r="U182" s="55">
        <f>TRUNC(J182*H182,2)</f>
        <v>174.83</v>
      </c>
      <c r="V182" s="55">
        <f>TRUNC(L182*H182,2)</f>
        <v>175.42</v>
      </c>
      <c r="X182" s="36" t="b">
        <v>1</v>
      </c>
    </row>
    <row r="183" spans="1:24" x14ac:dyDescent="0.25">
      <c r="A183" s="42" t="s">
        <v>3278</v>
      </c>
      <c r="B183" s="128" t="s">
        <v>433</v>
      </c>
      <c r="C183" s="50" t="s">
        <v>163</v>
      </c>
      <c r="D183" s="51">
        <v>160404</v>
      </c>
      <c r="E183" s="56" t="s">
        <v>434</v>
      </c>
      <c r="F183" s="53" t="s">
        <v>172</v>
      </c>
      <c r="G183" s="54">
        <v>18.100000000000001</v>
      </c>
      <c r="H183" s="55">
        <v>18.100000000000001</v>
      </c>
      <c r="I183" s="73">
        <v>0.5</v>
      </c>
      <c r="J183" s="55">
        <v>0.41</v>
      </c>
      <c r="K183" s="73">
        <v>13.31</v>
      </c>
      <c r="L183" s="55">
        <v>11.04</v>
      </c>
      <c r="M183" s="55">
        <f>TRUNC(((J183*G183)+(L183*G183)),2)</f>
        <v>207.24</v>
      </c>
      <c r="N183" s="55">
        <f>TRUNC(((J183*H183)+(L183*H183)),2)</f>
        <v>207.24</v>
      </c>
      <c r="O183" s="37"/>
      <c r="P183" s="55">
        <v>0.5</v>
      </c>
      <c r="Q183" s="55">
        <v>13.31</v>
      </c>
      <c r="R183" s="55">
        <v>249.96</v>
      </c>
      <c r="S183" s="55">
        <v>249.96</v>
      </c>
      <c r="T183" s="135">
        <f>N183/S183</f>
        <v>0.82909265482477201</v>
      </c>
      <c r="U183" s="55">
        <f>TRUNC(J183*H183,2)</f>
        <v>7.42</v>
      </c>
      <c r="V183" s="55">
        <f>TRUNC(L183*H183,2)</f>
        <v>199.82</v>
      </c>
      <c r="X183" s="36" t="b">
        <v>1</v>
      </c>
    </row>
    <row r="184" spans="1:24" x14ac:dyDescent="0.25">
      <c r="A184" s="42" t="s">
        <v>3279</v>
      </c>
      <c r="B184" s="127" t="s">
        <v>435</v>
      </c>
      <c r="C184" s="132"/>
      <c r="D184" s="132"/>
      <c r="E184" s="47" t="s">
        <v>99</v>
      </c>
      <c r="F184" s="132"/>
      <c r="G184" s="48"/>
      <c r="H184" s="48"/>
      <c r="I184" s="72"/>
      <c r="J184" s="48"/>
      <c r="K184" s="72"/>
      <c r="L184" s="48"/>
      <c r="M184" s="314">
        <f>M185+M187</f>
        <v>3179.8500000000004</v>
      </c>
      <c r="N184" s="314">
        <f>N185+N187</f>
        <v>3179.8500000000004</v>
      </c>
      <c r="O184" s="37"/>
      <c r="P184" s="48"/>
      <c r="Q184" s="48"/>
      <c r="R184" s="314">
        <v>3830.75</v>
      </c>
      <c r="S184" s="314">
        <v>3830.75</v>
      </c>
      <c r="T184" s="135">
        <f>N184/S184</f>
        <v>0.83008549239705032</v>
      </c>
      <c r="U184" s="55">
        <f>TRUNC(J184*H184,2)</f>
        <v>0</v>
      </c>
      <c r="V184" s="55">
        <f>TRUNC(L184*H184,2)</f>
        <v>0</v>
      </c>
      <c r="X184" s="36" t="b">
        <v>1</v>
      </c>
    </row>
    <row r="185" spans="1:24" x14ac:dyDescent="0.25">
      <c r="A185" s="42" t="s">
        <v>3280</v>
      </c>
      <c r="B185" s="129" t="s">
        <v>436</v>
      </c>
      <c r="C185" s="133"/>
      <c r="D185" s="133"/>
      <c r="E185" s="58" t="s">
        <v>437</v>
      </c>
      <c r="F185" s="133"/>
      <c r="G185" s="59"/>
      <c r="H185" s="59"/>
      <c r="I185" s="72"/>
      <c r="J185" s="59"/>
      <c r="K185" s="72"/>
      <c r="L185" s="59"/>
      <c r="M185" s="60">
        <f>M186</f>
        <v>992.49</v>
      </c>
      <c r="N185" s="60">
        <f>N186</f>
        <v>992.49</v>
      </c>
      <c r="O185" s="37"/>
      <c r="P185" s="59"/>
      <c r="Q185" s="59"/>
      <c r="R185" s="60">
        <v>1195.6500000000001</v>
      </c>
      <c r="S185" s="60">
        <v>1195.6500000000001</v>
      </c>
      <c r="T185" s="135">
        <f>N185/S185</f>
        <v>0.83008405469828117</v>
      </c>
      <c r="U185" s="55">
        <f>TRUNC(J185*H185,2)</f>
        <v>0</v>
      </c>
      <c r="V185" s="55">
        <f>TRUNC(L185*H185,2)</f>
        <v>0</v>
      </c>
      <c r="X185" s="36" t="b">
        <v>1</v>
      </c>
    </row>
    <row r="186" spans="1:24" x14ac:dyDescent="0.25">
      <c r="A186" s="42" t="s">
        <v>3281</v>
      </c>
      <c r="B186" s="128" t="s">
        <v>438</v>
      </c>
      <c r="C186" s="50" t="s">
        <v>163</v>
      </c>
      <c r="D186" s="51">
        <v>180501</v>
      </c>
      <c r="E186" s="56" t="s">
        <v>439</v>
      </c>
      <c r="F186" s="53" t="s">
        <v>164</v>
      </c>
      <c r="G186" s="54">
        <v>1.68</v>
      </c>
      <c r="H186" s="55">
        <v>1.68</v>
      </c>
      <c r="I186" s="73">
        <v>665.98</v>
      </c>
      <c r="J186" s="55">
        <v>552.82000000000005</v>
      </c>
      <c r="K186" s="73">
        <v>45.72</v>
      </c>
      <c r="L186" s="55">
        <v>37.950000000000003</v>
      </c>
      <c r="M186" s="55">
        <f>TRUNC(((J186*G186)+(L186*G186)),2)</f>
        <v>992.49</v>
      </c>
      <c r="N186" s="55">
        <f>TRUNC(((J186*H186)+(L186*H186)),2)</f>
        <v>992.49</v>
      </c>
      <c r="O186" s="37"/>
      <c r="P186" s="55">
        <v>665.98</v>
      </c>
      <c r="Q186" s="55">
        <v>45.72</v>
      </c>
      <c r="R186" s="55">
        <v>1195.6500000000001</v>
      </c>
      <c r="S186" s="55">
        <v>1195.6500000000001</v>
      </c>
      <c r="T186" s="135">
        <f>N186/S186</f>
        <v>0.83008405469828117</v>
      </c>
      <c r="U186" s="55">
        <f>TRUNC(J186*H186,2)</f>
        <v>928.73</v>
      </c>
      <c r="V186" s="55">
        <f>TRUNC(L186*H186,2)</f>
        <v>63.75</v>
      </c>
      <c r="X186" s="36" t="b">
        <v>1</v>
      </c>
    </row>
    <row r="187" spans="1:24" x14ac:dyDescent="0.25">
      <c r="A187" s="42" t="s">
        <v>3282</v>
      </c>
      <c r="B187" s="129" t="s">
        <v>440</v>
      </c>
      <c r="C187" s="133"/>
      <c r="D187" s="133"/>
      <c r="E187" s="58" t="s">
        <v>441</v>
      </c>
      <c r="F187" s="133"/>
      <c r="G187" s="59"/>
      <c r="H187" s="59"/>
      <c r="I187" s="72"/>
      <c r="J187" s="59"/>
      <c r="K187" s="72"/>
      <c r="L187" s="59"/>
      <c r="M187" s="60">
        <f>M188</f>
        <v>2187.36</v>
      </c>
      <c r="N187" s="60">
        <f>N188</f>
        <v>2187.36</v>
      </c>
      <c r="O187" s="37"/>
      <c r="P187" s="59"/>
      <c r="Q187" s="59"/>
      <c r="R187" s="60">
        <v>2635.1</v>
      </c>
      <c r="S187" s="60">
        <v>2635.1</v>
      </c>
      <c r="T187" s="135">
        <f>N187/S187</f>
        <v>0.83008614473834019</v>
      </c>
      <c r="U187" s="55">
        <f>TRUNC(J187*H187,2)</f>
        <v>0</v>
      </c>
      <c r="V187" s="55">
        <f>TRUNC(L187*H187,2)</f>
        <v>0</v>
      </c>
      <c r="X187" s="36" t="b">
        <v>1</v>
      </c>
    </row>
    <row r="188" spans="1:24" x14ac:dyDescent="0.25">
      <c r="A188" s="42" t="s">
        <v>3283</v>
      </c>
      <c r="B188" s="128" t="s">
        <v>442</v>
      </c>
      <c r="C188" s="50" t="s">
        <v>163</v>
      </c>
      <c r="D188" s="51">
        <v>180401</v>
      </c>
      <c r="E188" s="56" t="s">
        <v>443</v>
      </c>
      <c r="F188" s="53" t="s">
        <v>164</v>
      </c>
      <c r="G188" s="54">
        <v>9.6</v>
      </c>
      <c r="H188" s="55">
        <v>9.6</v>
      </c>
      <c r="I188" s="73">
        <v>225.64</v>
      </c>
      <c r="J188" s="55">
        <v>187.3</v>
      </c>
      <c r="K188" s="73">
        <v>48.85</v>
      </c>
      <c r="L188" s="55">
        <v>40.549999999999997</v>
      </c>
      <c r="M188" s="55">
        <f>TRUNC(((J188*G188)+(L188*G188)),2)</f>
        <v>2187.36</v>
      </c>
      <c r="N188" s="55">
        <f>TRUNC(((J188*H188)+(L188*H188)),2)</f>
        <v>2187.36</v>
      </c>
      <c r="O188" s="37"/>
      <c r="P188" s="55">
        <v>225.64</v>
      </c>
      <c r="Q188" s="55">
        <v>48.85</v>
      </c>
      <c r="R188" s="55">
        <v>2635.1</v>
      </c>
      <c r="S188" s="55">
        <v>2635.1</v>
      </c>
      <c r="T188" s="135">
        <f>N188/S188</f>
        <v>0.83008614473834019</v>
      </c>
      <c r="U188" s="55">
        <f>TRUNC(J188*H188,2)</f>
        <v>1798.08</v>
      </c>
      <c r="V188" s="55">
        <f>TRUNC(L188*H188,2)</f>
        <v>389.28</v>
      </c>
      <c r="X188" s="36" t="b">
        <v>1</v>
      </c>
    </row>
    <row r="189" spans="1:24" x14ac:dyDescent="0.25">
      <c r="A189" s="42" t="s">
        <v>3284</v>
      </c>
      <c r="B189" s="127" t="s">
        <v>444</v>
      </c>
      <c r="C189" s="132"/>
      <c r="D189" s="132"/>
      <c r="E189" s="47" t="s">
        <v>101</v>
      </c>
      <c r="F189" s="132"/>
      <c r="G189" s="48"/>
      <c r="H189" s="48"/>
      <c r="I189" s="72"/>
      <c r="J189" s="48"/>
      <c r="K189" s="72"/>
      <c r="L189" s="48"/>
      <c r="M189" s="314">
        <f>M190</f>
        <v>1549.44</v>
      </c>
      <c r="N189" s="314">
        <f>N190</f>
        <v>1549.44</v>
      </c>
      <c r="O189" s="37"/>
      <c r="P189" s="48"/>
      <c r="Q189" s="48"/>
      <c r="R189" s="314">
        <v>1866.62</v>
      </c>
      <c r="S189" s="314">
        <v>1866.62</v>
      </c>
      <c r="T189" s="135">
        <f>N189/S189</f>
        <v>0.83007789480451299</v>
      </c>
      <c r="U189" s="55">
        <f>TRUNC(J189*H189,2)</f>
        <v>0</v>
      </c>
      <c r="V189" s="55">
        <f>TRUNC(L189*H189,2)</f>
        <v>0</v>
      </c>
      <c r="X189" s="36" t="b">
        <v>1</v>
      </c>
    </row>
    <row r="190" spans="1:24" x14ac:dyDescent="0.25">
      <c r="A190" s="42" t="s">
        <v>3285</v>
      </c>
      <c r="B190" s="128" t="s">
        <v>445</v>
      </c>
      <c r="C190" s="50" t="s">
        <v>163</v>
      </c>
      <c r="D190" s="51">
        <v>190102</v>
      </c>
      <c r="E190" s="56" t="s">
        <v>446</v>
      </c>
      <c r="F190" s="53" t="s">
        <v>164</v>
      </c>
      <c r="G190" s="54">
        <v>9.6</v>
      </c>
      <c r="H190" s="55">
        <v>9.6</v>
      </c>
      <c r="I190" s="73">
        <v>194.44</v>
      </c>
      <c r="J190" s="55">
        <v>161.4</v>
      </c>
      <c r="K190" s="73">
        <v>0</v>
      </c>
      <c r="L190" s="55">
        <v>0</v>
      </c>
      <c r="M190" s="55">
        <f>TRUNC(((J190*G190)+(L190*G190)),2)</f>
        <v>1549.44</v>
      </c>
      <c r="N190" s="55">
        <f>TRUNC(((J190*H190)+(L190*H190)),2)</f>
        <v>1549.44</v>
      </c>
      <c r="O190" s="37"/>
      <c r="P190" s="55">
        <v>194.44</v>
      </c>
      <c r="Q190" s="55">
        <v>0</v>
      </c>
      <c r="R190" s="55">
        <v>1866.62</v>
      </c>
      <c r="S190" s="55">
        <v>1866.62</v>
      </c>
      <c r="T190" s="135">
        <f>N190/S190</f>
        <v>0.83007789480451299</v>
      </c>
      <c r="U190" s="55">
        <f>TRUNC(J190*H190,2)</f>
        <v>1549.44</v>
      </c>
      <c r="V190" s="55">
        <f>TRUNC(L190*H190,2)</f>
        <v>0</v>
      </c>
      <c r="X190" s="36" t="b">
        <v>1</v>
      </c>
    </row>
    <row r="191" spans="1:24" x14ac:dyDescent="0.25">
      <c r="A191" s="42" t="s">
        <v>3286</v>
      </c>
      <c r="B191" s="127" t="s">
        <v>447</v>
      </c>
      <c r="C191" s="132"/>
      <c r="D191" s="132"/>
      <c r="E191" s="47" t="s">
        <v>103</v>
      </c>
      <c r="F191" s="132"/>
      <c r="G191" s="48"/>
      <c r="H191" s="48"/>
      <c r="I191" s="72"/>
      <c r="J191" s="48"/>
      <c r="K191" s="72"/>
      <c r="L191" s="48"/>
      <c r="M191" s="314">
        <f>SUM(M192:M193)</f>
        <v>2983.88</v>
      </c>
      <c r="N191" s="314">
        <f>SUM(N192:N193)</f>
        <v>2983.88</v>
      </c>
      <c r="O191" s="37"/>
      <c r="P191" s="48"/>
      <c r="Q191" s="48"/>
      <c r="R191" s="314">
        <v>3598.8</v>
      </c>
      <c r="S191" s="314">
        <v>3598.8</v>
      </c>
      <c r="T191" s="135">
        <f>N191/S191</f>
        <v>0.8291319328665111</v>
      </c>
      <c r="U191" s="55">
        <f>TRUNC(J191*H191,2)</f>
        <v>0</v>
      </c>
      <c r="V191" s="55">
        <f>TRUNC(L191*H191,2)</f>
        <v>0</v>
      </c>
      <c r="X191" s="36" t="b">
        <v>1</v>
      </c>
    </row>
    <row r="192" spans="1:24" x14ac:dyDescent="0.25">
      <c r="A192" s="42" t="s">
        <v>3287</v>
      </c>
      <c r="B192" s="128" t="s">
        <v>448</v>
      </c>
      <c r="C192" s="50" t="s">
        <v>163</v>
      </c>
      <c r="D192" s="51">
        <v>200150</v>
      </c>
      <c r="E192" s="56" t="s">
        <v>449</v>
      </c>
      <c r="F192" s="53" t="s">
        <v>164</v>
      </c>
      <c r="G192" s="54">
        <v>156.47</v>
      </c>
      <c r="H192" s="55">
        <v>156.47</v>
      </c>
      <c r="I192" s="73">
        <v>3.75</v>
      </c>
      <c r="J192" s="55">
        <v>3.11</v>
      </c>
      <c r="K192" s="73">
        <v>1.24</v>
      </c>
      <c r="L192" s="55">
        <v>1.02</v>
      </c>
      <c r="M192" s="55">
        <f>TRUNC(((J192*G192)+(L192*G192)),2)</f>
        <v>646.22</v>
      </c>
      <c r="N192" s="55">
        <f>TRUNC(((J192*H192)+(L192*H192)),2)</f>
        <v>646.22</v>
      </c>
      <c r="O192" s="37"/>
      <c r="P192" s="55">
        <v>3.75</v>
      </c>
      <c r="Q192" s="55">
        <v>1.24</v>
      </c>
      <c r="R192" s="55">
        <v>780.78</v>
      </c>
      <c r="S192" s="55">
        <v>780.78</v>
      </c>
      <c r="T192" s="135">
        <f>N192/S192</f>
        <v>0.82765951996721232</v>
      </c>
      <c r="U192" s="55">
        <f>TRUNC(J192*H192,2)</f>
        <v>486.62</v>
      </c>
      <c r="V192" s="55">
        <f>TRUNC(L192*H192,2)</f>
        <v>159.59</v>
      </c>
      <c r="X192" s="36" t="b">
        <v>1</v>
      </c>
    </row>
    <row r="193" spans="1:24" x14ac:dyDescent="0.25">
      <c r="A193" s="42" t="s">
        <v>3288</v>
      </c>
      <c r="B193" s="128" t="s">
        <v>450</v>
      </c>
      <c r="C193" s="50" t="s">
        <v>163</v>
      </c>
      <c r="D193" s="51">
        <v>200403</v>
      </c>
      <c r="E193" s="56" t="s">
        <v>451</v>
      </c>
      <c r="F193" s="53" t="s">
        <v>164</v>
      </c>
      <c r="G193" s="54">
        <v>156.47</v>
      </c>
      <c r="H193" s="55">
        <v>156.47</v>
      </c>
      <c r="I193" s="73">
        <v>2.88</v>
      </c>
      <c r="J193" s="55">
        <v>2.39</v>
      </c>
      <c r="K193" s="73">
        <v>15.13</v>
      </c>
      <c r="L193" s="55">
        <v>12.55</v>
      </c>
      <c r="M193" s="55">
        <f>TRUNC(((J193*G193)+(L193*G193)),2)</f>
        <v>2337.66</v>
      </c>
      <c r="N193" s="55">
        <f>TRUNC(((J193*H193)+(L193*H193)),2)</f>
        <v>2337.66</v>
      </c>
      <c r="O193" s="37"/>
      <c r="P193" s="55">
        <v>2.88</v>
      </c>
      <c r="Q193" s="55">
        <v>15.13</v>
      </c>
      <c r="R193" s="55">
        <v>2818.02</v>
      </c>
      <c r="S193" s="55">
        <v>2818.02</v>
      </c>
      <c r="T193" s="135">
        <f>N193/S193</f>
        <v>0.8295398897097962</v>
      </c>
      <c r="U193" s="55">
        <f>TRUNC(J193*H193,2)</f>
        <v>373.96</v>
      </c>
      <c r="V193" s="55">
        <f>TRUNC(L193*H193,2)</f>
        <v>1963.69</v>
      </c>
      <c r="X193" s="36" t="b">
        <v>1</v>
      </c>
    </row>
    <row r="194" spans="1:24" x14ac:dyDescent="0.25">
      <c r="A194" s="42" t="s">
        <v>3289</v>
      </c>
      <c r="B194" s="127" t="s">
        <v>452</v>
      </c>
      <c r="C194" s="132"/>
      <c r="D194" s="132"/>
      <c r="E194" s="47" t="s">
        <v>105</v>
      </c>
      <c r="F194" s="132"/>
      <c r="G194" s="48"/>
      <c r="H194" s="48"/>
      <c r="I194" s="72"/>
      <c r="J194" s="48"/>
      <c r="K194" s="72"/>
      <c r="L194" s="48"/>
      <c r="M194" s="314">
        <f>SUM(M195:M196)</f>
        <v>1436.34</v>
      </c>
      <c r="N194" s="314">
        <f>SUM(N195:N196)</f>
        <v>1436.34</v>
      </c>
      <c r="O194" s="37"/>
      <c r="P194" s="48"/>
      <c r="Q194" s="48"/>
      <c r="R194" s="314">
        <v>1730.89</v>
      </c>
      <c r="S194" s="314">
        <v>1730.89</v>
      </c>
      <c r="T194" s="135">
        <f>N194/S194</f>
        <v>0.82982742981934143</v>
      </c>
      <c r="U194" s="55">
        <f>TRUNC(J194*H194,2)</f>
        <v>0</v>
      </c>
      <c r="V194" s="55">
        <f>TRUNC(L194*H194,2)</f>
        <v>0</v>
      </c>
      <c r="X194" s="36" t="b">
        <v>1</v>
      </c>
    </row>
    <row r="195" spans="1:24" x14ac:dyDescent="0.25">
      <c r="A195" s="42" t="s">
        <v>3290</v>
      </c>
      <c r="B195" s="128" t="s">
        <v>453</v>
      </c>
      <c r="C195" s="50" t="s">
        <v>163</v>
      </c>
      <c r="D195" s="51">
        <v>210515</v>
      </c>
      <c r="E195" s="56" t="s">
        <v>454</v>
      </c>
      <c r="F195" s="53" t="s">
        <v>164</v>
      </c>
      <c r="G195" s="54">
        <v>41.92</v>
      </c>
      <c r="H195" s="55">
        <v>41.92</v>
      </c>
      <c r="I195" s="73">
        <v>6.18</v>
      </c>
      <c r="J195" s="55">
        <v>5.13</v>
      </c>
      <c r="K195" s="73">
        <v>14.01</v>
      </c>
      <c r="L195" s="55">
        <v>11.62</v>
      </c>
      <c r="M195" s="55">
        <f>TRUNC(((J195*G195)+(L195*G195)),2)</f>
        <v>702.16</v>
      </c>
      <c r="N195" s="55">
        <f>TRUNC(((J195*H195)+(L195*H195)),2)</f>
        <v>702.16</v>
      </c>
      <c r="O195" s="37"/>
      <c r="P195" s="55">
        <v>6.18</v>
      </c>
      <c r="Q195" s="55">
        <v>14.01</v>
      </c>
      <c r="R195" s="55">
        <v>846.36</v>
      </c>
      <c r="S195" s="55">
        <v>846.36</v>
      </c>
      <c r="T195" s="135">
        <f>N195/S195</f>
        <v>0.82962332813459994</v>
      </c>
      <c r="U195" s="55">
        <f>TRUNC(J195*H195,2)</f>
        <v>215.04</v>
      </c>
      <c r="V195" s="55">
        <f>TRUNC(L195*H195,2)</f>
        <v>487.11</v>
      </c>
      <c r="X195" s="36" t="b">
        <v>1</v>
      </c>
    </row>
    <row r="196" spans="1:24" x14ac:dyDescent="0.25">
      <c r="A196" s="42" t="s">
        <v>3291</v>
      </c>
      <c r="B196" s="128" t="s">
        <v>455</v>
      </c>
      <c r="C196" s="50" t="s">
        <v>163</v>
      </c>
      <c r="D196" s="51">
        <v>210498</v>
      </c>
      <c r="E196" s="56" t="s">
        <v>456</v>
      </c>
      <c r="F196" s="53" t="s">
        <v>164</v>
      </c>
      <c r="G196" s="54">
        <v>13.2</v>
      </c>
      <c r="H196" s="55">
        <v>13.2</v>
      </c>
      <c r="I196" s="73">
        <v>54.08</v>
      </c>
      <c r="J196" s="55">
        <v>44.89</v>
      </c>
      <c r="K196" s="73">
        <v>12.93</v>
      </c>
      <c r="L196" s="55">
        <v>10.73</v>
      </c>
      <c r="M196" s="55">
        <f>TRUNC(((J196*G196)+(L196*G196)),2)</f>
        <v>734.18</v>
      </c>
      <c r="N196" s="55">
        <f>TRUNC(((J196*H196)+(L196*H196)),2)</f>
        <v>734.18</v>
      </c>
      <c r="O196" s="37"/>
      <c r="P196" s="55">
        <v>54.08</v>
      </c>
      <c r="Q196" s="55">
        <v>12.93</v>
      </c>
      <c r="R196" s="55">
        <v>884.53</v>
      </c>
      <c r="S196" s="55">
        <v>884.53</v>
      </c>
      <c r="T196" s="135">
        <f>N196/S196</f>
        <v>0.83002272393248389</v>
      </c>
      <c r="U196" s="55">
        <f>TRUNC(J196*H196,2)</f>
        <v>592.54</v>
      </c>
      <c r="V196" s="55">
        <f>TRUNC(L196*H196,2)</f>
        <v>141.63</v>
      </c>
      <c r="X196" s="36" t="b">
        <v>1</v>
      </c>
    </row>
    <row r="197" spans="1:24" x14ac:dyDescent="0.25">
      <c r="A197" s="42" t="s">
        <v>3292</v>
      </c>
      <c r="B197" s="127" t="s">
        <v>457</v>
      </c>
      <c r="C197" s="132"/>
      <c r="D197" s="132"/>
      <c r="E197" s="47" t="s">
        <v>107</v>
      </c>
      <c r="F197" s="132"/>
      <c r="G197" s="48"/>
      <c r="H197" s="48"/>
      <c r="I197" s="72"/>
      <c r="J197" s="48"/>
      <c r="K197" s="72"/>
      <c r="L197" s="48"/>
      <c r="M197" s="314">
        <f>M198+M200+M203</f>
        <v>8843.57</v>
      </c>
      <c r="N197" s="314">
        <f>N198+N200+N203</f>
        <v>8843.57</v>
      </c>
      <c r="O197" s="37"/>
      <c r="P197" s="48"/>
      <c r="Q197" s="48"/>
      <c r="R197" s="314">
        <v>10655.13</v>
      </c>
      <c r="S197" s="314">
        <v>10655.13</v>
      </c>
      <c r="T197" s="135">
        <f>N197/S197</f>
        <v>0.829982365301972</v>
      </c>
      <c r="U197" s="55">
        <f>TRUNC(J197*H197,2)</f>
        <v>0</v>
      </c>
      <c r="V197" s="55">
        <f>TRUNC(L197*H197,2)</f>
        <v>0</v>
      </c>
      <c r="X197" s="36" t="b">
        <v>1</v>
      </c>
    </row>
    <row r="198" spans="1:24" x14ac:dyDescent="0.25">
      <c r="A198" s="42" t="s">
        <v>3293</v>
      </c>
      <c r="B198" s="129" t="s">
        <v>458</v>
      </c>
      <c r="C198" s="133"/>
      <c r="D198" s="133"/>
      <c r="E198" s="58" t="s">
        <v>459</v>
      </c>
      <c r="F198" s="133"/>
      <c r="G198" s="59"/>
      <c r="H198" s="59"/>
      <c r="I198" s="72"/>
      <c r="J198" s="59"/>
      <c r="K198" s="72"/>
      <c r="L198" s="59"/>
      <c r="M198" s="60">
        <f>M199</f>
        <v>1899.41</v>
      </c>
      <c r="N198" s="60">
        <f>N199</f>
        <v>1899.41</v>
      </c>
      <c r="O198" s="37"/>
      <c r="P198" s="59"/>
      <c r="Q198" s="59"/>
      <c r="R198" s="60">
        <v>2288.66</v>
      </c>
      <c r="S198" s="60">
        <v>2288.66</v>
      </c>
      <c r="T198" s="135">
        <f>N198/S198</f>
        <v>0.82992231261961158</v>
      </c>
      <c r="U198" s="55">
        <f>TRUNC(J198*H198,2)</f>
        <v>0</v>
      </c>
      <c r="V198" s="55">
        <f>TRUNC(L198*H198,2)</f>
        <v>0</v>
      </c>
      <c r="X198" s="36" t="b">
        <v>1</v>
      </c>
    </row>
    <row r="199" spans="1:24" x14ac:dyDescent="0.3">
      <c r="A199" s="42" t="s">
        <v>3294</v>
      </c>
      <c r="B199" s="128" t="s">
        <v>460</v>
      </c>
      <c r="C199" s="50" t="s">
        <v>163</v>
      </c>
      <c r="D199" s="51">
        <v>220101</v>
      </c>
      <c r="E199" s="56" t="s">
        <v>461</v>
      </c>
      <c r="F199" s="53" t="s">
        <v>164</v>
      </c>
      <c r="G199" s="54">
        <v>60.07</v>
      </c>
      <c r="H199" s="55">
        <v>60.07</v>
      </c>
      <c r="I199" s="73">
        <v>27.05</v>
      </c>
      <c r="J199" s="55">
        <v>22.45</v>
      </c>
      <c r="K199" s="73">
        <v>11.05</v>
      </c>
      <c r="L199" s="55">
        <v>9.17</v>
      </c>
      <c r="M199" s="55">
        <f>TRUNC(((J199*G199)+(L199*G199)),2)</f>
        <v>1899.41</v>
      </c>
      <c r="N199" s="55">
        <f>TRUNC(((J199*H199)+(L199*H199)),2)</f>
        <v>1899.41</v>
      </c>
      <c r="O199" s="38"/>
      <c r="P199" s="55">
        <v>27.05</v>
      </c>
      <c r="Q199" s="55">
        <v>11.05</v>
      </c>
      <c r="R199" s="55">
        <v>2288.66</v>
      </c>
      <c r="S199" s="55">
        <v>2288.66</v>
      </c>
      <c r="T199" s="135">
        <f>N199/S199</f>
        <v>0.82992231261961158</v>
      </c>
      <c r="U199" s="55">
        <f>TRUNC(J199*H199,2)</f>
        <v>1348.57</v>
      </c>
      <c r="V199" s="55">
        <f>TRUNC(L199*H199,2)</f>
        <v>550.84</v>
      </c>
      <c r="X199" s="36" t="b">
        <v>1</v>
      </c>
    </row>
    <row r="200" spans="1:24" x14ac:dyDescent="0.25">
      <c r="A200" s="42" t="s">
        <v>3295</v>
      </c>
      <c r="B200" s="129" t="s">
        <v>462</v>
      </c>
      <c r="C200" s="133"/>
      <c r="D200" s="133"/>
      <c r="E200" s="58" t="s">
        <v>463</v>
      </c>
      <c r="F200" s="133"/>
      <c r="G200" s="59"/>
      <c r="H200" s="59"/>
      <c r="I200" s="72"/>
      <c r="J200" s="59"/>
      <c r="K200" s="72"/>
      <c r="L200" s="59"/>
      <c r="M200" s="60">
        <f>SUM(M201:M202)</f>
        <v>5266.69</v>
      </c>
      <c r="N200" s="60">
        <f>SUM(N201:N202)</f>
        <v>5266.69</v>
      </c>
      <c r="O200" s="37"/>
      <c r="P200" s="59"/>
      <c r="Q200" s="59"/>
      <c r="R200" s="60">
        <v>6345.36</v>
      </c>
      <c r="S200" s="60">
        <v>6345.36</v>
      </c>
      <c r="T200" s="135">
        <f>N200/S200</f>
        <v>0.83000649293341899</v>
      </c>
      <c r="U200" s="55">
        <f>TRUNC(J200*H200,2)</f>
        <v>0</v>
      </c>
      <c r="V200" s="55">
        <f>TRUNC(L200*H200,2)</f>
        <v>0</v>
      </c>
      <c r="X200" s="36" t="b">
        <v>1</v>
      </c>
    </row>
    <row r="201" spans="1:24" ht="24" x14ac:dyDescent="0.3">
      <c r="A201" s="42" t="s">
        <v>3296</v>
      </c>
      <c r="B201" s="128" t="s">
        <v>464</v>
      </c>
      <c r="C201" s="50" t="s">
        <v>197</v>
      </c>
      <c r="D201" s="57" t="s">
        <v>465</v>
      </c>
      <c r="E201" s="56" t="s">
        <v>466</v>
      </c>
      <c r="F201" s="53" t="s">
        <v>164</v>
      </c>
      <c r="G201" s="54">
        <v>60.07</v>
      </c>
      <c r="H201" s="55">
        <v>60.07</v>
      </c>
      <c r="I201" s="73">
        <v>71.739999999999995</v>
      </c>
      <c r="J201" s="55">
        <v>59.55</v>
      </c>
      <c r="K201" s="73">
        <v>21.88</v>
      </c>
      <c r="L201" s="55">
        <v>18.16</v>
      </c>
      <c r="M201" s="55">
        <f>TRUNC(((J201*G201)+(L201*G201)),2)</f>
        <v>4668.03</v>
      </c>
      <c r="N201" s="55">
        <f>TRUNC(((J201*H201)+(L201*H201)),2)</f>
        <v>4668.03</v>
      </c>
      <c r="O201" s="38"/>
      <c r="P201" s="55">
        <v>71.739999999999995</v>
      </c>
      <c r="Q201" s="55">
        <v>21.88</v>
      </c>
      <c r="R201" s="55">
        <v>5623.75</v>
      </c>
      <c r="S201" s="55">
        <v>5623.75</v>
      </c>
      <c r="T201" s="135">
        <f>N201/S201</f>
        <v>0.83005645699044228</v>
      </c>
      <c r="U201" s="55">
        <f>TRUNC(J201*H201,2)</f>
        <v>3577.16</v>
      </c>
      <c r="V201" s="55">
        <f>TRUNC(L201*H201,2)</f>
        <v>1090.8699999999999</v>
      </c>
      <c r="X201" s="36" t="b">
        <v>1</v>
      </c>
    </row>
    <row r="202" spans="1:24" x14ac:dyDescent="0.25">
      <c r="A202" s="42" t="s">
        <v>3297</v>
      </c>
      <c r="B202" s="128" t="s">
        <v>467</v>
      </c>
      <c r="C202" s="50" t="s">
        <v>197</v>
      </c>
      <c r="D202" s="57" t="s">
        <v>468</v>
      </c>
      <c r="E202" s="56" t="s">
        <v>469</v>
      </c>
      <c r="F202" s="53" t="s">
        <v>172</v>
      </c>
      <c r="G202" s="54">
        <v>35.03</v>
      </c>
      <c r="H202" s="55">
        <v>35.03</v>
      </c>
      <c r="I202" s="73">
        <v>20.25</v>
      </c>
      <c r="J202" s="55">
        <v>16.8</v>
      </c>
      <c r="K202" s="73">
        <v>0.35</v>
      </c>
      <c r="L202" s="55">
        <v>0.28999999999999998</v>
      </c>
      <c r="M202" s="55">
        <f>TRUNC(((J202*G202)+(L202*G202)),2)</f>
        <v>598.66</v>
      </c>
      <c r="N202" s="55">
        <f>TRUNC(((J202*H202)+(L202*H202)),2)</f>
        <v>598.66</v>
      </c>
      <c r="O202" s="37"/>
      <c r="P202" s="55">
        <v>20.25</v>
      </c>
      <c r="Q202" s="55">
        <v>0.35</v>
      </c>
      <c r="R202" s="55">
        <v>721.61</v>
      </c>
      <c r="S202" s="55">
        <v>721.61</v>
      </c>
      <c r="T202" s="135">
        <f>N202/S202</f>
        <v>0.82961710619309592</v>
      </c>
      <c r="U202" s="55">
        <f>TRUNC(J202*H202,2)</f>
        <v>588.5</v>
      </c>
      <c r="V202" s="55">
        <f>TRUNC(L202*H202,2)</f>
        <v>10.15</v>
      </c>
      <c r="X202" s="36" t="b">
        <v>1</v>
      </c>
    </row>
    <row r="203" spans="1:24" x14ac:dyDescent="0.25">
      <c r="A203" s="42" t="s">
        <v>3298</v>
      </c>
      <c r="B203" s="129" t="s">
        <v>470</v>
      </c>
      <c r="C203" s="133"/>
      <c r="D203" s="133"/>
      <c r="E203" s="58" t="s">
        <v>471</v>
      </c>
      <c r="F203" s="133"/>
      <c r="G203" s="59"/>
      <c r="H203" s="59"/>
      <c r="I203" s="72"/>
      <c r="J203" s="59"/>
      <c r="K203" s="72"/>
      <c r="L203" s="59"/>
      <c r="M203" s="60">
        <f>SUM(M204:M205)</f>
        <v>1677.47</v>
      </c>
      <c r="N203" s="60">
        <f>SUM(N204:N205)</f>
        <v>1677.47</v>
      </c>
      <c r="O203" s="37"/>
      <c r="P203" s="59"/>
      <c r="Q203" s="59"/>
      <c r="R203" s="60">
        <v>2021.11</v>
      </c>
      <c r="S203" s="60">
        <v>2021.11</v>
      </c>
      <c r="T203" s="135">
        <f>N203/S203</f>
        <v>0.82997461790798133</v>
      </c>
      <c r="U203" s="55">
        <f>TRUNC(J203*H203,2)</f>
        <v>0</v>
      </c>
      <c r="V203" s="55">
        <f>TRUNC(L203*H203,2)</f>
        <v>0</v>
      </c>
      <c r="X203" s="36" t="b">
        <v>1</v>
      </c>
    </row>
    <row r="204" spans="1:24" ht="24" x14ac:dyDescent="0.3">
      <c r="A204" s="42" t="s">
        <v>3299</v>
      </c>
      <c r="B204" s="128" t="s">
        <v>472</v>
      </c>
      <c r="C204" s="50" t="s">
        <v>163</v>
      </c>
      <c r="D204" s="51">
        <v>220100</v>
      </c>
      <c r="E204" s="52" t="s">
        <v>3033</v>
      </c>
      <c r="F204" s="53" t="s">
        <v>164</v>
      </c>
      <c r="G204" s="54">
        <v>20.7</v>
      </c>
      <c r="H204" s="55">
        <v>20.7</v>
      </c>
      <c r="I204" s="73">
        <v>48.02</v>
      </c>
      <c r="J204" s="55">
        <v>39.86</v>
      </c>
      <c r="K204" s="73">
        <v>39.35</v>
      </c>
      <c r="L204" s="55">
        <v>32.659999999999997</v>
      </c>
      <c r="M204" s="55">
        <f>TRUNC(((J204*G204)+(L204*G204)),2)</f>
        <v>1501.16</v>
      </c>
      <c r="N204" s="55">
        <f>TRUNC(((J204*H204)+(L204*H204)),2)</f>
        <v>1501.16</v>
      </c>
      <c r="O204" s="38"/>
      <c r="P204" s="55">
        <v>48.02</v>
      </c>
      <c r="Q204" s="55">
        <v>39.35</v>
      </c>
      <c r="R204" s="55">
        <v>1808.55</v>
      </c>
      <c r="S204" s="55">
        <v>1808.55</v>
      </c>
      <c r="T204" s="135">
        <f>N204/S204</f>
        <v>0.83003511100052529</v>
      </c>
      <c r="U204" s="55">
        <f>TRUNC(J204*H204,2)</f>
        <v>825.1</v>
      </c>
      <c r="V204" s="55">
        <f>TRUNC(L204*H204,2)</f>
        <v>676.06</v>
      </c>
      <c r="X204" s="36" t="b">
        <v>1</v>
      </c>
    </row>
    <row r="205" spans="1:24" x14ac:dyDescent="0.25">
      <c r="A205" s="42" t="s">
        <v>3300</v>
      </c>
      <c r="B205" s="128" t="s">
        <v>473</v>
      </c>
      <c r="C205" s="50" t="s">
        <v>163</v>
      </c>
      <c r="D205" s="51">
        <v>220902</v>
      </c>
      <c r="E205" s="56" t="s">
        <v>474</v>
      </c>
      <c r="F205" s="53" t="s">
        <v>172</v>
      </c>
      <c r="G205" s="54">
        <v>21.45</v>
      </c>
      <c r="H205" s="55">
        <v>21.45</v>
      </c>
      <c r="I205" s="73">
        <v>1.53</v>
      </c>
      <c r="J205" s="55">
        <v>1.27</v>
      </c>
      <c r="K205" s="73">
        <v>8.3800000000000008</v>
      </c>
      <c r="L205" s="55">
        <v>6.95</v>
      </c>
      <c r="M205" s="55">
        <f>TRUNC(((J205*G205)+(L205*G205)),2)</f>
        <v>176.31</v>
      </c>
      <c r="N205" s="55">
        <f>TRUNC(((J205*H205)+(L205*H205)),2)</f>
        <v>176.31</v>
      </c>
      <c r="O205" s="37"/>
      <c r="P205" s="55">
        <v>1.53</v>
      </c>
      <c r="Q205" s="55">
        <v>8.3800000000000008</v>
      </c>
      <c r="R205" s="55">
        <v>212.56</v>
      </c>
      <c r="S205" s="55">
        <v>212.56</v>
      </c>
      <c r="T205" s="135">
        <f>N205/S205</f>
        <v>0.82945991719984946</v>
      </c>
      <c r="U205" s="55">
        <f>TRUNC(J205*H205,2)</f>
        <v>27.24</v>
      </c>
      <c r="V205" s="55">
        <f>TRUNC(L205*H205,2)</f>
        <v>149.07</v>
      </c>
      <c r="X205" s="36" t="b">
        <v>1</v>
      </c>
    </row>
    <row r="206" spans="1:24" x14ac:dyDescent="0.25">
      <c r="A206" s="42" t="s">
        <v>3301</v>
      </c>
      <c r="B206" s="127" t="s">
        <v>475</v>
      </c>
      <c r="C206" s="132"/>
      <c r="D206" s="132"/>
      <c r="E206" s="47" t="s">
        <v>111</v>
      </c>
      <c r="F206" s="132"/>
      <c r="G206" s="48"/>
      <c r="H206" s="48"/>
      <c r="I206" s="72"/>
      <c r="J206" s="48"/>
      <c r="K206" s="72"/>
      <c r="L206" s="48"/>
      <c r="M206" s="314">
        <f>M207</f>
        <v>757.82</v>
      </c>
      <c r="N206" s="314">
        <f>N207</f>
        <v>757.82</v>
      </c>
      <c r="O206" s="37"/>
      <c r="P206" s="48"/>
      <c r="Q206" s="48"/>
      <c r="R206" s="314">
        <v>913.22</v>
      </c>
      <c r="S206" s="314">
        <v>913.22</v>
      </c>
      <c r="T206" s="135">
        <f>N206/S206</f>
        <v>0.82983289897286527</v>
      </c>
      <c r="U206" s="55">
        <f>TRUNC(J206*H206,2)</f>
        <v>0</v>
      </c>
      <c r="V206" s="55">
        <f>TRUNC(L206*H206,2)</f>
        <v>0</v>
      </c>
      <c r="X206" s="36" t="b">
        <v>1</v>
      </c>
    </row>
    <row r="207" spans="1:24" x14ac:dyDescent="0.25">
      <c r="A207" s="42" t="s">
        <v>3302</v>
      </c>
      <c r="B207" s="128" t="s">
        <v>476</v>
      </c>
      <c r="C207" s="50" t="s">
        <v>163</v>
      </c>
      <c r="D207" s="51">
        <v>240106</v>
      </c>
      <c r="E207" s="56" t="s">
        <v>477</v>
      </c>
      <c r="F207" s="53" t="s">
        <v>172</v>
      </c>
      <c r="G207" s="54">
        <v>20.61</v>
      </c>
      <c r="H207" s="55">
        <v>20.61</v>
      </c>
      <c r="I207" s="73">
        <v>28.58</v>
      </c>
      <c r="J207" s="55">
        <v>23.72</v>
      </c>
      <c r="K207" s="73">
        <v>15.73</v>
      </c>
      <c r="L207" s="55">
        <v>13.05</v>
      </c>
      <c r="M207" s="55">
        <f>TRUNC(((J207*G207)+(L207*G207)),2)</f>
        <v>757.82</v>
      </c>
      <c r="N207" s="55">
        <f>TRUNC(((J207*H207)+(L207*H207)),2)</f>
        <v>757.82</v>
      </c>
      <c r="O207" s="37"/>
      <c r="P207" s="55">
        <v>28.58</v>
      </c>
      <c r="Q207" s="55">
        <v>15.73</v>
      </c>
      <c r="R207" s="55">
        <v>913.22</v>
      </c>
      <c r="S207" s="55">
        <v>913.22</v>
      </c>
      <c r="T207" s="135">
        <f>N207/S207</f>
        <v>0.82983289897286527</v>
      </c>
      <c r="U207" s="55">
        <f>TRUNC(J207*H207,2)</f>
        <v>488.86</v>
      </c>
      <c r="V207" s="55">
        <f>TRUNC(L207*H207,2)</f>
        <v>268.95999999999998</v>
      </c>
      <c r="X207" s="36" t="b">
        <v>1</v>
      </c>
    </row>
    <row r="208" spans="1:24" x14ac:dyDescent="0.25">
      <c r="A208" s="42" t="s">
        <v>3303</v>
      </c>
      <c r="B208" s="127" t="s">
        <v>478</v>
      </c>
      <c r="C208" s="132"/>
      <c r="D208" s="132"/>
      <c r="E208" s="47" t="s">
        <v>115</v>
      </c>
      <c r="F208" s="132"/>
      <c r="G208" s="48"/>
      <c r="H208" s="48"/>
      <c r="I208" s="72"/>
      <c r="J208" s="48"/>
      <c r="K208" s="72"/>
      <c r="L208" s="48"/>
      <c r="M208" s="314">
        <f>M209+M212+M215+M218+M220+M222+M224+M226</f>
        <v>5151.58</v>
      </c>
      <c r="N208" s="314">
        <f>N209+N212+N215+N218+N220+N222+N224+N226</f>
        <v>5151.58</v>
      </c>
      <c r="O208" s="37"/>
      <c r="P208" s="48"/>
      <c r="Q208" s="48"/>
      <c r="R208" s="314">
        <v>6211.24</v>
      </c>
      <c r="S208" s="314">
        <v>6211.24</v>
      </c>
      <c r="T208" s="135">
        <f>N208/S208</f>
        <v>0.82939638461885234</v>
      </c>
      <c r="U208" s="55">
        <f>TRUNC(J208*H208,2)</f>
        <v>0</v>
      </c>
      <c r="V208" s="55">
        <f>TRUNC(L208*H208,2)</f>
        <v>0</v>
      </c>
      <c r="X208" s="36" t="b">
        <v>1</v>
      </c>
    </row>
    <row r="209" spans="1:24" x14ac:dyDescent="0.25">
      <c r="A209" s="42" t="s">
        <v>3304</v>
      </c>
      <c r="B209" s="129" t="s">
        <v>479</v>
      </c>
      <c r="C209" s="133"/>
      <c r="D209" s="133"/>
      <c r="E209" s="58" t="s">
        <v>480</v>
      </c>
      <c r="F209" s="133"/>
      <c r="G209" s="59"/>
      <c r="H209" s="59"/>
      <c r="I209" s="72"/>
      <c r="J209" s="59"/>
      <c r="K209" s="72"/>
      <c r="L209" s="59"/>
      <c r="M209" s="60">
        <f>SUM(M210:M211)</f>
        <v>989.72</v>
      </c>
      <c r="N209" s="60">
        <f>SUM(N210:N211)</f>
        <v>989.72</v>
      </c>
      <c r="O209" s="37"/>
      <c r="P209" s="59"/>
      <c r="Q209" s="59"/>
      <c r="R209" s="60">
        <v>1193.42</v>
      </c>
      <c r="S209" s="60">
        <v>1193.42</v>
      </c>
      <c r="T209" s="135">
        <f>N209/S209</f>
        <v>0.82931407216235686</v>
      </c>
      <c r="U209" s="55">
        <f>TRUNC(J209*H209,2)</f>
        <v>0</v>
      </c>
      <c r="V209" s="55">
        <f>TRUNC(L209*H209,2)</f>
        <v>0</v>
      </c>
      <c r="X209" s="36" t="b">
        <v>1</v>
      </c>
    </row>
    <row r="210" spans="1:24" x14ac:dyDescent="0.25">
      <c r="A210" s="42" t="s">
        <v>3305</v>
      </c>
      <c r="B210" s="128" t="s">
        <v>481</v>
      </c>
      <c r="C210" s="50" t="s">
        <v>163</v>
      </c>
      <c r="D210" s="51">
        <v>261300</v>
      </c>
      <c r="E210" s="56" t="s">
        <v>482</v>
      </c>
      <c r="F210" s="53" t="s">
        <v>164</v>
      </c>
      <c r="G210" s="54">
        <v>42.26</v>
      </c>
      <c r="H210" s="55">
        <v>42.26</v>
      </c>
      <c r="I210" s="73">
        <v>2.19</v>
      </c>
      <c r="J210" s="55">
        <v>1.81</v>
      </c>
      <c r="K210" s="73">
        <v>9.6999999999999993</v>
      </c>
      <c r="L210" s="55">
        <v>8.0500000000000007</v>
      </c>
      <c r="M210" s="55">
        <f>TRUNC(((J210*G210)+(L210*G210)),2)</f>
        <v>416.68</v>
      </c>
      <c r="N210" s="55">
        <f>TRUNC(((J210*H210)+(L210*H210)),2)</f>
        <v>416.68</v>
      </c>
      <c r="O210" s="37"/>
      <c r="P210" s="55">
        <v>2.19</v>
      </c>
      <c r="Q210" s="55">
        <v>9.6999999999999993</v>
      </c>
      <c r="R210" s="55">
        <v>502.47</v>
      </c>
      <c r="S210" s="55">
        <v>502.47</v>
      </c>
      <c r="T210" s="135">
        <f>N210/S210</f>
        <v>0.82926343861325047</v>
      </c>
      <c r="U210" s="55">
        <f>TRUNC(J210*H210,2)</f>
        <v>76.489999999999995</v>
      </c>
      <c r="V210" s="55">
        <f>TRUNC(L210*H210,2)</f>
        <v>340.19</v>
      </c>
      <c r="X210" s="36" t="b">
        <v>1</v>
      </c>
    </row>
    <row r="211" spans="1:24" x14ac:dyDescent="0.25">
      <c r="A211" s="42" t="s">
        <v>3306</v>
      </c>
      <c r="B211" s="128" t="s">
        <v>483</v>
      </c>
      <c r="C211" s="50" t="s">
        <v>163</v>
      </c>
      <c r="D211" s="51">
        <v>261550</v>
      </c>
      <c r="E211" s="56" t="s">
        <v>484</v>
      </c>
      <c r="F211" s="53" t="s">
        <v>164</v>
      </c>
      <c r="G211" s="54">
        <v>42.26</v>
      </c>
      <c r="H211" s="55">
        <v>42.26</v>
      </c>
      <c r="I211" s="73">
        <v>7.39</v>
      </c>
      <c r="J211" s="55">
        <v>6.13</v>
      </c>
      <c r="K211" s="73">
        <v>8.9600000000000009</v>
      </c>
      <c r="L211" s="55">
        <v>7.43</v>
      </c>
      <c r="M211" s="55">
        <f>TRUNC(((J211*G211)+(L211*G211)),2)</f>
        <v>573.04</v>
      </c>
      <c r="N211" s="55">
        <f>TRUNC(((J211*H211)+(L211*H211)),2)</f>
        <v>573.04</v>
      </c>
      <c r="O211" s="37"/>
      <c r="P211" s="55">
        <v>7.39</v>
      </c>
      <c r="Q211" s="55">
        <v>8.9600000000000009</v>
      </c>
      <c r="R211" s="55">
        <v>690.95</v>
      </c>
      <c r="S211" s="55">
        <v>690.95</v>
      </c>
      <c r="T211" s="135">
        <f>N211/S211</f>
        <v>0.82935089369708359</v>
      </c>
      <c r="U211" s="55">
        <f>TRUNC(J211*H211,2)</f>
        <v>259.05</v>
      </c>
      <c r="V211" s="55">
        <f>TRUNC(L211*H211,2)</f>
        <v>313.99</v>
      </c>
      <c r="X211" s="36" t="b">
        <v>1</v>
      </c>
    </row>
    <row r="212" spans="1:24" x14ac:dyDescent="0.25">
      <c r="A212" s="42" t="s">
        <v>3307</v>
      </c>
      <c r="B212" s="129" t="s">
        <v>485</v>
      </c>
      <c r="C212" s="133"/>
      <c r="D212" s="133"/>
      <c r="E212" s="58" t="s">
        <v>486</v>
      </c>
      <c r="F212" s="133"/>
      <c r="G212" s="59"/>
      <c r="H212" s="59"/>
      <c r="I212" s="72"/>
      <c r="J212" s="59"/>
      <c r="K212" s="72"/>
      <c r="L212" s="59"/>
      <c r="M212" s="60">
        <f>SUM(M213:M214)</f>
        <v>730.43</v>
      </c>
      <c r="N212" s="60">
        <f>SUM(N213:N214)</f>
        <v>730.43</v>
      </c>
      <c r="O212" s="37"/>
      <c r="P212" s="59"/>
      <c r="Q212" s="59"/>
      <c r="R212" s="60">
        <v>880.61</v>
      </c>
      <c r="S212" s="60">
        <v>880.61</v>
      </c>
      <c r="T212" s="135">
        <f>N212/S212</f>
        <v>0.82945912492476803</v>
      </c>
      <c r="U212" s="55">
        <f>TRUNC(J212*H212,2)</f>
        <v>0</v>
      </c>
      <c r="V212" s="55">
        <f>TRUNC(L212*H212,2)</f>
        <v>0</v>
      </c>
      <c r="X212" s="36" t="b">
        <v>1</v>
      </c>
    </row>
    <row r="213" spans="1:24" x14ac:dyDescent="0.25">
      <c r="A213" s="42" t="s">
        <v>3308</v>
      </c>
      <c r="B213" s="128" t="s">
        <v>487</v>
      </c>
      <c r="C213" s="50" t="s">
        <v>163</v>
      </c>
      <c r="D213" s="51">
        <v>261300</v>
      </c>
      <c r="E213" s="56" t="s">
        <v>482</v>
      </c>
      <c r="F213" s="53" t="s">
        <v>164</v>
      </c>
      <c r="G213" s="54">
        <v>36.54</v>
      </c>
      <c r="H213" s="55">
        <v>36.54</v>
      </c>
      <c r="I213" s="73">
        <v>2.19</v>
      </c>
      <c r="J213" s="55">
        <v>1.81</v>
      </c>
      <c r="K213" s="73">
        <v>9.6999999999999993</v>
      </c>
      <c r="L213" s="55">
        <v>8.0500000000000007</v>
      </c>
      <c r="M213" s="55">
        <f>TRUNC(((J213*G213)+(L213*G213)),2)</f>
        <v>360.28</v>
      </c>
      <c r="N213" s="55">
        <f>TRUNC(((J213*H213)+(L213*H213)),2)</f>
        <v>360.28</v>
      </c>
      <c r="O213" s="37"/>
      <c r="P213" s="55">
        <v>2.19</v>
      </c>
      <c r="Q213" s="55">
        <v>9.6999999999999993</v>
      </c>
      <c r="R213" s="55">
        <v>434.46</v>
      </c>
      <c r="S213" s="55">
        <v>434.46</v>
      </c>
      <c r="T213" s="135">
        <f>N213/S213</f>
        <v>0.8292593104083229</v>
      </c>
      <c r="U213" s="55">
        <f>TRUNC(J213*H213,2)</f>
        <v>66.13</v>
      </c>
      <c r="V213" s="55">
        <f>TRUNC(L213*H213,2)</f>
        <v>294.14</v>
      </c>
      <c r="X213" s="36" t="b">
        <v>1</v>
      </c>
    </row>
    <row r="214" spans="1:24" x14ac:dyDescent="0.25">
      <c r="A214" s="42" t="s">
        <v>3309</v>
      </c>
      <c r="B214" s="128" t="s">
        <v>488</v>
      </c>
      <c r="C214" s="50" t="s">
        <v>163</v>
      </c>
      <c r="D214" s="51">
        <v>261001</v>
      </c>
      <c r="E214" s="56" t="s">
        <v>489</v>
      </c>
      <c r="F214" s="53" t="s">
        <v>164</v>
      </c>
      <c r="G214" s="54">
        <v>36.54</v>
      </c>
      <c r="H214" s="55">
        <v>36.54</v>
      </c>
      <c r="I214" s="73">
        <v>4.28</v>
      </c>
      <c r="J214" s="55">
        <v>3.55</v>
      </c>
      <c r="K214" s="73">
        <v>7.93</v>
      </c>
      <c r="L214" s="55">
        <v>6.58</v>
      </c>
      <c r="M214" s="55">
        <f>TRUNC(((J214*G214)+(L214*G214)),2)</f>
        <v>370.15</v>
      </c>
      <c r="N214" s="55">
        <f>TRUNC(((J214*H214)+(L214*H214)),2)</f>
        <v>370.15</v>
      </c>
      <c r="O214" s="37"/>
      <c r="P214" s="55">
        <v>4.28</v>
      </c>
      <c r="Q214" s="55">
        <v>7.93</v>
      </c>
      <c r="R214" s="55">
        <v>446.15</v>
      </c>
      <c r="S214" s="55">
        <v>446.15</v>
      </c>
      <c r="T214" s="135">
        <f>N214/S214</f>
        <v>0.8296537039112406</v>
      </c>
      <c r="U214" s="55">
        <f>TRUNC(J214*H214,2)</f>
        <v>129.71</v>
      </c>
      <c r="V214" s="55">
        <f>TRUNC(L214*H214,2)</f>
        <v>240.43</v>
      </c>
      <c r="X214" s="36" t="b">
        <v>1</v>
      </c>
    </row>
    <row r="215" spans="1:24" x14ac:dyDescent="0.25">
      <c r="A215" s="42" t="s">
        <v>3310</v>
      </c>
      <c r="B215" s="129" t="s">
        <v>490</v>
      </c>
      <c r="C215" s="133"/>
      <c r="D215" s="133"/>
      <c r="E215" s="58" t="s">
        <v>491</v>
      </c>
      <c r="F215" s="133"/>
      <c r="G215" s="59"/>
      <c r="H215" s="59"/>
      <c r="I215" s="72"/>
      <c r="J215" s="59"/>
      <c r="K215" s="72"/>
      <c r="L215" s="59"/>
      <c r="M215" s="60">
        <f>SUM(M216:M217)</f>
        <v>978.74</v>
      </c>
      <c r="N215" s="60">
        <f>SUM(N216:N217)</f>
        <v>978.74</v>
      </c>
      <c r="O215" s="37"/>
      <c r="P215" s="59"/>
      <c r="Q215" s="59"/>
      <c r="R215" s="60">
        <v>1179.8900000000001</v>
      </c>
      <c r="S215" s="60">
        <v>1179.8900000000001</v>
      </c>
      <c r="T215" s="135">
        <f>N215/S215</f>
        <v>0.8295180059158056</v>
      </c>
      <c r="U215" s="55">
        <f>TRUNC(J215*H215,2)</f>
        <v>0</v>
      </c>
      <c r="V215" s="55">
        <f>TRUNC(L215*H215,2)</f>
        <v>0</v>
      </c>
      <c r="X215" s="36" t="b">
        <v>1</v>
      </c>
    </row>
    <row r="216" spans="1:24" x14ac:dyDescent="0.25">
      <c r="A216" s="42" t="s">
        <v>3311</v>
      </c>
      <c r="B216" s="128" t="s">
        <v>492</v>
      </c>
      <c r="C216" s="50" t="s">
        <v>163</v>
      </c>
      <c r="D216" s="51">
        <v>261300</v>
      </c>
      <c r="E216" s="56" t="s">
        <v>482</v>
      </c>
      <c r="F216" s="53" t="s">
        <v>164</v>
      </c>
      <c r="G216" s="54">
        <v>55.11</v>
      </c>
      <c r="H216" s="55">
        <v>55.11</v>
      </c>
      <c r="I216" s="73">
        <v>2.19</v>
      </c>
      <c r="J216" s="55">
        <v>1.81</v>
      </c>
      <c r="K216" s="73">
        <v>9.6999999999999993</v>
      </c>
      <c r="L216" s="55">
        <v>8.0500000000000007</v>
      </c>
      <c r="M216" s="55">
        <f>TRUNC(((J216*G216)+(L216*G216)),2)</f>
        <v>543.38</v>
      </c>
      <c r="N216" s="55">
        <f>TRUNC(((J216*H216)+(L216*H216)),2)</f>
        <v>543.38</v>
      </c>
      <c r="O216" s="37"/>
      <c r="P216" s="55">
        <v>2.19</v>
      </c>
      <c r="Q216" s="55">
        <v>9.6999999999999993</v>
      </c>
      <c r="R216" s="55">
        <v>655.25</v>
      </c>
      <c r="S216" s="55">
        <v>655.25</v>
      </c>
      <c r="T216" s="135">
        <f>N216/S216</f>
        <v>0.82927127050743987</v>
      </c>
      <c r="U216" s="55">
        <f>TRUNC(J216*H216,2)</f>
        <v>99.74</v>
      </c>
      <c r="V216" s="55">
        <f>TRUNC(L216*H216,2)</f>
        <v>443.63</v>
      </c>
      <c r="X216" s="36" t="b">
        <v>1</v>
      </c>
    </row>
    <row r="217" spans="1:24" x14ac:dyDescent="0.25">
      <c r="A217" s="42" t="s">
        <v>3312</v>
      </c>
      <c r="B217" s="128" t="s">
        <v>493</v>
      </c>
      <c r="C217" s="50" t="s">
        <v>163</v>
      </c>
      <c r="D217" s="51">
        <v>261307</v>
      </c>
      <c r="E217" s="56" t="s">
        <v>494</v>
      </c>
      <c r="F217" s="53" t="s">
        <v>164</v>
      </c>
      <c r="G217" s="54">
        <v>55.11</v>
      </c>
      <c r="H217" s="55">
        <v>55.11</v>
      </c>
      <c r="I217" s="73">
        <v>3.82</v>
      </c>
      <c r="J217" s="55">
        <v>3.17</v>
      </c>
      <c r="K217" s="73">
        <v>5.7</v>
      </c>
      <c r="L217" s="55">
        <v>4.7300000000000004</v>
      </c>
      <c r="M217" s="55">
        <f>TRUNC(((J217*G217)+(L217*G217)),2)</f>
        <v>435.36</v>
      </c>
      <c r="N217" s="55">
        <f>TRUNC(((J217*H217)+(L217*H217)),2)</f>
        <v>435.36</v>
      </c>
      <c r="O217" s="37"/>
      <c r="P217" s="55">
        <v>3.82</v>
      </c>
      <c r="Q217" s="55">
        <v>5.7</v>
      </c>
      <c r="R217" s="55">
        <v>524.64</v>
      </c>
      <c r="S217" s="55">
        <v>524.64</v>
      </c>
      <c r="T217" s="135">
        <f>N217/S217</f>
        <v>0.82982616651418117</v>
      </c>
      <c r="U217" s="55">
        <f>TRUNC(J217*H217,2)</f>
        <v>174.69</v>
      </c>
      <c r="V217" s="55">
        <f>TRUNC(L217*H217,2)</f>
        <v>260.67</v>
      </c>
      <c r="X217" s="36" t="b">
        <v>1</v>
      </c>
    </row>
    <row r="218" spans="1:24" x14ac:dyDescent="0.25">
      <c r="A218" s="42" t="s">
        <v>3313</v>
      </c>
      <c r="B218" s="129" t="s">
        <v>495</v>
      </c>
      <c r="C218" s="133"/>
      <c r="D218" s="133"/>
      <c r="E218" s="58" t="s">
        <v>496</v>
      </c>
      <c r="F218" s="133"/>
      <c r="G218" s="59"/>
      <c r="H218" s="59"/>
      <c r="I218" s="72"/>
      <c r="J218" s="59"/>
      <c r="K218" s="72"/>
      <c r="L218" s="59"/>
      <c r="M218" s="60">
        <f>M219</f>
        <v>727.63</v>
      </c>
      <c r="N218" s="60">
        <f>N219</f>
        <v>727.63</v>
      </c>
      <c r="O218" s="37"/>
      <c r="P218" s="59"/>
      <c r="Q218" s="59"/>
      <c r="R218" s="60">
        <v>877.49</v>
      </c>
      <c r="S218" s="60">
        <v>877.49</v>
      </c>
      <c r="T218" s="135">
        <f>N218/S218</f>
        <v>0.82921742697922485</v>
      </c>
      <c r="U218" s="55">
        <f>TRUNC(J218*H218,2)</f>
        <v>0</v>
      </c>
      <c r="V218" s="55">
        <f>TRUNC(L218*H218,2)</f>
        <v>0</v>
      </c>
      <c r="X218" s="36" t="b">
        <v>1</v>
      </c>
    </row>
    <row r="219" spans="1:24" x14ac:dyDescent="0.25">
      <c r="A219" s="42" t="s">
        <v>3314</v>
      </c>
      <c r="B219" s="128" t="s">
        <v>497</v>
      </c>
      <c r="C219" s="50" t="s">
        <v>163</v>
      </c>
      <c r="D219" s="51">
        <v>261000</v>
      </c>
      <c r="E219" s="56" t="s">
        <v>498</v>
      </c>
      <c r="F219" s="53" t="s">
        <v>164</v>
      </c>
      <c r="G219" s="54">
        <v>65.73</v>
      </c>
      <c r="H219" s="55">
        <v>65.73</v>
      </c>
      <c r="I219" s="73">
        <v>5.37</v>
      </c>
      <c r="J219" s="55">
        <v>4.45</v>
      </c>
      <c r="K219" s="73">
        <v>7.98</v>
      </c>
      <c r="L219" s="55">
        <v>6.62</v>
      </c>
      <c r="M219" s="55">
        <f>TRUNC(((J219*G219)+(L219*G219)),2)</f>
        <v>727.63</v>
      </c>
      <c r="N219" s="55">
        <f>TRUNC(((J219*H219)+(L219*H219)),2)</f>
        <v>727.63</v>
      </c>
      <c r="O219" s="37"/>
      <c r="P219" s="55">
        <v>5.37</v>
      </c>
      <c r="Q219" s="55">
        <v>7.98</v>
      </c>
      <c r="R219" s="55">
        <v>877.49</v>
      </c>
      <c r="S219" s="55">
        <v>877.49</v>
      </c>
      <c r="T219" s="135">
        <f>N219/S219</f>
        <v>0.82921742697922485</v>
      </c>
      <c r="U219" s="55">
        <f>TRUNC(J219*H219,2)</f>
        <v>292.49</v>
      </c>
      <c r="V219" s="55">
        <f>TRUNC(L219*H219,2)</f>
        <v>435.13</v>
      </c>
      <c r="X219" s="36" t="b">
        <v>1</v>
      </c>
    </row>
    <row r="220" spans="1:24" x14ac:dyDescent="0.25">
      <c r="A220" s="42" t="s">
        <v>3315</v>
      </c>
      <c r="B220" s="129" t="s">
        <v>499</v>
      </c>
      <c r="C220" s="133"/>
      <c r="D220" s="133"/>
      <c r="E220" s="58" t="s">
        <v>500</v>
      </c>
      <c r="F220" s="133"/>
      <c r="G220" s="59"/>
      <c r="H220" s="59"/>
      <c r="I220" s="72"/>
      <c r="J220" s="59"/>
      <c r="K220" s="72"/>
      <c r="L220" s="59"/>
      <c r="M220" s="60">
        <f>M221</f>
        <v>220.24</v>
      </c>
      <c r="N220" s="60">
        <f>N221</f>
        <v>220.24</v>
      </c>
      <c r="O220" s="37"/>
      <c r="P220" s="59"/>
      <c r="Q220" s="59"/>
      <c r="R220" s="60">
        <v>265.58</v>
      </c>
      <c r="S220" s="60">
        <v>265.58</v>
      </c>
      <c r="T220" s="135">
        <f>N220/S220</f>
        <v>0.82927931320129533</v>
      </c>
      <c r="U220" s="55">
        <f>TRUNC(J220*H220,2)</f>
        <v>0</v>
      </c>
      <c r="V220" s="55">
        <f>TRUNC(L220*H220,2)</f>
        <v>0</v>
      </c>
      <c r="X220" s="36" t="b">
        <v>1</v>
      </c>
    </row>
    <row r="221" spans="1:24" x14ac:dyDescent="0.25">
      <c r="A221" s="42" t="s">
        <v>3316</v>
      </c>
      <c r="B221" s="128" t="s">
        <v>501</v>
      </c>
      <c r="C221" s="50" t="s">
        <v>163</v>
      </c>
      <c r="D221" s="51">
        <v>261703</v>
      </c>
      <c r="E221" s="56" t="s">
        <v>502</v>
      </c>
      <c r="F221" s="53" t="s">
        <v>164</v>
      </c>
      <c r="G221" s="54">
        <v>20.7</v>
      </c>
      <c r="H221" s="55">
        <v>20.7</v>
      </c>
      <c r="I221" s="73">
        <v>3.87</v>
      </c>
      <c r="J221" s="55">
        <v>3.21</v>
      </c>
      <c r="K221" s="73">
        <v>8.9600000000000009</v>
      </c>
      <c r="L221" s="55">
        <v>7.43</v>
      </c>
      <c r="M221" s="55">
        <f>TRUNC(((J221*G221)+(L221*G221)),2)</f>
        <v>220.24</v>
      </c>
      <c r="N221" s="55">
        <f>TRUNC(((J221*H221)+(L221*H221)),2)</f>
        <v>220.24</v>
      </c>
      <c r="O221" s="37"/>
      <c r="P221" s="55">
        <v>3.87</v>
      </c>
      <c r="Q221" s="55">
        <v>8.9600000000000009</v>
      </c>
      <c r="R221" s="55">
        <v>265.58</v>
      </c>
      <c r="S221" s="55">
        <v>265.58</v>
      </c>
      <c r="T221" s="135">
        <f>N221/S221</f>
        <v>0.82927931320129533</v>
      </c>
      <c r="U221" s="55">
        <f>TRUNC(J221*H221,2)</f>
        <v>66.44</v>
      </c>
      <c r="V221" s="55">
        <f>TRUNC(L221*H221,2)</f>
        <v>153.80000000000001</v>
      </c>
      <c r="X221" s="36" t="b">
        <v>1</v>
      </c>
    </row>
    <row r="222" spans="1:24" x14ac:dyDescent="0.25">
      <c r="A222" s="42" t="s">
        <v>3317</v>
      </c>
      <c r="B222" s="129" t="s">
        <v>503</v>
      </c>
      <c r="C222" s="133"/>
      <c r="D222" s="133"/>
      <c r="E222" s="58" t="s">
        <v>504</v>
      </c>
      <c r="F222" s="133"/>
      <c r="G222" s="59"/>
      <c r="H222" s="59"/>
      <c r="I222" s="72"/>
      <c r="J222" s="59"/>
      <c r="K222" s="72"/>
      <c r="L222" s="59"/>
      <c r="M222" s="60">
        <f>M223</f>
        <v>109.67</v>
      </c>
      <c r="N222" s="60">
        <f>N223</f>
        <v>109.67</v>
      </c>
      <c r="O222" s="37"/>
      <c r="P222" s="59"/>
      <c r="Q222" s="59"/>
      <c r="R222" s="60">
        <v>132.13999999999999</v>
      </c>
      <c r="S222" s="60">
        <v>132.13999999999999</v>
      </c>
      <c r="T222" s="135">
        <f>N222/S222</f>
        <v>0.82995308006659618</v>
      </c>
      <c r="U222" s="55">
        <f>TRUNC(J222*H222,2)</f>
        <v>0</v>
      </c>
      <c r="V222" s="55">
        <f>TRUNC(L222*H222,2)</f>
        <v>0</v>
      </c>
      <c r="X222" s="36" t="b">
        <v>1</v>
      </c>
    </row>
    <row r="223" spans="1:24" x14ac:dyDescent="0.3">
      <c r="A223" s="42" t="s">
        <v>3318</v>
      </c>
      <c r="B223" s="128" t="s">
        <v>505</v>
      </c>
      <c r="C223" s="50" t="s">
        <v>163</v>
      </c>
      <c r="D223" s="51">
        <v>261602</v>
      </c>
      <c r="E223" s="56" t="s">
        <v>506</v>
      </c>
      <c r="F223" s="53" t="s">
        <v>164</v>
      </c>
      <c r="G223" s="54">
        <v>5.04</v>
      </c>
      <c r="H223" s="55">
        <v>5.04</v>
      </c>
      <c r="I223" s="73">
        <v>11.35</v>
      </c>
      <c r="J223" s="55">
        <v>9.42</v>
      </c>
      <c r="K223" s="73">
        <v>14.87</v>
      </c>
      <c r="L223" s="55">
        <v>12.34</v>
      </c>
      <c r="M223" s="55">
        <f>TRUNC(((J223*G223)+(L223*G223)),2)</f>
        <v>109.67</v>
      </c>
      <c r="N223" s="55">
        <f>TRUNC(((J223*H223)+(L223*H223)),2)</f>
        <v>109.67</v>
      </c>
      <c r="O223" s="38"/>
      <c r="P223" s="55">
        <v>11.35</v>
      </c>
      <c r="Q223" s="55">
        <v>14.87</v>
      </c>
      <c r="R223" s="55">
        <v>132.13999999999999</v>
      </c>
      <c r="S223" s="55">
        <v>132.13999999999999</v>
      </c>
      <c r="T223" s="135">
        <f>N223/S223</f>
        <v>0.82995308006659618</v>
      </c>
      <c r="U223" s="55">
        <f>TRUNC(J223*H223,2)</f>
        <v>47.47</v>
      </c>
      <c r="V223" s="55">
        <f>TRUNC(L223*H223,2)</f>
        <v>62.19</v>
      </c>
      <c r="X223" s="36" t="b">
        <v>1</v>
      </c>
    </row>
    <row r="224" spans="1:24" x14ac:dyDescent="0.25">
      <c r="A224" s="42" t="s">
        <v>3319</v>
      </c>
      <c r="B224" s="129" t="s">
        <v>507</v>
      </c>
      <c r="C224" s="133"/>
      <c r="D224" s="133"/>
      <c r="E224" s="58" t="s">
        <v>508</v>
      </c>
      <c r="F224" s="133"/>
      <c r="G224" s="59"/>
      <c r="H224" s="59"/>
      <c r="I224" s="72"/>
      <c r="J224" s="59"/>
      <c r="K224" s="72"/>
      <c r="L224" s="59"/>
      <c r="M224" s="60">
        <f>M225</f>
        <v>417.79</v>
      </c>
      <c r="N224" s="60">
        <f>N225</f>
        <v>417.79</v>
      </c>
      <c r="O224" s="37"/>
      <c r="P224" s="59"/>
      <c r="Q224" s="59"/>
      <c r="R224" s="60">
        <v>503.42</v>
      </c>
      <c r="S224" s="60">
        <v>503.42</v>
      </c>
      <c r="T224" s="135">
        <f>N224/S224</f>
        <v>0.82990346033133366</v>
      </c>
      <c r="U224" s="55">
        <f>TRUNC(J224*H224,2)</f>
        <v>0</v>
      </c>
      <c r="V224" s="55">
        <f>TRUNC(L224*H224,2)</f>
        <v>0</v>
      </c>
      <c r="X224" s="36" t="b">
        <v>1</v>
      </c>
    </row>
    <row r="225" spans="1:24" x14ac:dyDescent="0.3">
      <c r="A225" s="42" t="s">
        <v>3320</v>
      </c>
      <c r="B225" s="128" t="s">
        <v>509</v>
      </c>
      <c r="C225" s="50" t="s">
        <v>163</v>
      </c>
      <c r="D225" s="51">
        <v>261602</v>
      </c>
      <c r="E225" s="56" t="s">
        <v>506</v>
      </c>
      <c r="F225" s="53" t="s">
        <v>164</v>
      </c>
      <c r="G225" s="54">
        <v>19.2</v>
      </c>
      <c r="H225" s="55">
        <v>19.2</v>
      </c>
      <c r="I225" s="73">
        <v>11.35</v>
      </c>
      <c r="J225" s="55">
        <v>9.42</v>
      </c>
      <c r="K225" s="73">
        <v>14.87</v>
      </c>
      <c r="L225" s="55">
        <v>12.34</v>
      </c>
      <c r="M225" s="55">
        <f>TRUNC(((J225*G225)+(L225*G225)),2)</f>
        <v>417.79</v>
      </c>
      <c r="N225" s="55">
        <f>TRUNC(((J225*H225)+(L225*H225)),2)</f>
        <v>417.79</v>
      </c>
      <c r="O225" s="38"/>
      <c r="P225" s="55">
        <v>11.35</v>
      </c>
      <c r="Q225" s="55">
        <v>14.87</v>
      </c>
      <c r="R225" s="55">
        <v>503.42</v>
      </c>
      <c r="S225" s="55">
        <v>503.42</v>
      </c>
      <c r="T225" s="135">
        <f>N225/S225</f>
        <v>0.82990346033133366</v>
      </c>
      <c r="U225" s="55">
        <f>TRUNC(J225*H225,2)</f>
        <v>180.86</v>
      </c>
      <c r="V225" s="55">
        <f>TRUNC(L225*H225,2)</f>
        <v>236.92</v>
      </c>
      <c r="X225" s="36" t="b">
        <v>1</v>
      </c>
    </row>
    <row r="226" spans="1:24" x14ac:dyDescent="0.25">
      <c r="A226" s="42" t="s">
        <v>3321</v>
      </c>
      <c r="B226" s="129" t="s">
        <v>510</v>
      </c>
      <c r="C226" s="133"/>
      <c r="D226" s="133"/>
      <c r="E226" s="58" t="s">
        <v>511</v>
      </c>
      <c r="F226" s="133"/>
      <c r="G226" s="59"/>
      <c r="H226" s="59"/>
      <c r="I226" s="72"/>
      <c r="J226" s="59"/>
      <c r="K226" s="72"/>
      <c r="L226" s="59"/>
      <c r="M226" s="60">
        <f>M227</f>
        <v>977.36</v>
      </c>
      <c r="N226" s="60">
        <f>N227</f>
        <v>977.36</v>
      </c>
      <c r="O226" s="37"/>
      <c r="P226" s="59"/>
      <c r="Q226" s="59"/>
      <c r="R226" s="60">
        <v>1178.69</v>
      </c>
      <c r="S226" s="60">
        <v>1178.69</v>
      </c>
      <c r="T226" s="135">
        <f>N226/S226</f>
        <v>0.82919172980172906</v>
      </c>
      <c r="U226" s="55">
        <f>TRUNC(J226*H226,2)</f>
        <v>0</v>
      </c>
      <c r="V226" s="55">
        <f>TRUNC(L226*H226,2)</f>
        <v>0</v>
      </c>
      <c r="X226" s="36" t="b">
        <v>1</v>
      </c>
    </row>
    <row r="227" spans="1:24" x14ac:dyDescent="0.25">
      <c r="A227" s="42" t="s">
        <v>3322</v>
      </c>
      <c r="B227" s="128" t="s">
        <v>512</v>
      </c>
      <c r="C227" s="50" t="s">
        <v>163</v>
      </c>
      <c r="D227" s="51">
        <v>261609</v>
      </c>
      <c r="E227" s="56" t="s">
        <v>513</v>
      </c>
      <c r="F227" s="53" t="s">
        <v>164</v>
      </c>
      <c r="G227" s="54">
        <v>88.69</v>
      </c>
      <c r="H227" s="55">
        <v>88.69</v>
      </c>
      <c r="I227" s="73">
        <v>9.34</v>
      </c>
      <c r="J227" s="55">
        <v>7.75</v>
      </c>
      <c r="K227" s="73">
        <v>3.95</v>
      </c>
      <c r="L227" s="55">
        <v>3.27</v>
      </c>
      <c r="M227" s="55">
        <f>TRUNC(((J227*G227)+(L227*G227)),2)</f>
        <v>977.36</v>
      </c>
      <c r="N227" s="55">
        <f>TRUNC(((J227*H227)+(L227*H227)),2)</f>
        <v>977.36</v>
      </c>
      <c r="O227" s="37"/>
      <c r="P227" s="55">
        <v>9.34</v>
      </c>
      <c r="Q227" s="55">
        <v>3.95</v>
      </c>
      <c r="R227" s="55">
        <v>1178.69</v>
      </c>
      <c r="S227" s="55">
        <v>1178.69</v>
      </c>
      <c r="T227" s="135">
        <f>N227/S227</f>
        <v>0.82919172980172906</v>
      </c>
      <c r="U227" s="55">
        <f>TRUNC(J227*H227,2)</f>
        <v>687.34</v>
      </c>
      <c r="V227" s="55">
        <f>TRUNC(L227*H227,2)</f>
        <v>290.01</v>
      </c>
      <c r="X227" s="36" t="b">
        <v>1</v>
      </c>
    </row>
    <row r="228" spans="1:24" x14ac:dyDescent="0.25">
      <c r="A228" s="42" t="s">
        <v>3323</v>
      </c>
      <c r="B228" s="127" t="s">
        <v>514</v>
      </c>
      <c r="C228" s="132"/>
      <c r="D228" s="132"/>
      <c r="E228" s="47" t="s">
        <v>117</v>
      </c>
      <c r="F228" s="132"/>
      <c r="G228" s="48"/>
      <c r="H228" s="48"/>
      <c r="I228" s="72"/>
      <c r="J228" s="48"/>
      <c r="K228" s="72"/>
      <c r="L228" s="48"/>
      <c r="M228" s="314">
        <f>M229+M232</f>
        <v>1958.41</v>
      </c>
      <c r="N228" s="314">
        <f>N229+N232</f>
        <v>1958.41</v>
      </c>
      <c r="O228" s="37"/>
      <c r="P228" s="48"/>
      <c r="Q228" s="48"/>
      <c r="R228" s="314">
        <v>2359.91</v>
      </c>
      <c r="S228" s="314">
        <v>2359.91</v>
      </c>
      <c r="T228" s="135">
        <f>N228/S228</f>
        <v>0.82986639320991062</v>
      </c>
      <c r="U228" s="55">
        <f>TRUNC(J228*H228,2)</f>
        <v>0</v>
      </c>
      <c r="V228" s="55">
        <f>TRUNC(L228*H228,2)</f>
        <v>0</v>
      </c>
      <c r="X228" s="36" t="b">
        <v>1</v>
      </c>
    </row>
    <row r="229" spans="1:24" x14ac:dyDescent="0.25">
      <c r="A229" s="42" t="s">
        <v>3324</v>
      </c>
      <c r="B229" s="129" t="s">
        <v>515</v>
      </c>
      <c r="C229" s="133"/>
      <c r="D229" s="133"/>
      <c r="E229" s="58" t="s">
        <v>516</v>
      </c>
      <c r="F229" s="133"/>
      <c r="G229" s="59"/>
      <c r="H229" s="59"/>
      <c r="I229" s="72"/>
      <c r="J229" s="59"/>
      <c r="K229" s="72"/>
      <c r="L229" s="59"/>
      <c r="M229" s="60">
        <f>SUM(M230:M231)</f>
        <v>1831.74</v>
      </c>
      <c r="N229" s="60">
        <f>SUM(N230:N231)</f>
        <v>1831.74</v>
      </c>
      <c r="O229" s="37"/>
      <c r="P229" s="59"/>
      <c r="Q229" s="59"/>
      <c r="R229" s="60">
        <v>2207.3000000000002</v>
      </c>
      <c r="S229" s="60">
        <v>2207.3000000000002</v>
      </c>
      <c r="T229" s="135">
        <f>N229/S229</f>
        <v>0.8298554795451456</v>
      </c>
      <c r="U229" s="55">
        <f>TRUNC(J229*H229,2)</f>
        <v>0</v>
      </c>
      <c r="V229" s="55">
        <f>TRUNC(L229*H229,2)</f>
        <v>0</v>
      </c>
      <c r="X229" s="36" t="b">
        <v>1</v>
      </c>
    </row>
    <row r="230" spans="1:24" ht="24" x14ac:dyDescent="0.3">
      <c r="A230" s="42" t="s">
        <v>3325</v>
      </c>
      <c r="B230" s="128" t="s">
        <v>517</v>
      </c>
      <c r="C230" s="50" t="s">
        <v>197</v>
      </c>
      <c r="D230" s="57" t="s">
        <v>518</v>
      </c>
      <c r="E230" s="56" t="s">
        <v>519</v>
      </c>
      <c r="F230" s="53" t="s">
        <v>160</v>
      </c>
      <c r="G230" s="54">
        <v>1</v>
      </c>
      <c r="H230" s="55">
        <v>1</v>
      </c>
      <c r="I230" s="73">
        <v>1090.8800000000001</v>
      </c>
      <c r="J230" s="55">
        <v>905.53</v>
      </c>
      <c r="K230" s="73">
        <v>881.49</v>
      </c>
      <c r="L230" s="55">
        <v>731.72</v>
      </c>
      <c r="M230" s="55">
        <f>TRUNC(((J230*G230)+(L230*G230)),2)</f>
        <v>1637.25</v>
      </c>
      <c r="N230" s="55">
        <f>TRUNC(((J230*H230)+(L230*H230)),2)</f>
        <v>1637.25</v>
      </c>
      <c r="O230" s="38"/>
      <c r="P230" s="55">
        <v>1090.8800000000001</v>
      </c>
      <c r="Q230" s="55">
        <v>881.49</v>
      </c>
      <c r="R230" s="55">
        <v>1972.37</v>
      </c>
      <c r="S230" s="55">
        <v>1972.37</v>
      </c>
      <c r="T230" s="135">
        <f>N230/S230</f>
        <v>0.83009273107986847</v>
      </c>
      <c r="U230" s="55">
        <f>TRUNC(J230*H230,2)</f>
        <v>905.53</v>
      </c>
      <c r="V230" s="55">
        <f>TRUNC(L230*H230,2)</f>
        <v>731.72</v>
      </c>
      <c r="X230" s="36" t="b">
        <v>1</v>
      </c>
    </row>
    <row r="231" spans="1:24" x14ac:dyDescent="0.25">
      <c r="A231" s="42" t="s">
        <v>3326</v>
      </c>
      <c r="B231" s="128" t="s">
        <v>520</v>
      </c>
      <c r="C231" s="50" t="s">
        <v>163</v>
      </c>
      <c r="D231" s="51">
        <v>270501</v>
      </c>
      <c r="E231" s="56" t="s">
        <v>175</v>
      </c>
      <c r="F231" s="53" t="s">
        <v>164</v>
      </c>
      <c r="G231" s="54">
        <v>64.19</v>
      </c>
      <c r="H231" s="55">
        <v>64.19</v>
      </c>
      <c r="I231" s="73">
        <v>1.66</v>
      </c>
      <c r="J231" s="55">
        <v>1.37</v>
      </c>
      <c r="K231" s="73">
        <v>2</v>
      </c>
      <c r="L231" s="55">
        <v>1.66</v>
      </c>
      <c r="M231" s="55">
        <f>TRUNC(((J231*G231)+(L231*G231)),2)</f>
        <v>194.49</v>
      </c>
      <c r="N231" s="55">
        <f>TRUNC(((J231*H231)+(L231*H231)),2)</f>
        <v>194.49</v>
      </c>
      <c r="O231" s="37"/>
      <c r="P231" s="55">
        <v>1.66</v>
      </c>
      <c r="Q231" s="55">
        <v>2</v>
      </c>
      <c r="R231" s="55">
        <v>234.93</v>
      </c>
      <c r="S231" s="55">
        <v>234.93</v>
      </c>
      <c r="T231" s="135">
        <f>N231/S231</f>
        <v>0.82786361895032567</v>
      </c>
      <c r="U231" s="55">
        <f>TRUNC(J231*H231,2)</f>
        <v>87.94</v>
      </c>
      <c r="V231" s="55">
        <f>TRUNC(L231*H231,2)</f>
        <v>106.55</v>
      </c>
      <c r="X231" s="36" t="b">
        <v>1</v>
      </c>
    </row>
    <row r="232" spans="1:24" x14ac:dyDescent="0.25">
      <c r="A232" s="42" t="s">
        <v>3327</v>
      </c>
      <c r="B232" s="129" t="s">
        <v>521</v>
      </c>
      <c r="C232" s="133"/>
      <c r="D232" s="133"/>
      <c r="E232" s="58" t="s">
        <v>522</v>
      </c>
      <c r="F232" s="133"/>
      <c r="G232" s="59"/>
      <c r="H232" s="59"/>
      <c r="I232" s="72"/>
      <c r="J232" s="59"/>
      <c r="K232" s="72"/>
      <c r="L232" s="59"/>
      <c r="M232" s="60">
        <f>SUM(M233:M234)</f>
        <v>126.67</v>
      </c>
      <c r="N232" s="60">
        <f>SUM(N233:N234)</f>
        <v>126.67</v>
      </c>
      <c r="O232" s="37"/>
      <c r="P232" s="59"/>
      <c r="Q232" s="59"/>
      <c r="R232" s="60">
        <v>152.61000000000001</v>
      </c>
      <c r="S232" s="60">
        <v>152.61000000000001</v>
      </c>
      <c r="T232" s="135">
        <f>N232/S232</f>
        <v>0.83002424480702441</v>
      </c>
      <c r="U232" s="55">
        <f>TRUNC(J232*H232,2)</f>
        <v>0</v>
      </c>
      <c r="V232" s="55">
        <f>TRUNC(L232*H232,2)</f>
        <v>0</v>
      </c>
      <c r="X232" s="36" t="b">
        <v>1</v>
      </c>
    </row>
    <row r="233" spans="1:24" ht="36" x14ac:dyDescent="0.3">
      <c r="A233" s="42" t="s">
        <v>3328</v>
      </c>
      <c r="B233" s="128" t="s">
        <v>523</v>
      </c>
      <c r="C233" s="50" t="s">
        <v>197</v>
      </c>
      <c r="D233" s="57" t="s">
        <v>524</v>
      </c>
      <c r="E233" s="56" t="s">
        <v>525</v>
      </c>
      <c r="F233" s="53" t="s">
        <v>160</v>
      </c>
      <c r="G233" s="54">
        <v>1</v>
      </c>
      <c r="H233" s="55">
        <v>1</v>
      </c>
      <c r="I233" s="73">
        <v>44.42</v>
      </c>
      <c r="J233" s="55">
        <v>36.869999999999997</v>
      </c>
      <c r="K233" s="73">
        <v>12.04</v>
      </c>
      <c r="L233" s="55">
        <v>9.99</v>
      </c>
      <c r="M233" s="55">
        <f>TRUNC(((J233*G233)+(L233*G233)),2)</f>
        <v>46.86</v>
      </c>
      <c r="N233" s="55">
        <f>TRUNC(((J233*H233)+(L233*H233)),2)</f>
        <v>46.86</v>
      </c>
      <c r="O233" s="38"/>
      <c r="P233" s="55">
        <v>44.42</v>
      </c>
      <c r="Q233" s="55">
        <v>12.04</v>
      </c>
      <c r="R233" s="55">
        <v>56.46</v>
      </c>
      <c r="S233" s="55">
        <v>56.46</v>
      </c>
      <c r="T233" s="135">
        <f>N233/S233</f>
        <v>0.82996811902231671</v>
      </c>
      <c r="U233" s="55">
        <f>TRUNC(J233*H233,2)</f>
        <v>36.869999999999997</v>
      </c>
      <c r="V233" s="55">
        <f>TRUNC(L233*H233,2)</f>
        <v>9.99</v>
      </c>
      <c r="X233" s="36" t="b">
        <v>1</v>
      </c>
    </row>
    <row r="234" spans="1:24" ht="24" x14ac:dyDescent="0.3">
      <c r="A234" s="42" t="s">
        <v>3329</v>
      </c>
      <c r="B234" s="128" t="s">
        <v>526</v>
      </c>
      <c r="C234" s="50" t="s">
        <v>197</v>
      </c>
      <c r="D234" s="57" t="s">
        <v>527</v>
      </c>
      <c r="E234" s="56" t="s">
        <v>528</v>
      </c>
      <c r="F234" s="53" t="s">
        <v>160</v>
      </c>
      <c r="G234" s="54">
        <v>1</v>
      </c>
      <c r="H234" s="55">
        <v>1</v>
      </c>
      <c r="I234" s="73">
        <v>96.15</v>
      </c>
      <c r="J234" s="55">
        <v>79.81</v>
      </c>
      <c r="K234" s="73">
        <v>0</v>
      </c>
      <c r="L234" s="55">
        <v>0</v>
      </c>
      <c r="M234" s="55">
        <f>TRUNC(((J234*G234)+(L234*G234)),2)</f>
        <v>79.81</v>
      </c>
      <c r="N234" s="55">
        <f>TRUNC(((J234*H234)+(L234*H234)),2)</f>
        <v>79.81</v>
      </c>
      <c r="O234" s="38"/>
      <c r="P234" s="55">
        <v>96.15</v>
      </c>
      <c r="Q234" s="55">
        <v>0</v>
      </c>
      <c r="R234" s="55">
        <v>96.15</v>
      </c>
      <c r="S234" s="55">
        <v>96.15</v>
      </c>
      <c r="T234" s="135">
        <f>N234/S234</f>
        <v>0.83005720228809154</v>
      </c>
      <c r="U234" s="55">
        <f>TRUNC(J234*H234,2)</f>
        <v>79.81</v>
      </c>
      <c r="V234" s="55">
        <f>TRUNC(L234*H234,2)</f>
        <v>0</v>
      </c>
      <c r="X234" s="36" t="b">
        <v>1</v>
      </c>
    </row>
    <row r="235" spans="1:24" x14ac:dyDescent="0.25">
      <c r="A235" s="42" t="s">
        <v>3330</v>
      </c>
      <c r="B235" s="126">
        <v>7</v>
      </c>
      <c r="C235" s="131"/>
      <c r="D235" s="131"/>
      <c r="E235" s="43" t="s">
        <v>529</v>
      </c>
      <c r="F235" s="44" t="s">
        <v>160</v>
      </c>
      <c r="G235" s="45">
        <v>1</v>
      </c>
      <c r="H235" s="46"/>
      <c r="I235" s="72"/>
      <c r="J235" s="46"/>
      <c r="K235" s="72"/>
      <c r="L235" s="46"/>
      <c r="M235" s="45">
        <f>M236+M238+M240+M243+M245</f>
        <v>3587.2300000000005</v>
      </c>
      <c r="N235" s="45">
        <f>N236+N238+N240+N243+N245</f>
        <v>3587.2300000000005</v>
      </c>
      <c r="O235" s="37"/>
      <c r="P235" s="46"/>
      <c r="Q235" s="46"/>
      <c r="R235" s="45">
        <v>4321.91</v>
      </c>
      <c r="S235" s="45">
        <v>4321.91</v>
      </c>
      <c r="T235" s="135">
        <f>N235/S235</f>
        <v>0.83001034264943063</v>
      </c>
      <c r="U235" s="55">
        <f>TRUNC(J235*H235,2)</f>
        <v>0</v>
      </c>
      <c r="V235" s="55">
        <f>TRUNC(L235*H235,2)</f>
        <v>0</v>
      </c>
      <c r="X235" s="36" t="b">
        <v>1</v>
      </c>
    </row>
    <row r="236" spans="1:24" x14ac:dyDescent="0.25">
      <c r="A236" s="42" t="s">
        <v>3331</v>
      </c>
      <c r="B236" s="127" t="s">
        <v>530</v>
      </c>
      <c r="C236" s="132"/>
      <c r="D236" s="132"/>
      <c r="E236" s="47" t="s">
        <v>89</v>
      </c>
      <c r="F236" s="132"/>
      <c r="G236" s="48"/>
      <c r="H236" s="48"/>
      <c r="I236" s="72"/>
      <c r="J236" s="48"/>
      <c r="K236" s="72"/>
      <c r="L236" s="48"/>
      <c r="M236" s="314">
        <f>M237</f>
        <v>1425.43</v>
      </c>
      <c r="N236" s="314">
        <f>N237</f>
        <v>1425.43</v>
      </c>
      <c r="O236" s="37"/>
      <c r="P236" s="48"/>
      <c r="Q236" s="48"/>
      <c r="R236" s="314">
        <v>1717.48</v>
      </c>
      <c r="S236" s="314">
        <v>1717.48</v>
      </c>
      <c r="T236" s="135">
        <f>N236/S236</f>
        <v>0.82995435172461984</v>
      </c>
      <c r="U236" s="55">
        <f>TRUNC(J236*H236,2)</f>
        <v>0</v>
      </c>
      <c r="V236" s="55">
        <f>TRUNC(L236*H236,2)</f>
        <v>0</v>
      </c>
      <c r="X236" s="36" t="b">
        <v>1</v>
      </c>
    </row>
    <row r="237" spans="1:24" ht="36" x14ac:dyDescent="0.3">
      <c r="A237" s="42" t="s">
        <v>3332</v>
      </c>
      <c r="B237" s="128" t="s">
        <v>531</v>
      </c>
      <c r="C237" s="50" t="s">
        <v>217</v>
      </c>
      <c r="D237" s="51">
        <v>96359</v>
      </c>
      <c r="E237" s="56" t="s">
        <v>532</v>
      </c>
      <c r="F237" s="53" t="s">
        <v>164</v>
      </c>
      <c r="G237" s="54">
        <v>17.23</v>
      </c>
      <c r="H237" s="55">
        <v>17.23</v>
      </c>
      <c r="I237" s="73">
        <v>86.49</v>
      </c>
      <c r="J237" s="55">
        <v>71.790000000000006</v>
      </c>
      <c r="K237" s="73">
        <v>13.19</v>
      </c>
      <c r="L237" s="55">
        <v>10.94</v>
      </c>
      <c r="M237" s="55">
        <f>TRUNC(((J237*G237)+(L237*G237)),2)</f>
        <v>1425.43</v>
      </c>
      <c r="N237" s="55">
        <f>TRUNC(((J237*H237)+(L237*H237)),2)</f>
        <v>1425.43</v>
      </c>
      <c r="O237" s="313"/>
      <c r="P237" s="55">
        <v>86.49</v>
      </c>
      <c r="Q237" s="55">
        <v>13.19</v>
      </c>
      <c r="R237" s="55">
        <v>1717.48</v>
      </c>
      <c r="S237" s="55">
        <v>1717.48</v>
      </c>
      <c r="T237" s="135">
        <f>N237/S237</f>
        <v>0.82995435172461984</v>
      </c>
      <c r="U237" s="55">
        <f>TRUNC(J237*H237,2)</f>
        <v>1236.94</v>
      </c>
      <c r="V237" s="55">
        <f>TRUNC(L237*H237,2)</f>
        <v>188.49</v>
      </c>
      <c r="X237" s="36" t="b">
        <v>1</v>
      </c>
    </row>
    <row r="238" spans="1:24" x14ac:dyDescent="0.25">
      <c r="A238" s="42" t="s">
        <v>3333</v>
      </c>
      <c r="B238" s="127" t="s">
        <v>533</v>
      </c>
      <c r="C238" s="132"/>
      <c r="D238" s="132"/>
      <c r="E238" s="47" t="s">
        <v>97</v>
      </c>
      <c r="F238" s="132"/>
      <c r="G238" s="48"/>
      <c r="H238" s="48"/>
      <c r="I238" s="72"/>
      <c r="J238" s="48"/>
      <c r="K238" s="72"/>
      <c r="L238" s="48"/>
      <c r="M238" s="314">
        <f>M239</f>
        <v>661.09</v>
      </c>
      <c r="N238" s="314">
        <f>N239</f>
        <v>661.09</v>
      </c>
      <c r="O238" s="37"/>
      <c r="P238" s="48"/>
      <c r="Q238" s="48"/>
      <c r="R238" s="314">
        <v>796.41</v>
      </c>
      <c r="S238" s="314">
        <v>796.41</v>
      </c>
      <c r="T238" s="135">
        <f>N238/S238</f>
        <v>0.83008751773583966</v>
      </c>
      <c r="U238" s="55">
        <f>TRUNC(J238*H238,2)</f>
        <v>0</v>
      </c>
      <c r="V238" s="55">
        <f>TRUNC(L238*H238,2)</f>
        <v>0</v>
      </c>
      <c r="X238" s="36" t="b">
        <v>1</v>
      </c>
    </row>
    <row r="239" spans="1:24" x14ac:dyDescent="0.25">
      <c r="A239" s="42" t="s">
        <v>3334</v>
      </c>
      <c r="B239" s="128" t="s">
        <v>534</v>
      </c>
      <c r="C239" s="50" t="s">
        <v>163</v>
      </c>
      <c r="D239" s="51">
        <v>170110</v>
      </c>
      <c r="E239" s="56" t="s">
        <v>535</v>
      </c>
      <c r="F239" s="53" t="s">
        <v>160</v>
      </c>
      <c r="G239" s="54">
        <v>1</v>
      </c>
      <c r="H239" s="55">
        <v>1</v>
      </c>
      <c r="I239" s="73">
        <v>643.98</v>
      </c>
      <c r="J239" s="55">
        <v>534.55999999999995</v>
      </c>
      <c r="K239" s="73">
        <v>152.43</v>
      </c>
      <c r="L239" s="55">
        <v>126.53</v>
      </c>
      <c r="M239" s="55">
        <f>TRUNC(((J239*G239)+(L239*G239)),2)</f>
        <v>661.09</v>
      </c>
      <c r="N239" s="55">
        <f>TRUNC(((J239*H239)+(L239*H239)),2)</f>
        <v>661.09</v>
      </c>
      <c r="O239" s="37"/>
      <c r="P239" s="55">
        <v>643.98</v>
      </c>
      <c r="Q239" s="55">
        <v>152.43</v>
      </c>
      <c r="R239" s="55">
        <v>796.41</v>
      </c>
      <c r="S239" s="55">
        <v>796.41</v>
      </c>
      <c r="T239" s="135">
        <f>N239/S239</f>
        <v>0.83008751773583966</v>
      </c>
      <c r="U239" s="55">
        <f>TRUNC(J239*H239,2)</f>
        <v>534.55999999999995</v>
      </c>
      <c r="V239" s="55">
        <f>TRUNC(L239*H239,2)</f>
        <v>126.53</v>
      </c>
      <c r="X239" s="36" t="b">
        <v>1</v>
      </c>
    </row>
    <row r="240" spans="1:24" x14ac:dyDescent="0.25">
      <c r="A240" s="42" t="s">
        <v>3335</v>
      </c>
      <c r="B240" s="127" t="s">
        <v>536</v>
      </c>
      <c r="C240" s="132"/>
      <c r="D240" s="132"/>
      <c r="E240" s="47" t="s">
        <v>109</v>
      </c>
      <c r="F240" s="132"/>
      <c r="G240" s="48"/>
      <c r="H240" s="48"/>
      <c r="I240" s="72"/>
      <c r="J240" s="48"/>
      <c r="K240" s="72"/>
      <c r="L240" s="48"/>
      <c r="M240" s="314">
        <f>SUM(M241:M242)</f>
        <v>181.4</v>
      </c>
      <c r="N240" s="314">
        <f>SUM(N241:N242)</f>
        <v>181.4</v>
      </c>
      <c r="O240" s="37"/>
      <c r="P240" s="48"/>
      <c r="Q240" s="48"/>
      <c r="R240" s="314">
        <v>218.55</v>
      </c>
      <c r="S240" s="314">
        <v>218.55</v>
      </c>
      <c r="T240" s="135">
        <f>N240/S240</f>
        <v>0.8300160146419584</v>
      </c>
      <c r="U240" s="55">
        <f>TRUNC(J240*H240,2)</f>
        <v>0</v>
      </c>
      <c r="V240" s="55">
        <f>TRUNC(L240*H240,2)</f>
        <v>0</v>
      </c>
      <c r="X240" s="36" t="b">
        <v>1</v>
      </c>
    </row>
    <row r="241" spans="1:24" x14ac:dyDescent="0.25">
      <c r="A241" s="42" t="s">
        <v>3336</v>
      </c>
      <c r="B241" s="128" t="s">
        <v>537</v>
      </c>
      <c r="C241" s="50" t="s">
        <v>163</v>
      </c>
      <c r="D241" s="51">
        <v>230202</v>
      </c>
      <c r="E241" s="56" t="s">
        <v>538</v>
      </c>
      <c r="F241" s="53" t="s">
        <v>160</v>
      </c>
      <c r="G241" s="54">
        <v>3</v>
      </c>
      <c r="H241" s="55">
        <v>3</v>
      </c>
      <c r="I241" s="73">
        <v>6.1</v>
      </c>
      <c r="J241" s="55">
        <v>5.0599999999999996</v>
      </c>
      <c r="K241" s="73">
        <v>9.35</v>
      </c>
      <c r="L241" s="55">
        <v>7.76</v>
      </c>
      <c r="M241" s="55">
        <f>TRUNC(((J241*G241)+(L241*G241)),2)</f>
        <v>38.46</v>
      </c>
      <c r="N241" s="55">
        <f>TRUNC(((J241*H241)+(L241*H241)),2)</f>
        <v>38.46</v>
      </c>
      <c r="O241" s="37"/>
      <c r="P241" s="55">
        <v>6.1</v>
      </c>
      <c r="Q241" s="55">
        <v>9.35</v>
      </c>
      <c r="R241" s="55">
        <v>46.35</v>
      </c>
      <c r="S241" s="55">
        <v>46.35</v>
      </c>
      <c r="T241" s="135">
        <f>N241/S241</f>
        <v>0.82977346278317154</v>
      </c>
      <c r="U241" s="55">
        <f>TRUNC(J241*H241,2)</f>
        <v>15.18</v>
      </c>
      <c r="V241" s="55">
        <f>TRUNC(L241*H241,2)</f>
        <v>23.28</v>
      </c>
      <c r="X241" s="36" t="b">
        <v>1</v>
      </c>
    </row>
    <row r="242" spans="1:24" x14ac:dyDescent="0.25">
      <c r="A242" s="42" t="s">
        <v>3337</v>
      </c>
      <c r="B242" s="128" t="s">
        <v>539</v>
      </c>
      <c r="C242" s="50" t="s">
        <v>163</v>
      </c>
      <c r="D242" s="51">
        <v>230101</v>
      </c>
      <c r="E242" s="56" t="s">
        <v>540</v>
      </c>
      <c r="F242" s="53" t="s">
        <v>160</v>
      </c>
      <c r="G242" s="54">
        <v>1</v>
      </c>
      <c r="H242" s="55">
        <v>1</v>
      </c>
      <c r="I242" s="73">
        <v>149.9</v>
      </c>
      <c r="J242" s="55">
        <v>124.43</v>
      </c>
      <c r="K242" s="73">
        <v>22.3</v>
      </c>
      <c r="L242" s="55">
        <v>18.510000000000002</v>
      </c>
      <c r="M242" s="55">
        <f>TRUNC(((J242*G242)+(L242*G242)),2)</f>
        <v>142.94</v>
      </c>
      <c r="N242" s="55">
        <f>TRUNC(((J242*H242)+(L242*H242)),2)</f>
        <v>142.94</v>
      </c>
      <c r="O242" s="37"/>
      <c r="P242" s="55">
        <v>149.9</v>
      </c>
      <c r="Q242" s="55">
        <v>22.3</v>
      </c>
      <c r="R242" s="55">
        <v>172.2</v>
      </c>
      <c r="S242" s="55">
        <v>172.2</v>
      </c>
      <c r="T242" s="135">
        <f>N242/S242</f>
        <v>0.83008130081300813</v>
      </c>
      <c r="U242" s="55">
        <f>TRUNC(J242*H242,2)</f>
        <v>124.43</v>
      </c>
      <c r="V242" s="55">
        <f>TRUNC(L242*H242,2)</f>
        <v>18.510000000000002</v>
      </c>
      <c r="X242" s="36" t="b">
        <v>1</v>
      </c>
    </row>
    <row r="243" spans="1:24" x14ac:dyDescent="0.25">
      <c r="A243" s="42" t="s">
        <v>3338</v>
      </c>
      <c r="B243" s="127" t="s">
        <v>541</v>
      </c>
      <c r="C243" s="132"/>
      <c r="D243" s="132"/>
      <c r="E243" s="47" t="s">
        <v>115</v>
      </c>
      <c r="F243" s="132"/>
      <c r="G243" s="48"/>
      <c r="H243" s="48"/>
      <c r="I243" s="72"/>
      <c r="J243" s="48"/>
      <c r="K243" s="72"/>
      <c r="L243" s="48"/>
      <c r="M243" s="314">
        <f>M244</f>
        <v>94.63</v>
      </c>
      <c r="N243" s="314">
        <f>N244</f>
        <v>94.63</v>
      </c>
      <c r="O243" s="37"/>
      <c r="P243" s="48"/>
      <c r="Q243" s="48"/>
      <c r="R243" s="314">
        <v>114.08</v>
      </c>
      <c r="S243" s="314">
        <v>114.08</v>
      </c>
      <c r="T243" s="135">
        <f>N243/S243</f>
        <v>0.82950561009817669</v>
      </c>
      <c r="U243" s="55">
        <f>TRUNC(J243*H243,2)</f>
        <v>0</v>
      </c>
      <c r="V243" s="55">
        <f>TRUNC(L243*H243,2)</f>
        <v>0</v>
      </c>
      <c r="X243" s="36" t="b">
        <v>1</v>
      </c>
    </row>
    <row r="244" spans="1:24" x14ac:dyDescent="0.25">
      <c r="A244" s="42" t="s">
        <v>3339</v>
      </c>
      <c r="B244" s="128" t="s">
        <v>542</v>
      </c>
      <c r="C244" s="50" t="s">
        <v>163</v>
      </c>
      <c r="D244" s="51">
        <v>260901</v>
      </c>
      <c r="E244" s="56" t="s">
        <v>543</v>
      </c>
      <c r="F244" s="53" t="s">
        <v>164</v>
      </c>
      <c r="G244" s="54">
        <v>5.67</v>
      </c>
      <c r="H244" s="55">
        <v>5.67</v>
      </c>
      <c r="I244" s="73">
        <v>13.45</v>
      </c>
      <c r="J244" s="55">
        <v>11.16</v>
      </c>
      <c r="K244" s="73">
        <v>6.67</v>
      </c>
      <c r="L244" s="55">
        <v>5.53</v>
      </c>
      <c r="M244" s="55">
        <f>TRUNC(((J244*G244)+(L244*G244)),2)</f>
        <v>94.63</v>
      </c>
      <c r="N244" s="55">
        <f>TRUNC(((J244*H244)+(L244*H244)),2)</f>
        <v>94.63</v>
      </c>
      <c r="O244" s="37"/>
      <c r="P244" s="55">
        <v>13.45</v>
      </c>
      <c r="Q244" s="55">
        <v>6.67</v>
      </c>
      <c r="R244" s="55">
        <v>114.08</v>
      </c>
      <c r="S244" s="55">
        <v>114.08</v>
      </c>
      <c r="T244" s="135">
        <f>N244/S244</f>
        <v>0.82950561009817669</v>
      </c>
      <c r="U244" s="55">
        <f>TRUNC(J244*H244,2)</f>
        <v>63.27</v>
      </c>
      <c r="V244" s="55">
        <f>TRUNC(L244*H244,2)</f>
        <v>31.35</v>
      </c>
      <c r="X244" s="36" t="b">
        <v>1</v>
      </c>
    </row>
    <row r="245" spans="1:24" x14ac:dyDescent="0.25">
      <c r="A245" s="42" t="s">
        <v>3340</v>
      </c>
      <c r="B245" s="127" t="s">
        <v>544</v>
      </c>
      <c r="C245" s="132"/>
      <c r="D245" s="132"/>
      <c r="E245" s="47" t="s">
        <v>117</v>
      </c>
      <c r="F245" s="132"/>
      <c r="G245" s="48"/>
      <c r="H245" s="48"/>
      <c r="I245" s="72"/>
      <c r="J245" s="48"/>
      <c r="K245" s="72"/>
      <c r="L245" s="48"/>
      <c r="M245" s="314">
        <f>M246</f>
        <v>1224.68</v>
      </c>
      <c r="N245" s="314">
        <f>N246</f>
        <v>1224.68</v>
      </c>
      <c r="O245" s="37"/>
      <c r="P245" s="48"/>
      <c r="Q245" s="48"/>
      <c r="R245" s="314">
        <v>1475.39</v>
      </c>
      <c r="S245" s="314">
        <v>1475.39</v>
      </c>
      <c r="T245" s="135">
        <f>N245/S245</f>
        <v>0.83007204874643314</v>
      </c>
      <c r="U245" s="55">
        <f>TRUNC(J245*H245,2)</f>
        <v>0</v>
      </c>
      <c r="V245" s="55">
        <f>TRUNC(L245*H245,2)</f>
        <v>0</v>
      </c>
      <c r="X245" s="36" t="b">
        <v>1</v>
      </c>
    </row>
    <row r="246" spans="1:24" x14ac:dyDescent="0.25">
      <c r="A246" s="42" t="s">
        <v>3341</v>
      </c>
      <c r="B246" s="128" t="s">
        <v>545</v>
      </c>
      <c r="C246" s="50" t="s">
        <v>163</v>
      </c>
      <c r="D246" s="51">
        <v>271608</v>
      </c>
      <c r="E246" s="56" t="s">
        <v>546</v>
      </c>
      <c r="F246" s="53" t="s">
        <v>164</v>
      </c>
      <c r="G246" s="54">
        <v>2.83</v>
      </c>
      <c r="H246" s="55">
        <v>2.83</v>
      </c>
      <c r="I246" s="73">
        <v>469.93</v>
      </c>
      <c r="J246" s="55">
        <v>390.08</v>
      </c>
      <c r="K246" s="73">
        <v>51.41</v>
      </c>
      <c r="L246" s="55">
        <v>42.67</v>
      </c>
      <c r="M246" s="55">
        <f>TRUNC(((J246*G246)+(L246*G246)),2)</f>
        <v>1224.68</v>
      </c>
      <c r="N246" s="55">
        <f>TRUNC(((J246*H246)+(L246*H246)),2)</f>
        <v>1224.68</v>
      </c>
      <c r="O246" s="37"/>
      <c r="P246" s="55">
        <v>469.93</v>
      </c>
      <c r="Q246" s="55">
        <v>51.41</v>
      </c>
      <c r="R246" s="55">
        <v>1475.39</v>
      </c>
      <c r="S246" s="55">
        <v>1475.39</v>
      </c>
      <c r="T246" s="135">
        <f>N246/S246</f>
        <v>0.83007204874643314</v>
      </c>
      <c r="U246" s="55">
        <f>TRUNC(J246*H246,2)</f>
        <v>1103.92</v>
      </c>
      <c r="V246" s="55">
        <f>TRUNC(L246*H246,2)</f>
        <v>120.75</v>
      </c>
      <c r="X246" s="36" t="b">
        <v>1</v>
      </c>
    </row>
    <row r="247" spans="1:24" x14ac:dyDescent="0.25">
      <c r="A247" s="42" t="s">
        <v>3342</v>
      </c>
      <c r="B247" s="126">
        <v>8</v>
      </c>
      <c r="C247" s="131"/>
      <c r="D247" s="131"/>
      <c r="E247" s="43" t="s">
        <v>10</v>
      </c>
      <c r="F247" s="44" t="s">
        <v>160</v>
      </c>
      <c r="G247" s="45">
        <v>1</v>
      </c>
      <c r="H247" s="46"/>
      <c r="I247" s="72"/>
      <c r="J247" s="46"/>
      <c r="K247" s="72"/>
      <c r="L247" s="46"/>
      <c r="M247" s="45">
        <f>M248+M273+M285+M287+M289+M292</f>
        <v>33022.869999999995</v>
      </c>
      <c r="N247" s="45">
        <f>N248+N273+N285+N287+N289+N292</f>
        <v>33022.869999999995</v>
      </c>
      <c r="O247" s="37"/>
      <c r="P247" s="46"/>
      <c r="Q247" s="46"/>
      <c r="R247" s="45">
        <v>39801.86</v>
      </c>
      <c r="S247" s="45">
        <v>39801.86</v>
      </c>
      <c r="T247" s="135">
        <f>N247/S247</f>
        <v>0.82968157769511264</v>
      </c>
      <c r="U247" s="55">
        <f>TRUNC(J247*H247,2)</f>
        <v>0</v>
      </c>
      <c r="V247" s="55">
        <f>TRUNC(L247*H247,2)</f>
        <v>0</v>
      </c>
      <c r="X247" s="36" t="b">
        <v>1</v>
      </c>
    </row>
    <row r="248" spans="1:24" x14ac:dyDescent="0.25">
      <c r="A248" s="42" t="s">
        <v>3343</v>
      </c>
      <c r="B248" s="127" t="s">
        <v>547</v>
      </c>
      <c r="C248" s="132"/>
      <c r="D248" s="132"/>
      <c r="E248" s="47" t="s">
        <v>79</v>
      </c>
      <c r="F248" s="132"/>
      <c r="G248" s="48"/>
      <c r="H248" s="48"/>
      <c r="I248" s="72"/>
      <c r="J248" s="48"/>
      <c r="K248" s="72"/>
      <c r="L248" s="48"/>
      <c r="M248" s="314">
        <f>M249+M257+M261+M269</f>
        <v>12913.21</v>
      </c>
      <c r="N248" s="314">
        <f>N249+N257+N261+N269</f>
        <v>12913.21</v>
      </c>
      <c r="O248" s="37"/>
      <c r="P248" s="48"/>
      <c r="Q248" s="48"/>
      <c r="R248" s="314">
        <v>15560.47</v>
      </c>
      <c r="S248" s="314">
        <v>15560.47</v>
      </c>
      <c r="T248" s="135">
        <f>N248/S248</f>
        <v>0.8298727480596666</v>
      </c>
      <c r="U248" s="55">
        <f>TRUNC(J248*H248,2)</f>
        <v>0</v>
      </c>
      <c r="V248" s="55">
        <f>TRUNC(L248*H248,2)</f>
        <v>0</v>
      </c>
      <c r="X248" s="36" t="b">
        <v>1</v>
      </c>
    </row>
    <row r="249" spans="1:24" x14ac:dyDescent="0.25">
      <c r="A249" s="42" t="s">
        <v>3344</v>
      </c>
      <c r="B249" s="129" t="s">
        <v>548</v>
      </c>
      <c r="C249" s="133"/>
      <c r="D249" s="133"/>
      <c r="E249" s="58" t="s">
        <v>549</v>
      </c>
      <c r="F249" s="133"/>
      <c r="G249" s="59"/>
      <c r="H249" s="59"/>
      <c r="I249" s="72"/>
      <c r="J249" s="59"/>
      <c r="K249" s="72"/>
      <c r="L249" s="59"/>
      <c r="M249" s="60">
        <f>SUM(M250:M256)</f>
        <v>3183.2700000000004</v>
      </c>
      <c r="N249" s="60">
        <f>SUM(N250:N256)</f>
        <v>3183.2700000000004</v>
      </c>
      <c r="O249" s="37"/>
      <c r="P249" s="59"/>
      <c r="Q249" s="59"/>
      <c r="R249" s="60">
        <v>3835.91</v>
      </c>
      <c r="S249" s="60">
        <v>3835.91</v>
      </c>
      <c r="T249" s="135">
        <f>N249/S249</f>
        <v>0.82986045032339151</v>
      </c>
      <c r="U249" s="55">
        <f>TRUNC(J249*H249,2)</f>
        <v>0</v>
      </c>
      <c r="V249" s="55">
        <f>TRUNC(L249*H249,2)</f>
        <v>0</v>
      </c>
      <c r="X249" s="36" t="b">
        <v>1</v>
      </c>
    </row>
    <row r="250" spans="1:24" x14ac:dyDescent="0.25">
      <c r="A250" s="42" t="s">
        <v>3345</v>
      </c>
      <c r="B250" s="128" t="s">
        <v>550</v>
      </c>
      <c r="C250" s="50" t="s">
        <v>163</v>
      </c>
      <c r="D250" s="51">
        <v>51036</v>
      </c>
      <c r="E250" s="56" t="s">
        <v>292</v>
      </c>
      <c r="F250" s="53" t="s">
        <v>211</v>
      </c>
      <c r="G250" s="54">
        <v>3.22</v>
      </c>
      <c r="H250" s="55">
        <v>3.22</v>
      </c>
      <c r="I250" s="73">
        <v>557.77</v>
      </c>
      <c r="J250" s="55">
        <v>463</v>
      </c>
      <c r="K250" s="73">
        <v>0</v>
      </c>
      <c r="L250" s="55">
        <v>0</v>
      </c>
      <c r="M250" s="55">
        <f>TRUNC(((J250*G250)+(L250*G250)),2)</f>
        <v>1490.86</v>
      </c>
      <c r="N250" s="55">
        <f>TRUNC(((J250*H250)+(L250*H250)),2)</f>
        <v>1490.86</v>
      </c>
      <c r="O250" s="37"/>
      <c r="P250" s="55">
        <v>557.77</v>
      </c>
      <c r="Q250" s="55">
        <v>0</v>
      </c>
      <c r="R250" s="55">
        <v>1796.01</v>
      </c>
      <c r="S250" s="55">
        <v>1796.01</v>
      </c>
      <c r="T250" s="135">
        <f>N250/S250</f>
        <v>0.83009560080400435</v>
      </c>
      <c r="U250" s="55">
        <f>TRUNC(J250*H250,2)</f>
        <v>1490.86</v>
      </c>
      <c r="V250" s="55">
        <f>TRUNC(L250*H250,2)</f>
        <v>0</v>
      </c>
      <c r="X250" s="36" t="b">
        <v>1</v>
      </c>
    </row>
    <row r="251" spans="1:24" x14ac:dyDescent="0.25">
      <c r="A251" s="42" t="s">
        <v>3346</v>
      </c>
      <c r="B251" s="128" t="s">
        <v>551</v>
      </c>
      <c r="C251" s="50" t="s">
        <v>163</v>
      </c>
      <c r="D251" s="51">
        <v>52005</v>
      </c>
      <c r="E251" s="56" t="s">
        <v>279</v>
      </c>
      <c r="F251" s="53" t="s">
        <v>280</v>
      </c>
      <c r="G251" s="54">
        <v>103</v>
      </c>
      <c r="H251" s="55">
        <v>103</v>
      </c>
      <c r="I251" s="73">
        <v>8.8800000000000008</v>
      </c>
      <c r="J251" s="55">
        <v>7.37</v>
      </c>
      <c r="K251" s="73">
        <v>2.98</v>
      </c>
      <c r="L251" s="55">
        <v>2.4700000000000002</v>
      </c>
      <c r="M251" s="55">
        <f>TRUNC(((J251*G251)+(L251*G251)),2)</f>
        <v>1013.52</v>
      </c>
      <c r="N251" s="55">
        <f>TRUNC(((J251*H251)+(L251*H251)),2)</f>
        <v>1013.52</v>
      </c>
      <c r="O251" s="37"/>
      <c r="P251" s="55">
        <v>8.8800000000000008</v>
      </c>
      <c r="Q251" s="55">
        <v>2.98</v>
      </c>
      <c r="R251" s="55">
        <v>1221.58</v>
      </c>
      <c r="S251" s="55">
        <v>1221.58</v>
      </c>
      <c r="T251" s="135">
        <f>N251/S251</f>
        <v>0.8296795952782462</v>
      </c>
      <c r="U251" s="55">
        <f>TRUNC(J251*H251,2)</f>
        <v>759.11</v>
      </c>
      <c r="V251" s="55">
        <f>TRUNC(L251*H251,2)</f>
        <v>254.41</v>
      </c>
      <c r="X251" s="36" t="b">
        <v>1</v>
      </c>
    </row>
    <row r="252" spans="1:24" x14ac:dyDescent="0.25">
      <c r="A252" s="42" t="s">
        <v>3347</v>
      </c>
      <c r="B252" s="128" t="s">
        <v>552</v>
      </c>
      <c r="C252" s="50" t="s">
        <v>163</v>
      </c>
      <c r="D252" s="51">
        <v>52014</v>
      </c>
      <c r="E252" s="56" t="s">
        <v>282</v>
      </c>
      <c r="F252" s="53" t="s">
        <v>280</v>
      </c>
      <c r="G252" s="54">
        <v>42</v>
      </c>
      <c r="H252" s="55">
        <v>42</v>
      </c>
      <c r="I252" s="73">
        <v>12.82</v>
      </c>
      <c r="J252" s="55">
        <v>10.64</v>
      </c>
      <c r="K252" s="73">
        <v>2.61</v>
      </c>
      <c r="L252" s="55">
        <v>2.16</v>
      </c>
      <c r="M252" s="55">
        <f>TRUNC(((J252*G252)+(L252*G252)),2)</f>
        <v>537.6</v>
      </c>
      <c r="N252" s="55">
        <f>TRUNC(((J252*H252)+(L252*H252)),2)</f>
        <v>537.6</v>
      </c>
      <c r="O252" s="37"/>
      <c r="P252" s="55">
        <v>12.82</v>
      </c>
      <c r="Q252" s="55">
        <v>2.61</v>
      </c>
      <c r="R252" s="55">
        <v>648.05999999999995</v>
      </c>
      <c r="S252" s="55">
        <v>648.05999999999995</v>
      </c>
      <c r="T252" s="135">
        <f>N252/S252</f>
        <v>0.82955281918340906</v>
      </c>
      <c r="U252" s="55">
        <f>TRUNC(J252*H252,2)</f>
        <v>446.88</v>
      </c>
      <c r="V252" s="55">
        <f>TRUNC(L252*H252,2)</f>
        <v>90.72</v>
      </c>
      <c r="X252" s="36" t="b">
        <v>1</v>
      </c>
    </row>
    <row r="253" spans="1:24" x14ac:dyDescent="0.25">
      <c r="A253" s="42" t="s">
        <v>3348</v>
      </c>
      <c r="B253" s="128" t="s">
        <v>553</v>
      </c>
      <c r="C253" s="50" t="s">
        <v>163</v>
      </c>
      <c r="D253" s="51">
        <v>50901</v>
      </c>
      <c r="E253" s="56" t="s">
        <v>286</v>
      </c>
      <c r="F253" s="53" t="s">
        <v>211</v>
      </c>
      <c r="G253" s="54">
        <v>1.52</v>
      </c>
      <c r="H253" s="55">
        <v>1.52</v>
      </c>
      <c r="I253" s="73">
        <v>0</v>
      </c>
      <c r="J253" s="55">
        <v>0</v>
      </c>
      <c r="K253" s="73">
        <v>43.34</v>
      </c>
      <c r="L253" s="55">
        <v>35.97</v>
      </c>
      <c r="M253" s="55">
        <f>TRUNC(((J253*G253)+(L253*G253)),2)</f>
        <v>54.67</v>
      </c>
      <c r="N253" s="55">
        <f>TRUNC(((J253*H253)+(L253*H253)),2)</f>
        <v>54.67</v>
      </c>
      <c r="O253" s="37"/>
      <c r="P253" s="55">
        <v>0</v>
      </c>
      <c r="Q253" s="55">
        <v>43.34</v>
      </c>
      <c r="R253" s="55">
        <v>65.87</v>
      </c>
      <c r="S253" s="55">
        <v>65.87</v>
      </c>
      <c r="T253" s="135">
        <f>N253/S253</f>
        <v>0.82996811902231671</v>
      </c>
      <c r="U253" s="55">
        <f>TRUNC(J253*H253,2)</f>
        <v>0</v>
      </c>
      <c r="V253" s="55">
        <f>TRUNC(L253*H253,2)</f>
        <v>54.67</v>
      </c>
      <c r="X253" s="36" t="b">
        <v>1</v>
      </c>
    </row>
    <row r="254" spans="1:24" x14ac:dyDescent="0.25">
      <c r="A254" s="42" t="s">
        <v>3349</v>
      </c>
      <c r="B254" s="128" t="s">
        <v>554</v>
      </c>
      <c r="C254" s="50" t="s">
        <v>163</v>
      </c>
      <c r="D254" s="51">
        <v>50902</v>
      </c>
      <c r="E254" s="56" t="s">
        <v>288</v>
      </c>
      <c r="F254" s="53" t="s">
        <v>164</v>
      </c>
      <c r="G254" s="54">
        <v>2.77</v>
      </c>
      <c r="H254" s="55">
        <v>2.77</v>
      </c>
      <c r="I254" s="73">
        <v>0</v>
      </c>
      <c r="J254" s="55">
        <v>0</v>
      </c>
      <c r="K254" s="73">
        <v>5.34</v>
      </c>
      <c r="L254" s="55">
        <v>4.43</v>
      </c>
      <c r="M254" s="55">
        <f>TRUNC(((J254*G254)+(L254*G254)),2)</f>
        <v>12.27</v>
      </c>
      <c r="N254" s="55">
        <f>TRUNC(((J254*H254)+(L254*H254)),2)</f>
        <v>12.27</v>
      </c>
      <c r="O254" s="37"/>
      <c r="P254" s="55">
        <v>0</v>
      </c>
      <c r="Q254" s="55">
        <v>5.34</v>
      </c>
      <c r="R254" s="55">
        <v>14.79</v>
      </c>
      <c r="S254" s="55">
        <v>14.79</v>
      </c>
      <c r="T254" s="135">
        <f>N254/S254</f>
        <v>0.8296146044624747</v>
      </c>
      <c r="U254" s="55">
        <f>TRUNC(J254*H254,2)</f>
        <v>0</v>
      </c>
      <c r="V254" s="55">
        <f>TRUNC(L254*H254,2)</f>
        <v>12.27</v>
      </c>
      <c r="X254" s="36" t="b">
        <v>1</v>
      </c>
    </row>
    <row r="255" spans="1:24" x14ac:dyDescent="0.25">
      <c r="A255" s="42" t="s">
        <v>3350</v>
      </c>
      <c r="B255" s="128" t="s">
        <v>555</v>
      </c>
      <c r="C255" s="50" t="s">
        <v>163</v>
      </c>
      <c r="D255" s="51">
        <v>60470</v>
      </c>
      <c r="E255" s="56" t="s">
        <v>556</v>
      </c>
      <c r="F255" s="53" t="s">
        <v>211</v>
      </c>
      <c r="G255" s="54">
        <v>0.14000000000000001</v>
      </c>
      <c r="H255" s="55">
        <v>0.14000000000000001</v>
      </c>
      <c r="I255" s="73">
        <v>175.88</v>
      </c>
      <c r="J255" s="55">
        <v>145.99</v>
      </c>
      <c r="K255" s="73">
        <v>26.68</v>
      </c>
      <c r="L255" s="55">
        <v>22.14</v>
      </c>
      <c r="M255" s="55">
        <f>TRUNC(((J255*G255)+(L255*G255)),2)</f>
        <v>23.53</v>
      </c>
      <c r="N255" s="55">
        <f>TRUNC(((J255*H255)+(L255*H255)),2)</f>
        <v>23.53</v>
      </c>
      <c r="O255" s="37"/>
      <c r="P255" s="55">
        <v>175.88</v>
      </c>
      <c r="Q255" s="55">
        <v>26.68</v>
      </c>
      <c r="R255" s="55">
        <v>28.35</v>
      </c>
      <c r="S255" s="55">
        <v>28.35</v>
      </c>
      <c r="T255" s="135">
        <f>N255/S255</f>
        <v>0.82998236331569664</v>
      </c>
      <c r="U255" s="55">
        <f>TRUNC(J255*H255,2)</f>
        <v>20.43</v>
      </c>
      <c r="V255" s="55">
        <f>TRUNC(L255*H255,2)</f>
        <v>3.09</v>
      </c>
      <c r="X255" s="36" t="b">
        <v>1</v>
      </c>
    </row>
    <row r="256" spans="1:24" ht="24" x14ac:dyDescent="0.3">
      <c r="A256" s="42" t="s">
        <v>3351</v>
      </c>
      <c r="B256" s="128" t="s">
        <v>557</v>
      </c>
      <c r="C256" s="50" t="s">
        <v>163</v>
      </c>
      <c r="D256" s="51">
        <v>51060</v>
      </c>
      <c r="E256" s="52" t="s">
        <v>3034</v>
      </c>
      <c r="F256" s="53" t="s">
        <v>211</v>
      </c>
      <c r="G256" s="54">
        <v>1.52</v>
      </c>
      <c r="H256" s="55">
        <v>1.52</v>
      </c>
      <c r="I256" s="73">
        <v>0.12</v>
      </c>
      <c r="J256" s="55">
        <v>0.09</v>
      </c>
      <c r="K256" s="73">
        <v>40.18</v>
      </c>
      <c r="L256" s="55">
        <v>33.35</v>
      </c>
      <c r="M256" s="55">
        <f>TRUNC(((J256*G256)+(L256*G256)),2)</f>
        <v>50.82</v>
      </c>
      <c r="N256" s="55">
        <f>TRUNC(((J256*H256)+(L256*H256)),2)</f>
        <v>50.82</v>
      </c>
      <c r="O256" s="38"/>
      <c r="P256" s="55">
        <v>0.12</v>
      </c>
      <c r="Q256" s="55">
        <v>40.18</v>
      </c>
      <c r="R256" s="55">
        <v>61.25</v>
      </c>
      <c r="S256" s="55">
        <v>61.25</v>
      </c>
      <c r="T256" s="135">
        <f>N256/S256</f>
        <v>0.82971428571428574</v>
      </c>
      <c r="U256" s="55">
        <f>TRUNC(J256*H256,2)</f>
        <v>0.13</v>
      </c>
      <c r="V256" s="55">
        <f>TRUNC(L256*H256,2)</f>
        <v>50.69</v>
      </c>
      <c r="X256" s="36" t="b">
        <v>1</v>
      </c>
    </row>
    <row r="257" spans="1:24" x14ac:dyDescent="0.25">
      <c r="A257" s="42" t="s">
        <v>3352</v>
      </c>
      <c r="B257" s="129" t="s">
        <v>558</v>
      </c>
      <c r="C257" s="133"/>
      <c r="D257" s="133"/>
      <c r="E257" s="58" t="s">
        <v>559</v>
      </c>
      <c r="F257" s="133"/>
      <c r="G257" s="59"/>
      <c r="H257" s="59"/>
      <c r="I257" s="72"/>
      <c r="J257" s="59"/>
      <c r="K257" s="72"/>
      <c r="L257" s="59"/>
      <c r="M257" s="60">
        <f>SUM(M258:M260)</f>
        <v>2408.48</v>
      </c>
      <c r="N257" s="60">
        <f>SUM(N258:N260)</f>
        <v>2408.48</v>
      </c>
      <c r="O257" s="37"/>
      <c r="P257" s="59"/>
      <c r="Q257" s="59"/>
      <c r="R257" s="60">
        <v>2902.19</v>
      </c>
      <c r="S257" s="60">
        <v>2902.19</v>
      </c>
      <c r="T257" s="135">
        <f>N257/S257</f>
        <v>0.82988363959630485</v>
      </c>
      <c r="U257" s="55">
        <f>TRUNC(J257*H257,2)</f>
        <v>0</v>
      </c>
      <c r="V257" s="55">
        <f>TRUNC(L257*H257,2)</f>
        <v>0</v>
      </c>
      <c r="X257" s="36" t="b">
        <v>1</v>
      </c>
    </row>
    <row r="258" spans="1:24" x14ac:dyDescent="0.25">
      <c r="A258" s="42" t="s">
        <v>3353</v>
      </c>
      <c r="B258" s="128" t="s">
        <v>560</v>
      </c>
      <c r="C258" s="50" t="s">
        <v>163</v>
      </c>
      <c r="D258" s="51">
        <v>50302</v>
      </c>
      <c r="E258" s="56" t="s">
        <v>277</v>
      </c>
      <c r="F258" s="53" t="s">
        <v>172</v>
      </c>
      <c r="G258" s="54">
        <v>24</v>
      </c>
      <c r="H258" s="55">
        <v>24</v>
      </c>
      <c r="I258" s="73">
        <v>32.19</v>
      </c>
      <c r="J258" s="55">
        <v>26.72</v>
      </c>
      <c r="K258" s="73">
        <v>37.479999999999997</v>
      </c>
      <c r="L258" s="55">
        <v>31.11</v>
      </c>
      <c r="M258" s="55">
        <f>TRUNC(((J258*G258)+(L258*G258)),2)</f>
        <v>1387.92</v>
      </c>
      <c r="N258" s="55">
        <f>TRUNC(((J258*H258)+(L258*H258)),2)</f>
        <v>1387.92</v>
      </c>
      <c r="O258" s="37"/>
      <c r="P258" s="55">
        <v>32.19</v>
      </c>
      <c r="Q258" s="55">
        <v>37.479999999999997</v>
      </c>
      <c r="R258" s="55">
        <v>1672.08</v>
      </c>
      <c r="S258" s="55">
        <v>1672.08</v>
      </c>
      <c r="T258" s="135">
        <f>N258/S258</f>
        <v>0.83005597818286214</v>
      </c>
      <c r="U258" s="55">
        <f>TRUNC(J258*H258,2)</f>
        <v>641.28</v>
      </c>
      <c r="V258" s="55">
        <f>TRUNC(L258*H258,2)</f>
        <v>746.64</v>
      </c>
      <c r="X258" s="36" t="b">
        <v>1</v>
      </c>
    </row>
    <row r="259" spans="1:24" x14ac:dyDescent="0.25">
      <c r="A259" s="42" t="s">
        <v>3354</v>
      </c>
      <c r="B259" s="128" t="s">
        <v>561</v>
      </c>
      <c r="C259" s="50" t="s">
        <v>163</v>
      </c>
      <c r="D259" s="51">
        <v>52005</v>
      </c>
      <c r="E259" s="56" t="s">
        <v>279</v>
      </c>
      <c r="F259" s="53" t="s">
        <v>280</v>
      </c>
      <c r="G259" s="54">
        <v>79</v>
      </c>
      <c r="H259" s="55">
        <v>79</v>
      </c>
      <c r="I259" s="73">
        <v>8.8800000000000008</v>
      </c>
      <c r="J259" s="55">
        <v>7.37</v>
      </c>
      <c r="K259" s="73">
        <v>2.98</v>
      </c>
      <c r="L259" s="55">
        <v>2.4700000000000002</v>
      </c>
      <c r="M259" s="55">
        <f>TRUNC(((J259*G259)+(L259*G259)),2)</f>
        <v>777.36</v>
      </c>
      <c r="N259" s="55">
        <f>TRUNC(((J259*H259)+(L259*H259)),2)</f>
        <v>777.36</v>
      </c>
      <c r="O259" s="37"/>
      <c r="P259" s="55">
        <v>8.8800000000000008</v>
      </c>
      <c r="Q259" s="55">
        <v>2.98</v>
      </c>
      <c r="R259" s="55">
        <v>936.94</v>
      </c>
      <c r="S259" s="55">
        <v>936.94</v>
      </c>
      <c r="T259" s="135">
        <f>N259/S259</f>
        <v>0.8296795952782462</v>
      </c>
      <c r="U259" s="55">
        <f>TRUNC(J259*H259,2)</f>
        <v>582.23</v>
      </c>
      <c r="V259" s="55">
        <f>TRUNC(L259*H259,2)</f>
        <v>195.13</v>
      </c>
      <c r="X259" s="36" t="b">
        <v>1</v>
      </c>
    </row>
    <row r="260" spans="1:24" x14ac:dyDescent="0.25">
      <c r="A260" s="42" t="s">
        <v>3355</v>
      </c>
      <c r="B260" s="128" t="s">
        <v>562</v>
      </c>
      <c r="C260" s="50" t="s">
        <v>163</v>
      </c>
      <c r="D260" s="51">
        <v>52014</v>
      </c>
      <c r="E260" s="56" t="s">
        <v>282</v>
      </c>
      <c r="F260" s="53" t="s">
        <v>280</v>
      </c>
      <c r="G260" s="54">
        <v>19</v>
      </c>
      <c r="H260" s="55">
        <v>19</v>
      </c>
      <c r="I260" s="73">
        <v>12.82</v>
      </c>
      <c r="J260" s="55">
        <v>10.64</v>
      </c>
      <c r="K260" s="73">
        <v>2.61</v>
      </c>
      <c r="L260" s="55">
        <v>2.16</v>
      </c>
      <c r="M260" s="55">
        <f>TRUNC(((J260*G260)+(L260*G260)),2)</f>
        <v>243.2</v>
      </c>
      <c r="N260" s="55">
        <f>TRUNC(((J260*H260)+(L260*H260)),2)</f>
        <v>243.2</v>
      </c>
      <c r="O260" s="37"/>
      <c r="P260" s="55">
        <v>12.82</v>
      </c>
      <c r="Q260" s="55">
        <v>2.61</v>
      </c>
      <c r="R260" s="55">
        <v>293.17</v>
      </c>
      <c r="S260" s="55">
        <v>293.17</v>
      </c>
      <c r="T260" s="135">
        <f>N260/S260</f>
        <v>0.82955281918340884</v>
      </c>
      <c r="U260" s="55">
        <f>TRUNC(J260*H260,2)</f>
        <v>202.16</v>
      </c>
      <c r="V260" s="55">
        <f>TRUNC(L260*H260,2)</f>
        <v>41.04</v>
      </c>
      <c r="X260" s="36" t="b">
        <v>1</v>
      </c>
    </row>
    <row r="261" spans="1:24" x14ac:dyDescent="0.25">
      <c r="A261" s="42" t="s">
        <v>3356</v>
      </c>
      <c r="B261" s="129" t="s">
        <v>563</v>
      </c>
      <c r="C261" s="133"/>
      <c r="D261" s="133"/>
      <c r="E261" s="58" t="s">
        <v>564</v>
      </c>
      <c r="F261" s="133"/>
      <c r="G261" s="59"/>
      <c r="H261" s="59"/>
      <c r="I261" s="72"/>
      <c r="J261" s="59"/>
      <c r="K261" s="72"/>
      <c r="L261" s="59"/>
      <c r="M261" s="60">
        <f>SUM(M262:M268)</f>
        <v>3464.89</v>
      </c>
      <c r="N261" s="60">
        <f>SUM(N262:N268)</f>
        <v>3464.89</v>
      </c>
      <c r="O261" s="37"/>
      <c r="P261" s="59"/>
      <c r="Q261" s="59"/>
      <c r="R261" s="60">
        <v>4175.2700000000004</v>
      </c>
      <c r="S261" s="60">
        <v>4175.2700000000004</v>
      </c>
      <c r="T261" s="135">
        <f>N261/S261</f>
        <v>0.82986010485549422</v>
      </c>
      <c r="U261" s="55">
        <f>TRUNC(J261*H261,2)</f>
        <v>0</v>
      </c>
      <c r="V261" s="55">
        <f>TRUNC(L261*H261,2)</f>
        <v>0</v>
      </c>
      <c r="X261" s="36" t="b">
        <v>1</v>
      </c>
    </row>
    <row r="262" spans="1:24" x14ac:dyDescent="0.25">
      <c r="A262" s="42" t="s">
        <v>3357</v>
      </c>
      <c r="B262" s="128" t="s">
        <v>565</v>
      </c>
      <c r="C262" s="50" t="s">
        <v>163</v>
      </c>
      <c r="D262" s="51">
        <v>51036</v>
      </c>
      <c r="E262" s="56" t="s">
        <v>292</v>
      </c>
      <c r="F262" s="53" t="s">
        <v>211</v>
      </c>
      <c r="G262" s="54">
        <v>3.2</v>
      </c>
      <c r="H262" s="55">
        <v>3.2</v>
      </c>
      <c r="I262" s="73">
        <v>557.77</v>
      </c>
      <c r="J262" s="55">
        <v>463</v>
      </c>
      <c r="K262" s="73">
        <v>0</v>
      </c>
      <c r="L262" s="55">
        <v>0</v>
      </c>
      <c r="M262" s="55">
        <f>TRUNC(((J262*G262)+(L262*G262)),2)</f>
        <v>1481.6</v>
      </c>
      <c r="N262" s="55">
        <f>TRUNC(((J262*H262)+(L262*H262)),2)</f>
        <v>1481.6</v>
      </c>
      <c r="O262" s="37"/>
      <c r="P262" s="55">
        <v>557.77</v>
      </c>
      <c r="Q262" s="55">
        <v>0</v>
      </c>
      <c r="R262" s="55">
        <v>1784.86</v>
      </c>
      <c r="S262" s="55">
        <v>1784.86</v>
      </c>
      <c r="T262" s="135">
        <f>N262/S262</f>
        <v>0.83009311654695606</v>
      </c>
      <c r="U262" s="55">
        <f>TRUNC(J262*H262,2)</f>
        <v>1481.6</v>
      </c>
      <c r="V262" s="55">
        <f>TRUNC(L262*H262,2)</f>
        <v>0</v>
      </c>
      <c r="X262" s="36" t="b">
        <v>1</v>
      </c>
    </row>
    <row r="263" spans="1:24" x14ac:dyDescent="0.25">
      <c r="A263" s="42" t="s">
        <v>3358</v>
      </c>
      <c r="B263" s="128" t="s">
        <v>566</v>
      </c>
      <c r="C263" s="50" t="s">
        <v>163</v>
      </c>
      <c r="D263" s="51">
        <v>52014</v>
      </c>
      <c r="E263" s="56" t="s">
        <v>282</v>
      </c>
      <c r="F263" s="53" t="s">
        <v>280</v>
      </c>
      <c r="G263" s="54">
        <v>27</v>
      </c>
      <c r="H263" s="55">
        <v>27</v>
      </c>
      <c r="I263" s="73">
        <v>12.82</v>
      </c>
      <c r="J263" s="55">
        <v>10.64</v>
      </c>
      <c r="K263" s="73">
        <v>2.61</v>
      </c>
      <c r="L263" s="55">
        <v>2.16</v>
      </c>
      <c r="M263" s="55">
        <f>TRUNC(((J263*G263)+(L263*G263)),2)</f>
        <v>345.6</v>
      </c>
      <c r="N263" s="55">
        <f>TRUNC(((J263*H263)+(L263*H263)),2)</f>
        <v>345.6</v>
      </c>
      <c r="O263" s="37"/>
      <c r="P263" s="55">
        <v>12.82</v>
      </c>
      <c r="Q263" s="55">
        <v>2.61</v>
      </c>
      <c r="R263" s="55">
        <v>416.61</v>
      </c>
      <c r="S263" s="55">
        <v>416.61</v>
      </c>
      <c r="T263" s="135">
        <f>N263/S263</f>
        <v>0.82955281918340895</v>
      </c>
      <c r="U263" s="55">
        <f>TRUNC(J263*H263,2)</f>
        <v>287.27999999999997</v>
      </c>
      <c r="V263" s="55">
        <f>TRUNC(L263*H263,2)</f>
        <v>58.32</v>
      </c>
      <c r="X263" s="36" t="b">
        <v>1</v>
      </c>
    </row>
    <row r="264" spans="1:24" x14ac:dyDescent="0.25">
      <c r="A264" s="42" t="s">
        <v>3359</v>
      </c>
      <c r="B264" s="128" t="s">
        <v>567</v>
      </c>
      <c r="C264" s="50" t="s">
        <v>163</v>
      </c>
      <c r="D264" s="51">
        <v>52005</v>
      </c>
      <c r="E264" s="56" t="s">
        <v>279</v>
      </c>
      <c r="F264" s="53" t="s">
        <v>280</v>
      </c>
      <c r="G264" s="54">
        <v>135</v>
      </c>
      <c r="H264" s="55">
        <v>135</v>
      </c>
      <c r="I264" s="73">
        <v>8.8800000000000008</v>
      </c>
      <c r="J264" s="55">
        <v>7.37</v>
      </c>
      <c r="K264" s="73">
        <v>2.98</v>
      </c>
      <c r="L264" s="55">
        <v>2.4700000000000002</v>
      </c>
      <c r="M264" s="55">
        <f>TRUNC(((J264*G264)+(L264*G264)),2)</f>
        <v>1328.4</v>
      </c>
      <c r="N264" s="55">
        <f>TRUNC(((J264*H264)+(L264*H264)),2)</f>
        <v>1328.4</v>
      </c>
      <c r="O264" s="37"/>
      <c r="P264" s="55">
        <v>8.8800000000000008</v>
      </c>
      <c r="Q264" s="55">
        <v>2.98</v>
      </c>
      <c r="R264" s="55">
        <v>1601.1</v>
      </c>
      <c r="S264" s="55">
        <v>1601.1</v>
      </c>
      <c r="T264" s="135">
        <f>N264/S264</f>
        <v>0.82967959527824631</v>
      </c>
      <c r="U264" s="55">
        <f>TRUNC(J264*H264,2)</f>
        <v>994.95</v>
      </c>
      <c r="V264" s="55">
        <f>TRUNC(L264*H264,2)</f>
        <v>333.45</v>
      </c>
      <c r="X264" s="36" t="b">
        <v>1</v>
      </c>
    </row>
    <row r="265" spans="1:24" x14ac:dyDescent="0.25">
      <c r="A265" s="42" t="s">
        <v>3360</v>
      </c>
      <c r="B265" s="128" t="s">
        <v>568</v>
      </c>
      <c r="C265" s="50" t="s">
        <v>163</v>
      </c>
      <c r="D265" s="51">
        <v>50901</v>
      </c>
      <c r="E265" s="56" t="s">
        <v>286</v>
      </c>
      <c r="F265" s="53" t="s">
        <v>211</v>
      </c>
      <c r="G265" s="54">
        <v>3.2</v>
      </c>
      <c r="H265" s="55">
        <v>3.2</v>
      </c>
      <c r="I265" s="73">
        <v>0</v>
      </c>
      <c r="J265" s="55">
        <v>0</v>
      </c>
      <c r="K265" s="73">
        <v>43.34</v>
      </c>
      <c r="L265" s="55">
        <v>35.97</v>
      </c>
      <c r="M265" s="55">
        <f>TRUNC(((J265*G265)+(L265*G265)),2)</f>
        <v>115.1</v>
      </c>
      <c r="N265" s="55">
        <f>TRUNC(((J265*H265)+(L265*H265)),2)</f>
        <v>115.1</v>
      </c>
      <c r="O265" s="37"/>
      <c r="P265" s="55">
        <v>0</v>
      </c>
      <c r="Q265" s="55">
        <v>43.34</v>
      </c>
      <c r="R265" s="55">
        <v>138.68</v>
      </c>
      <c r="S265" s="55">
        <v>138.68</v>
      </c>
      <c r="T265" s="135">
        <f>N265/S265</f>
        <v>0.82996827228151127</v>
      </c>
      <c r="U265" s="55">
        <f>TRUNC(J265*H265,2)</f>
        <v>0</v>
      </c>
      <c r="V265" s="55">
        <f>TRUNC(L265*H265,2)</f>
        <v>115.1</v>
      </c>
      <c r="X265" s="36" t="b">
        <v>1</v>
      </c>
    </row>
    <row r="266" spans="1:24" x14ac:dyDescent="0.25">
      <c r="A266" s="42" t="s">
        <v>3361</v>
      </c>
      <c r="B266" s="128" t="s">
        <v>569</v>
      </c>
      <c r="C266" s="50" t="s">
        <v>163</v>
      </c>
      <c r="D266" s="51">
        <v>50902</v>
      </c>
      <c r="E266" s="56" t="s">
        <v>288</v>
      </c>
      <c r="F266" s="53" t="s">
        <v>164</v>
      </c>
      <c r="G266" s="54">
        <v>6.4</v>
      </c>
      <c r="H266" s="55">
        <v>6.4</v>
      </c>
      <c r="I266" s="73">
        <v>0</v>
      </c>
      <c r="J266" s="55">
        <v>0</v>
      </c>
      <c r="K266" s="73">
        <v>5.34</v>
      </c>
      <c r="L266" s="55">
        <v>4.43</v>
      </c>
      <c r="M266" s="55">
        <f>TRUNC(((J266*G266)+(L266*G266)),2)</f>
        <v>28.35</v>
      </c>
      <c r="N266" s="55">
        <f>TRUNC(((J266*H266)+(L266*H266)),2)</f>
        <v>28.35</v>
      </c>
      <c r="O266" s="37"/>
      <c r="P266" s="55">
        <v>0</v>
      </c>
      <c r="Q266" s="55">
        <v>5.34</v>
      </c>
      <c r="R266" s="55">
        <v>34.17</v>
      </c>
      <c r="S266" s="55">
        <v>34.17</v>
      </c>
      <c r="T266" s="135">
        <f>N266/S266</f>
        <v>0.82967515364354694</v>
      </c>
      <c r="U266" s="55">
        <f>TRUNC(J266*H266,2)</f>
        <v>0</v>
      </c>
      <c r="V266" s="55">
        <f>TRUNC(L266*H266,2)</f>
        <v>28.35</v>
      </c>
      <c r="X266" s="36" t="b">
        <v>1</v>
      </c>
    </row>
    <row r="267" spans="1:24" x14ac:dyDescent="0.25">
      <c r="A267" s="42" t="s">
        <v>3362</v>
      </c>
      <c r="B267" s="128" t="s">
        <v>570</v>
      </c>
      <c r="C267" s="50" t="s">
        <v>163</v>
      </c>
      <c r="D267" s="51">
        <v>60470</v>
      </c>
      <c r="E267" s="56" t="s">
        <v>556</v>
      </c>
      <c r="F267" s="53" t="s">
        <v>211</v>
      </c>
      <c r="G267" s="54">
        <v>0.35</v>
      </c>
      <c r="H267" s="55">
        <v>0.35</v>
      </c>
      <c r="I267" s="73">
        <v>175.88</v>
      </c>
      <c r="J267" s="55">
        <v>145.99</v>
      </c>
      <c r="K267" s="73">
        <v>26.68</v>
      </c>
      <c r="L267" s="55">
        <v>22.14</v>
      </c>
      <c r="M267" s="55">
        <f>TRUNC(((J267*G267)+(L267*G267)),2)</f>
        <v>58.84</v>
      </c>
      <c r="N267" s="55">
        <f>TRUNC(((J267*H267)+(L267*H267)),2)</f>
        <v>58.84</v>
      </c>
      <c r="O267" s="37"/>
      <c r="P267" s="55">
        <v>175.88</v>
      </c>
      <c r="Q267" s="55">
        <v>26.68</v>
      </c>
      <c r="R267" s="55">
        <v>70.89</v>
      </c>
      <c r="S267" s="55">
        <v>70.89</v>
      </c>
      <c r="T267" s="135">
        <f>N267/S267</f>
        <v>0.83001833827056004</v>
      </c>
      <c r="U267" s="55">
        <f>TRUNC(J267*H267,2)</f>
        <v>51.09</v>
      </c>
      <c r="V267" s="55">
        <f>TRUNC(L267*H267,2)</f>
        <v>7.74</v>
      </c>
      <c r="X267" s="36" t="b">
        <v>1</v>
      </c>
    </row>
    <row r="268" spans="1:24" x14ac:dyDescent="0.3">
      <c r="A268" s="42" t="s">
        <v>3363</v>
      </c>
      <c r="B268" s="128" t="s">
        <v>571</v>
      </c>
      <c r="C268" s="50" t="s">
        <v>163</v>
      </c>
      <c r="D268" s="51">
        <v>51060</v>
      </c>
      <c r="E268" s="56" t="s">
        <v>294</v>
      </c>
      <c r="F268" s="53" t="s">
        <v>211</v>
      </c>
      <c r="G268" s="54">
        <v>3.2</v>
      </c>
      <c r="H268" s="55">
        <v>3.2</v>
      </c>
      <c r="I268" s="73">
        <v>0.12</v>
      </c>
      <c r="J268" s="55">
        <v>0.09</v>
      </c>
      <c r="K268" s="73">
        <v>40.18</v>
      </c>
      <c r="L268" s="55">
        <v>33.35</v>
      </c>
      <c r="M268" s="55">
        <f>TRUNC(((J268*G268)+(L268*G268)),2)</f>
        <v>107</v>
      </c>
      <c r="N268" s="55">
        <f>TRUNC(((J268*H268)+(L268*H268)),2)</f>
        <v>107</v>
      </c>
      <c r="O268" s="38"/>
      <c r="P268" s="55">
        <v>0.12</v>
      </c>
      <c r="Q268" s="55">
        <v>40.18</v>
      </c>
      <c r="R268" s="55">
        <v>128.96</v>
      </c>
      <c r="S268" s="55">
        <v>128.96</v>
      </c>
      <c r="T268" s="135">
        <f>N268/S268</f>
        <v>0.82971464019851116</v>
      </c>
      <c r="U268" s="55">
        <f>TRUNC(J268*H268,2)</f>
        <v>0.28000000000000003</v>
      </c>
      <c r="V268" s="55">
        <f>TRUNC(L268*H268,2)</f>
        <v>106.72</v>
      </c>
      <c r="X268" s="36" t="b">
        <v>1</v>
      </c>
    </row>
    <row r="269" spans="1:24" x14ac:dyDescent="0.25">
      <c r="A269" s="42" t="s">
        <v>3364</v>
      </c>
      <c r="B269" s="129" t="s">
        <v>572</v>
      </c>
      <c r="C269" s="133"/>
      <c r="D269" s="133"/>
      <c r="E269" s="58" t="s">
        <v>573</v>
      </c>
      <c r="F269" s="133"/>
      <c r="G269" s="59"/>
      <c r="H269" s="59"/>
      <c r="I269" s="72"/>
      <c r="J269" s="59"/>
      <c r="K269" s="72"/>
      <c r="L269" s="59"/>
      <c r="M269" s="60">
        <f>SUM(M270:M272)</f>
        <v>3856.5699999999997</v>
      </c>
      <c r="N269" s="60">
        <f>SUM(N270:N272)</f>
        <v>3856.5699999999997</v>
      </c>
      <c r="O269" s="37"/>
      <c r="P269" s="59"/>
      <c r="Q269" s="59"/>
      <c r="R269" s="60">
        <v>4647.1000000000004</v>
      </c>
      <c r="S269" s="60">
        <v>4647.1000000000004</v>
      </c>
      <c r="T269" s="135">
        <f>N269/S269</f>
        <v>0.82988745669342157</v>
      </c>
      <c r="U269" s="55">
        <f>TRUNC(J269*H269,2)</f>
        <v>0</v>
      </c>
      <c r="V269" s="55">
        <f>TRUNC(L269*H269,2)</f>
        <v>0</v>
      </c>
      <c r="X269" s="36" t="b">
        <v>1</v>
      </c>
    </row>
    <row r="270" spans="1:24" x14ac:dyDescent="0.25">
      <c r="A270" s="42" t="s">
        <v>3365</v>
      </c>
      <c r="B270" s="128" t="s">
        <v>574</v>
      </c>
      <c r="C270" s="50" t="s">
        <v>163</v>
      </c>
      <c r="D270" s="51">
        <v>50302</v>
      </c>
      <c r="E270" s="56" t="s">
        <v>277</v>
      </c>
      <c r="F270" s="53" t="s">
        <v>172</v>
      </c>
      <c r="G270" s="54">
        <v>39</v>
      </c>
      <c r="H270" s="55">
        <v>39</v>
      </c>
      <c r="I270" s="73">
        <v>32.19</v>
      </c>
      <c r="J270" s="55">
        <v>26.72</v>
      </c>
      <c r="K270" s="73">
        <v>37.479999999999997</v>
      </c>
      <c r="L270" s="55">
        <v>31.11</v>
      </c>
      <c r="M270" s="55">
        <f>TRUNC(((J270*G270)+(L270*G270)),2)</f>
        <v>2255.37</v>
      </c>
      <c r="N270" s="55">
        <f>TRUNC(((J270*H270)+(L270*H270)),2)</f>
        <v>2255.37</v>
      </c>
      <c r="O270" s="37"/>
      <c r="P270" s="55">
        <v>32.19</v>
      </c>
      <c r="Q270" s="55">
        <v>37.479999999999997</v>
      </c>
      <c r="R270" s="55">
        <v>2717.13</v>
      </c>
      <c r="S270" s="55">
        <v>2717.13</v>
      </c>
      <c r="T270" s="135">
        <f>N270/S270</f>
        <v>0.83005597818286203</v>
      </c>
      <c r="U270" s="55">
        <f>TRUNC(J270*H270,2)</f>
        <v>1042.08</v>
      </c>
      <c r="V270" s="55">
        <f>TRUNC(L270*H270,2)</f>
        <v>1213.29</v>
      </c>
      <c r="X270" s="36" t="b">
        <v>1</v>
      </c>
    </row>
    <row r="271" spans="1:24" x14ac:dyDescent="0.25">
      <c r="A271" s="42" t="s">
        <v>3366</v>
      </c>
      <c r="B271" s="128" t="s">
        <v>575</v>
      </c>
      <c r="C271" s="50" t="s">
        <v>163</v>
      </c>
      <c r="D271" s="51">
        <v>52014</v>
      </c>
      <c r="E271" s="56" t="s">
        <v>282</v>
      </c>
      <c r="F271" s="53" t="s">
        <v>280</v>
      </c>
      <c r="G271" s="54">
        <v>29</v>
      </c>
      <c r="H271" s="55">
        <v>29</v>
      </c>
      <c r="I271" s="73">
        <v>12.82</v>
      </c>
      <c r="J271" s="55">
        <v>10.64</v>
      </c>
      <c r="K271" s="73">
        <v>2.61</v>
      </c>
      <c r="L271" s="55">
        <v>2.16</v>
      </c>
      <c r="M271" s="55">
        <f>TRUNC(((J271*G271)+(L271*G271)),2)</f>
        <v>371.2</v>
      </c>
      <c r="N271" s="55">
        <f>TRUNC(((J271*H271)+(L271*H271)),2)</f>
        <v>371.2</v>
      </c>
      <c r="O271" s="37"/>
      <c r="P271" s="55">
        <v>12.82</v>
      </c>
      <c r="Q271" s="55">
        <v>2.61</v>
      </c>
      <c r="R271" s="55">
        <v>447.47</v>
      </c>
      <c r="S271" s="55">
        <v>447.47</v>
      </c>
      <c r="T271" s="135">
        <f>N271/S271</f>
        <v>0.82955281918340884</v>
      </c>
      <c r="U271" s="55">
        <f>TRUNC(J271*H271,2)</f>
        <v>308.56</v>
      </c>
      <c r="V271" s="55">
        <f>TRUNC(L271*H271,2)</f>
        <v>62.64</v>
      </c>
      <c r="X271" s="36" t="b">
        <v>1</v>
      </c>
    </row>
    <row r="272" spans="1:24" x14ac:dyDescent="0.25">
      <c r="A272" s="42" t="s">
        <v>3367</v>
      </c>
      <c r="B272" s="128" t="s">
        <v>576</v>
      </c>
      <c r="C272" s="50" t="s">
        <v>163</v>
      </c>
      <c r="D272" s="51">
        <v>52005</v>
      </c>
      <c r="E272" s="56" t="s">
        <v>279</v>
      </c>
      <c r="F272" s="53" t="s">
        <v>280</v>
      </c>
      <c r="G272" s="54">
        <v>125</v>
      </c>
      <c r="H272" s="55">
        <v>125</v>
      </c>
      <c r="I272" s="73">
        <v>8.8800000000000008</v>
      </c>
      <c r="J272" s="55">
        <v>7.37</v>
      </c>
      <c r="K272" s="73">
        <v>2.98</v>
      </c>
      <c r="L272" s="55">
        <v>2.4700000000000002</v>
      </c>
      <c r="M272" s="55">
        <f>TRUNC(((J272*G272)+(L272*G272)),2)</f>
        <v>1230</v>
      </c>
      <c r="N272" s="55">
        <f>TRUNC(((J272*H272)+(L272*H272)),2)</f>
        <v>1230</v>
      </c>
      <c r="O272" s="37"/>
      <c r="P272" s="55">
        <v>8.8800000000000008</v>
      </c>
      <c r="Q272" s="55">
        <v>2.98</v>
      </c>
      <c r="R272" s="55">
        <v>1482.5</v>
      </c>
      <c r="S272" s="55">
        <v>1482.5</v>
      </c>
      <c r="T272" s="135">
        <f>N272/S272</f>
        <v>0.8296795952782462</v>
      </c>
      <c r="U272" s="55">
        <f>TRUNC(J272*H272,2)</f>
        <v>921.25</v>
      </c>
      <c r="V272" s="55">
        <f>TRUNC(L272*H272,2)</f>
        <v>308.75</v>
      </c>
      <c r="X272" s="36" t="b">
        <v>1</v>
      </c>
    </row>
    <row r="273" spans="1:24" x14ac:dyDescent="0.25">
      <c r="A273" s="42" t="s">
        <v>3368</v>
      </c>
      <c r="B273" s="127" t="s">
        <v>577</v>
      </c>
      <c r="C273" s="132"/>
      <c r="D273" s="132"/>
      <c r="E273" s="47" t="s">
        <v>81</v>
      </c>
      <c r="F273" s="132"/>
      <c r="G273" s="48"/>
      <c r="H273" s="48"/>
      <c r="I273" s="72"/>
      <c r="J273" s="48"/>
      <c r="K273" s="72"/>
      <c r="L273" s="48"/>
      <c r="M273" s="314">
        <f>M274</f>
        <v>4098.3999999999996</v>
      </c>
      <c r="N273" s="314">
        <f>N274</f>
        <v>4098.3999999999996</v>
      </c>
      <c r="O273" s="37"/>
      <c r="P273" s="48"/>
      <c r="Q273" s="48"/>
      <c r="R273" s="314">
        <v>4939.34</v>
      </c>
      <c r="S273" s="314">
        <v>4939.34</v>
      </c>
      <c r="T273" s="135">
        <f>N273/S273</f>
        <v>0.82974648434811116</v>
      </c>
      <c r="U273" s="55">
        <f>TRUNC(J273*H273,2)</f>
        <v>0</v>
      </c>
      <c r="V273" s="55">
        <f>TRUNC(L273*H273,2)</f>
        <v>0</v>
      </c>
      <c r="X273" s="36" t="b">
        <v>1</v>
      </c>
    </row>
    <row r="274" spans="1:24" x14ac:dyDescent="0.25">
      <c r="A274" s="42" t="s">
        <v>3369</v>
      </c>
      <c r="B274" s="129" t="s">
        <v>578</v>
      </c>
      <c r="C274" s="133"/>
      <c r="D274" s="133"/>
      <c r="E274" s="58" t="s">
        <v>579</v>
      </c>
      <c r="F274" s="133"/>
      <c r="G274" s="59"/>
      <c r="H274" s="59"/>
      <c r="I274" s="72"/>
      <c r="J274" s="59"/>
      <c r="K274" s="72"/>
      <c r="L274" s="59"/>
      <c r="M274" s="60">
        <f>SUM(M275:M284)</f>
        <v>4098.3999999999996</v>
      </c>
      <c r="N274" s="60">
        <f>SUM(N275:N284)</f>
        <v>4098.3999999999996</v>
      </c>
      <c r="O274" s="37"/>
      <c r="P274" s="59"/>
      <c r="Q274" s="59"/>
      <c r="R274" s="60">
        <v>4939.34</v>
      </c>
      <c r="S274" s="60">
        <v>4939.34</v>
      </c>
      <c r="T274" s="135">
        <f>N274/S274</f>
        <v>0.82974648434811116</v>
      </c>
      <c r="U274" s="55">
        <f>TRUNC(J274*H274,2)</f>
        <v>0</v>
      </c>
      <c r="V274" s="55">
        <f>TRUNC(L274*H274,2)</f>
        <v>0</v>
      </c>
      <c r="X274" s="36" t="b">
        <v>1</v>
      </c>
    </row>
    <row r="275" spans="1:24" x14ac:dyDescent="0.25">
      <c r="A275" s="42" t="s">
        <v>3370</v>
      </c>
      <c r="B275" s="128" t="s">
        <v>580</v>
      </c>
      <c r="C275" s="50" t="s">
        <v>163</v>
      </c>
      <c r="D275" s="51">
        <v>40101</v>
      </c>
      <c r="E275" s="56" t="s">
        <v>307</v>
      </c>
      <c r="F275" s="53" t="s">
        <v>211</v>
      </c>
      <c r="G275" s="54">
        <v>6.3</v>
      </c>
      <c r="H275" s="55">
        <v>6.3</v>
      </c>
      <c r="I275" s="73">
        <v>0</v>
      </c>
      <c r="J275" s="55">
        <v>0</v>
      </c>
      <c r="K275" s="73">
        <v>34.229999999999997</v>
      </c>
      <c r="L275" s="55">
        <v>28.41</v>
      </c>
      <c r="M275" s="55">
        <f>TRUNC(((J275*G275)+(L275*G275)),2)</f>
        <v>178.98</v>
      </c>
      <c r="N275" s="55">
        <f>TRUNC(((J275*H275)+(L275*H275)),2)</f>
        <v>178.98</v>
      </c>
      <c r="O275" s="37"/>
      <c r="P275" s="55">
        <v>0</v>
      </c>
      <c r="Q275" s="55">
        <v>34.229999999999997</v>
      </c>
      <c r="R275" s="55">
        <v>215.64</v>
      </c>
      <c r="S275" s="55">
        <v>215.64</v>
      </c>
      <c r="T275" s="135">
        <f>N275/S275</f>
        <v>0.82999443516972737</v>
      </c>
      <c r="U275" s="55">
        <f>TRUNC(J275*H275,2)</f>
        <v>0</v>
      </c>
      <c r="V275" s="55">
        <f>TRUNC(L275*H275,2)</f>
        <v>178.98</v>
      </c>
      <c r="X275" s="36" t="b">
        <v>1</v>
      </c>
    </row>
    <row r="276" spans="1:24" x14ac:dyDescent="0.25">
      <c r="A276" s="42" t="s">
        <v>3371</v>
      </c>
      <c r="B276" s="128" t="s">
        <v>581</v>
      </c>
      <c r="C276" s="50" t="s">
        <v>163</v>
      </c>
      <c r="D276" s="51">
        <v>50902</v>
      </c>
      <c r="E276" s="56" t="s">
        <v>288</v>
      </c>
      <c r="F276" s="53" t="s">
        <v>164</v>
      </c>
      <c r="G276" s="54">
        <v>0.12</v>
      </c>
      <c r="H276" s="55">
        <v>0.12</v>
      </c>
      <c r="I276" s="73">
        <v>0</v>
      </c>
      <c r="J276" s="55">
        <v>0</v>
      </c>
      <c r="K276" s="73">
        <v>5.34</v>
      </c>
      <c r="L276" s="55">
        <v>4.43</v>
      </c>
      <c r="M276" s="55">
        <f>TRUNC(((J276*G276)+(L276*G276)),2)</f>
        <v>0.53</v>
      </c>
      <c r="N276" s="55">
        <f>TRUNC(((J276*H276)+(L276*H276)),2)</f>
        <v>0.53</v>
      </c>
      <c r="O276" s="37"/>
      <c r="P276" s="55">
        <v>0</v>
      </c>
      <c r="Q276" s="55">
        <v>5.34</v>
      </c>
      <c r="R276" s="55">
        <v>0.64</v>
      </c>
      <c r="S276" s="55">
        <v>0.64</v>
      </c>
      <c r="T276" s="135">
        <f>N276/S276</f>
        <v>0.828125</v>
      </c>
      <c r="U276" s="55">
        <f>TRUNC(J276*H276,2)</f>
        <v>0</v>
      </c>
      <c r="V276" s="55">
        <f>TRUNC(L276*H276,2)</f>
        <v>0.53</v>
      </c>
      <c r="X276" s="36" t="b">
        <v>1</v>
      </c>
    </row>
    <row r="277" spans="1:24" x14ac:dyDescent="0.25">
      <c r="A277" s="42" t="s">
        <v>3372</v>
      </c>
      <c r="B277" s="128" t="s">
        <v>582</v>
      </c>
      <c r="C277" s="50" t="s">
        <v>163</v>
      </c>
      <c r="D277" s="51">
        <v>60470</v>
      </c>
      <c r="E277" s="56" t="s">
        <v>556</v>
      </c>
      <c r="F277" s="53" t="s">
        <v>211</v>
      </c>
      <c r="G277" s="54">
        <v>5.9735400000000003E-3</v>
      </c>
      <c r="H277" s="55">
        <v>5.9735400000000003E-3</v>
      </c>
      <c r="I277" s="73">
        <v>175.88</v>
      </c>
      <c r="J277" s="55">
        <v>145.99</v>
      </c>
      <c r="K277" s="73">
        <v>26.68</v>
      </c>
      <c r="L277" s="55">
        <v>22.14</v>
      </c>
      <c r="M277" s="55">
        <f>TRUNC(((J277*G277)+(L277*G277)),2)</f>
        <v>1</v>
      </c>
      <c r="N277" s="55">
        <f>TRUNC(((J277*H277)+(L277*H277)),2)</f>
        <v>1</v>
      </c>
      <c r="O277" s="37"/>
      <c r="P277" s="55">
        <v>175.88</v>
      </c>
      <c r="Q277" s="55">
        <v>26.68</v>
      </c>
      <c r="R277" s="55">
        <v>1.21</v>
      </c>
      <c r="S277" s="55">
        <v>1.21</v>
      </c>
      <c r="T277" s="135">
        <f>N277/S277</f>
        <v>0.82644628099173556</v>
      </c>
      <c r="U277" s="55">
        <f>TRUNC(J277*H277,2)</f>
        <v>0.87</v>
      </c>
      <c r="V277" s="55">
        <f>TRUNC(L277*H277,2)</f>
        <v>0.13</v>
      </c>
      <c r="X277" s="36" t="b">
        <v>0</v>
      </c>
    </row>
    <row r="278" spans="1:24" x14ac:dyDescent="0.25">
      <c r="A278" s="42" t="s">
        <v>3373</v>
      </c>
      <c r="B278" s="128" t="s">
        <v>583</v>
      </c>
      <c r="C278" s="50" t="s">
        <v>163</v>
      </c>
      <c r="D278" s="51">
        <v>60191</v>
      </c>
      <c r="E278" s="56" t="s">
        <v>311</v>
      </c>
      <c r="F278" s="53" t="s">
        <v>164</v>
      </c>
      <c r="G278" s="54">
        <v>36.299999999999997</v>
      </c>
      <c r="H278" s="55">
        <v>36.299999999999997</v>
      </c>
      <c r="I278" s="73">
        <v>24.41</v>
      </c>
      <c r="J278" s="55">
        <v>20.260000000000002</v>
      </c>
      <c r="K278" s="73">
        <v>11.37</v>
      </c>
      <c r="L278" s="55">
        <v>9.43</v>
      </c>
      <c r="M278" s="55">
        <f>TRUNC(((J278*G278)+(L278*G278)),2)</f>
        <v>1077.74</v>
      </c>
      <c r="N278" s="55">
        <f>TRUNC(((J278*H278)+(L278*H278)),2)</f>
        <v>1077.74</v>
      </c>
      <c r="O278" s="37"/>
      <c r="P278" s="55">
        <v>24.41</v>
      </c>
      <c r="Q278" s="55">
        <v>11.37</v>
      </c>
      <c r="R278" s="55">
        <v>1298.81</v>
      </c>
      <c r="S278" s="55">
        <v>1298.81</v>
      </c>
      <c r="T278" s="135">
        <f>N278/S278</f>
        <v>0.829790346547994</v>
      </c>
      <c r="U278" s="55">
        <f>TRUNC(J278*H278,2)</f>
        <v>735.43</v>
      </c>
      <c r="V278" s="55">
        <f>TRUNC(L278*H278,2)</f>
        <v>342.3</v>
      </c>
      <c r="X278" s="36" t="b">
        <v>1</v>
      </c>
    </row>
    <row r="279" spans="1:24" x14ac:dyDescent="0.25">
      <c r="A279" s="42" t="s">
        <v>3374</v>
      </c>
      <c r="B279" s="128" t="s">
        <v>584</v>
      </c>
      <c r="C279" s="50" t="s">
        <v>163</v>
      </c>
      <c r="D279" s="51">
        <v>60524</v>
      </c>
      <c r="E279" s="56" t="s">
        <v>292</v>
      </c>
      <c r="F279" s="53" t="s">
        <v>211</v>
      </c>
      <c r="G279" s="54">
        <v>2.7</v>
      </c>
      <c r="H279" s="55">
        <v>2.7</v>
      </c>
      <c r="I279" s="73">
        <v>557.77</v>
      </c>
      <c r="J279" s="55">
        <v>463</v>
      </c>
      <c r="K279" s="73">
        <v>0</v>
      </c>
      <c r="L279" s="55">
        <v>0</v>
      </c>
      <c r="M279" s="55">
        <f>TRUNC(((J279*G279)+(L279*G279)),2)</f>
        <v>1250.0999999999999</v>
      </c>
      <c r="N279" s="55">
        <f>TRUNC(((J279*H279)+(L279*H279)),2)</f>
        <v>1250.0999999999999</v>
      </c>
      <c r="O279" s="37"/>
      <c r="P279" s="55">
        <v>557.77</v>
      </c>
      <c r="Q279" s="55">
        <v>0</v>
      </c>
      <c r="R279" s="55">
        <v>1505.97</v>
      </c>
      <c r="S279" s="55">
        <v>1505.97</v>
      </c>
      <c r="T279" s="135">
        <f>N279/S279</f>
        <v>0.83009621705611658</v>
      </c>
      <c r="U279" s="55">
        <f>TRUNC(J279*H279,2)</f>
        <v>1250.0999999999999</v>
      </c>
      <c r="V279" s="55">
        <f>TRUNC(L279*H279,2)</f>
        <v>0</v>
      </c>
      <c r="X279" s="36" t="b">
        <v>1</v>
      </c>
    </row>
    <row r="280" spans="1:24" ht="24" x14ac:dyDescent="0.3">
      <c r="A280" s="42" t="s">
        <v>3375</v>
      </c>
      <c r="B280" s="128" t="s">
        <v>585</v>
      </c>
      <c r="C280" s="50" t="s">
        <v>163</v>
      </c>
      <c r="D280" s="51">
        <v>60800</v>
      </c>
      <c r="E280" s="52" t="s">
        <v>3024</v>
      </c>
      <c r="F280" s="53" t="s">
        <v>211</v>
      </c>
      <c r="G280" s="54">
        <v>2.7</v>
      </c>
      <c r="H280" s="55">
        <v>2.7</v>
      </c>
      <c r="I280" s="73">
        <v>0.12</v>
      </c>
      <c r="J280" s="55">
        <v>0.09</v>
      </c>
      <c r="K280" s="73">
        <v>51.75</v>
      </c>
      <c r="L280" s="55">
        <v>42.95</v>
      </c>
      <c r="M280" s="55">
        <f>TRUNC(((J280*G280)+(L280*G280)),2)</f>
        <v>116.2</v>
      </c>
      <c r="N280" s="55">
        <f>TRUNC(((J280*H280)+(L280*H280)),2)</f>
        <v>116.2</v>
      </c>
      <c r="O280" s="38"/>
      <c r="P280" s="55">
        <v>0.12</v>
      </c>
      <c r="Q280" s="55">
        <v>51.75</v>
      </c>
      <c r="R280" s="55">
        <v>140.04</v>
      </c>
      <c r="S280" s="55">
        <v>140.04</v>
      </c>
      <c r="T280" s="135">
        <f>N280/S280</f>
        <v>0.82976292487860615</v>
      </c>
      <c r="U280" s="55">
        <f>TRUNC(J280*H280,2)</f>
        <v>0.24</v>
      </c>
      <c r="V280" s="55">
        <f>TRUNC(L280*H280,2)</f>
        <v>115.96</v>
      </c>
      <c r="X280" s="36" t="b">
        <v>1</v>
      </c>
    </row>
    <row r="281" spans="1:24" x14ac:dyDescent="0.25">
      <c r="A281" s="42" t="s">
        <v>3376</v>
      </c>
      <c r="B281" s="128" t="s">
        <v>586</v>
      </c>
      <c r="C281" s="50" t="s">
        <v>163</v>
      </c>
      <c r="D281" s="51">
        <v>40902</v>
      </c>
      <c r="E281" s="56" t="s">
        <v>316</v>
      </c>
      <c r="F281" s="53" t="s">
        <v>211</v>
      </c>
      <c r="G281" s="54">
        <v>3.6</v>
      </c>
      <c r="H281" s="55">
        <v>3.6</v>
      </c>
      <c r="I281" s="73">
        <v>0</v>
      </c>
      <c r="J281" s="55">
        <v>0</v>
      </c>
      <c r="K281" s="73">
        <v>22.68</v>
      </c>
      <c r="L281" s="55">
        <v>18.82</v>
      </c>
      <c r="M281" s="55">
        <f>TRUNC(((J281*G281)+(L281*G281)),2)</f>
        <v>67.75</v>
      </c>
      <c r="N281" s="55">
        <f>TRUNC(((J281*H281)+(L281*H281)),2)</f>
        <v>67.75</v>
      </c>
      <c r="O281" s="37"/>
      <c r="P281" s="55">
        <v>0</v>
      </c>
      <c r="Q281" s="55">
        <v>22.68</v>
      </c>
      <c r="R281" s="55">
        <v>81.64</v>
      </c>
      <c r="S281" s="55">
        <v>81.64</v>
      </c>
      <c r="T281" s="135">
        <f>N281/S281</f>
        <v>0.82986281234688875</v>
      </c>
      <c r="U281" s="55">
        <f>TRUNC(J281*H281,2)</f>
        <v>0</v>
      </c>
      <c r="V281" s="55">
        <f>TRUNC(L281*H281,2)</f>
        <v>67.75</v>
      </c>
      <c r="X281" s="36" t="b">
        <v>1</v>
      </c>
    </row>
    <row r="282" spans="1:24" ht="24" x14ac:dyDescent="0.3">
      <c r="A282" s="42" t="s">
        <v>3377</v>
      </c>
      <c r="B282" s="128" t="s">
        <v>587</v>
      </c>
      <c r="C282" s="50" t="s">
        <v>217</v>
      </c>
      <c r="D282" s="51">
        <v>92759</v>
      </c>
      <c r="E282" s="52" t="s">
        <v>3023</v>
      </c>
      <c r="F282" s="53" t="s">
        <v>280</v>
      </c>
      <c r="G282" s="54">
        <v>33.799999999999997</v>
      </c>
      <c r="H282" s="55">
        <v>33.799999999999997</v>
      </c>
      <c r="I282" s="73">
        <v>10.44</v>
      </c>
      <c r="J282" s="55">
        <v>8.66</v>
      </c>
      <c r="K282" s="73">
        <v>4.08</v>
      </c>
      <c r="L282" s="55">
        <v>3.38</v>
      </c>
      <c r="M282" s="55">
        <f>TRUNC(((J282*G282)+(L282*G282)),2)</f>
        <v>406.95</v>
      </c>
      <c r="N282" s="55">
        <f>TRUNC(((J282*H282)+(L282*H282)),2)</f>
        <v>406.95</v>
      </c>
      <c r="O282" s="38"/>
      <c r="P282" s="55">
        <v>10.44</v>
      </c>
      <c r="Q282" s="55">
        <v>4.08</v>
      </c>
      <c r="R282" s="55">
        <v>490.77</v>
      </c>
      <c r="S282" s="55">
        <v>490.77</v>
      </c>
      <c r="T282" s="135">
        <f>N282/S282</f>
        <v>0.82920716425209362</v>
      </c>
      <c r="U282" s="55">
        <f>TRUNC(J282*H282,2)</f>
        <v>292.7</v>
      </c>
      <c r="V282" s="55">
        <f>TRUNC(L282*H282,2)</f>
        <v>114.24</v>
      </c>
      <c r="X282" s="36" t="b">
        <v>1</v>
      </c>
    </row>
    <row r="283" spans="1:24" x14ac:dyDescent="0.25">
      <c r="A283" s="42" t="s">
        <v>3378</v>
      </c>
      <c r="B283" s="128" t="s">
        <v>588</v>
      </c>
      <c r="C283" s="50" t="s">
        <v>163</v>
      </c>
      <c r="D283" s="51">
        <v>60303</v>
      </c>
      <c r="E283" s="56" t="s">
        <v>335</v>
      </c>
      <c r="F283" s="53" t="s">
        <v>280</v>
      </c>
      <c r="G283" s="54">
        <v>52</v>
      </c>
      <c r="H283" s="55">
        <v>52</v>
      </c>
      <c r="I283" s="73">
        <v>9.68</v>
      </c>
      <c r="J283" s="55">
        <v>8.0299999999999994</v>
      </c>
      <c r="K283" s="73">
        <v>2.98</v>
      </c>
      <c r="L283" s="55">
        <v>2.4700000000000002</v>
      </c>
      <c r="M283" s="55">
        <f>TRUNC(((J283*G283)+(L283*G283)),2)</f>
        <v>546</v>
      </c>
      <c r="N283" s="55">
        <f>TRUNC(((J283*H283)+(L283*H283)),2)</f>
        <v>546</v>
      </c>
      <c r="O283" s="37"/>
      <c r="P283" s="55">
        <v>9.68</v>
      </c>
      <c r="Q283" s="55">
        <v>2.98</v>
      </c>
      <c r="R283" s="55">
        <v>658.32</v>
      </c>
      <c r="S283" s="55">
        <v>658.32</v>
      </c>
      <c r="T283" s="135">
        <f>N283/S283</f>
        <v>0.82938388625592407</v>
      </c>
      <c r="U283" s="55">
        <f>TRUNC(J283*H283,2)</f>
        <v>417.56</v>
      </c>
      <c r="V283" s="55">
        <f>TRUNC(L283*H283,2)</f>
        <v>128.44</v>
      </c>
      <c r="X283" s="36" t="b">
        <v>1</v>
      </c>
    </row>
    <row r="284" spans="1:24" x14ac:dyDescent="0.25">
      <c r="A284" s="42" t="s">
        <v>3379</v>
      </c>
      <c r="B284" s="128" t="s">
        <v>589</v>
      </c>
      <c r="C284" s="50" t="s">
        <v>163</v>
      </c>
      <c r="D284" s="51">
        <v>52004</v>
      </c>
      <c r="E284" s="56" t="s">
        <v>296</v>
      </c>
      <c r="F284" s="53" t="s">
        <v>280</v>
      </c>
      <c r="G284" s="54">
        <v>45</v>
      </c>
      <c r="H284" s="55">
        <v>45</v>
      </c>
      <c r="I284" s="73">
        <v>9.16</v>
      </c>
      <c r="J284" s="55">
        <v>7.6</v>
      </c>
      <c r="K284" s="73">
        <v>2.98</v>
      </c>
      <c r="L284" s="55">
        <v>2.4700000000000002</v>
      </c>
      <c r="M284" s="55">
        <f>TRUNC(((J284*G284)+(L284*G284)),2)</f>
        <v>453.15</v>
      </c>
      <c r="N284" s="55">
        <f>TRUNC(((J284*H284)+(L284*H284)),2)</f>
        <v>453.15</v>
      </c>
      <c r="O284" s="37"/>
      <c r="P284" s="55">
        <v>9.16</v>
      </c>
      <c r="Q284" s="55">
        <v>2.98</v>
      </c>
      <c r="R284" s="55">
        <v>546.29999999999995</v>
      </c>
      <c r="S284" s="55">
        <v>546.29999999999995</v>
      </c>
      <c r="T284" s="135">
        <f>N284/S284</f>
        <v>0.82948929159802309</v>
      </c>
      <c r="U284" s="55">
        <f>TRUNC(J284*H284,2)</f>
        <v>342</v>
      </c>
      <c r="V284" s="55">
        <f>TRUNC(L284*H284,2)</f>
        <v>111.15</v>
      </c>
      <c r="X284" s="36" t="b">
        <v>1</v>
      </c>
    </row>
    <row r="285" spans="1:24" x14ac:dyDescent="0.25">
      <c r="A285" s="42" t="s">
        <v>3380</v>
      </c>
      <c r="B285" s="127" t="s">
        <v>590</v>
      </c>
      <c r="C285" s="132"/>
      <c r="D285" s="132"/>
      <c r="E285" s="47" t="s">
        <v>91</v>
      </c>
      <c r="F285" s="132"/>
      <c r="G285" s="48"/>
      <c r="H285" s="48"/>
      <c r="I285" s="72"/>
      <c r="J285" s="48"/>
      <c r="K285" s="72"/>
      <c r="L285" s="48"/>
      <c r="M285" s="314">
        <f>M286</f>
        <v>1055.96</v>
      </c>
      <c r="N285" s="314">
        <f>N286</f>
        <v>1055.96</v>
      </c>
      <c r="O285" s="37"/>
      <c r="P285" s="48"/>
      <c r="Q285" s="48"/>
      <c r="R285" s="314">
        <v>1272.67</v>
      </c>
      <c r="S285" s="314">
        <v>1272.67</v>
      </c>
      <c r="T285" s="135">
        <f>N285/S285</f>
        <v>0.82972019455161194</v>
      </c>
      <c r="U285" s="55">
        <f>TRUNC(J285*H285,2)</f>
        <v>0</v>
      </c>
      <c r="V285" s="55">
        <f>TRUNC(L285*H285,2)</f>
        <v>0</v>
      </c>
      <c r="X285" s="36" t="b">
        <v>1</v>
      </c>
    </row>
    <row r="286" spans="1:24" x14ac:dyDescent="0.25">
      <c r="A286" s="42" t="s">
        <v>3381</v>
      </c>
      <c r="B286" s="128" t="s">
        <v>591</v>
      </c>
      <c r="C286" s="50" t="s">
        <v>163</v>
      </c>
      <c r="D286" s="51">
        <v>120902</v>
      </c>
      <c r="E286" s="56" t="s">
        <v>422</v>
      </c>
      <c r="F286" s="53" t="s">
        <v>164</v>
      </c>
      <c r="G286" s="54">
        <v>36.299999999999997</v>
      </c>
      <c r="H286" s="55">
        <v>36.299999999999997</v>
      </c>
      <c r="I286" s="73">
        <v>13.25</v>
      </c>
      <c r="J286" s="55">
        <v>10.99</v>
      </c>
      <c r="K286" s="73">
        <v>21.81</v>
      </c>
      <c r="L286" s="55">
        <v>18.100000000000001</v>
      </c>
      <c r="M286" s="55">
        <f>TRUNC(((J286*G286)+(L286*G286)),2)</f>
        <v>1055.96</v>
      </c>
      <c r="N286" s="55">
        <f>TRUNC(((J286*H286)+(L286*H286)),2)</f>
        <v>1055.96</v>
      </c>
      <c r="O286" s="37"/>
      <c r="P286" s="55">
        <v>13.25</v>
      </c>
      <c r="Q286" s="55">
        <v>21.81</v>
      </c>
      <c r="R286" s="55">
        <v>1272.67</v>
      </c>
      <c r="S286" s="55">
        <v>1272.67</v>
      </c>
      <c r="T286" s="135">
        <f>N286/S286</f>
        <v>0.82972019455161194</v>
      </c>
      <c r="U286" s="55">
        <f>TRUNC(J286*H286,2)</f>
        <v>398.93</v>
      </c>
      <c r="V286" s="55">
        <f>TRUNC(L286*H286,2)</f>
        <v>657.03</v>
      </c>
      <c r="X286" s="36" t="b">
        <v>1</v>
      </c>
    </row>
    <row r="287" spans="1:24" x14ac:dyDescent="0.25">
      <c r="A287" s="42" t="s">
        <v>3382</v>
      </c>
      <c r="B287" s="127" t="s">
        <v>592</v>
      </c>
      <c r="C287" s="132"/>
      <c r="D287" s="132"/>
      <c r="E287" s="47" t="s">
        <v>93</v>
      </c>
      <c r="F287" s="132"/>
      <c r="G287" s="48"/>
      <c r="H287" s="48"/>
      <c r="I287" s="72"/>
      <c r="J287" s="48"/>
      <c r="K287" s="72"/>
      <c r="L287" s="48"/>
      <c r="M287" s="314">
        <f>M288</f>
        <v>10278.85</v>
      </c>
      <c r="N287" s="314">
        <f>N288</f>
        <v>10278.85</v>
      </c>
      <c r="O287" s="37"/>
      <c r="P287" s="48"/>
      <c r="Q287" s="48"/>
      <c r="R287" s="314">
        <v>12393.05</v>
      </c>
      <c r="S287" s="314">
        <v>12393.05</v>
      </c>
      <c r="T287" s="135">
        <f>N287/S287</f>
        <v>0.82940438390872306</v>
      </c>
      <c r="U287" s="55">
        <f>TRUNC(J287*H287,2)</f>
        <v>0</v>
      </c>
      <c r="V287" s="55">
        <f>TRUNC(L287*H287,2)</f>
        <v>0</v>
      </c>
      <c r="X287" s="36" t="b">
        <v>1</v>
      </c>
    </row>
    <row r="288" spans="1:24" ht="36" x14ac:dyDescent="0.3">
      <c r="A288" s="42" t="s">
        <v>3383</v>
      </c>
      <c r="B288" s="128" t="s">
        <v>593</v>
      </c>
      <c r="C288" s="50" t="s">
        <v>217</v>
      </c>
      <c r="D288" s="51">
        <v>100775</v>
      </c>
      <c r="E288" s="56" t="s">
        <v>425</v>
      </c>
      <c r="F288" s="53" t="s">
        <v>280</v>
      </c>
      <c r="G288" s="54">
        <v>768.8</v>
      </c>
      <c r="H288" s="55">
        <v>768.8</v>
      </c>
      <c r="I288" s="73">
        <v>15.26</v>
      </c>
      <c r="J288" s="55">
        <v>12.66</v>
      </c>
      <c r="K288" s="73">
        <v>0.86</v>
      </c>
      <c r="L288" s="55">
        <v>0.71</v>
      </c>
      <c r="M288" s="55">
        <f>TRUNC(((J288*G288)+(L288*G288)),2)</f>
        <v>10278.85</v>
      </c>
      <c r="N288" s="55">
        <f>TRUNC(((J288*H288)+(L288*H288)),2)</f>
        <v>10278.85</v>
      </c>
      <c r="O288" s="313"/>
      <c r="P288" s="55">
        <v>15.26</v>
      </c>
      <c r="Q288" s="55">
        <v>0.86</v>
      </c>
      <c r="R288" s="55">
        <v>12393.05</v>
      </c>
      <c r="S288" s="55">
        <v>12393.05</v>
      </c>
      <c r="T288" s="135">
        <f>N288/S288</f>
        <v>0.82940438390872306</v>
      </c>
      <c r="U288" s="55">
        <f>TRUNC(J288*H288,2)</f>
        <v>9733</v>
      </c>
      <c r="V288" s="55">
        <f>TRUNC(L288*H288,2)</f>
        <v>545.84</v>
      </c>
      <c r="X288" s="36" t="b">
        <v>1</v>
      </c>
    </row>
    <row r="289" spans="1:24" x14ac:dyDescent="0.25">
      <c r="A289" s="42" t="s">
        <v>3384</v>
      </c>
      <c r="B289" s="127" t="s">
        <v>594</v>
      </c>
      <c r="C289" s="132"/>
      <c r="D289" s="132"/>
      <c r="E289" s="47" t="s">
        <v>95</v>
      </c>
      <c r="F289" s="132"/>
      <c r="G289" s="48"/>
      <c r="H289" s="48"/>
      <c r="I289" s="72"/>
      <c r="J289" s="48"/>
      <c r="K289" s="72"/>
      <c r="L289" s="48"/>
      <c r="M289" s="314">
        <f>SUM(M290:M291)</f>
        <v>3701.18</v>
      </c>
      <c r="N289" s="314">
        <f>SUM(N290:N291)</f>
        <v>3701.18</v>
      </c>
      <c r="O289" s="37"/>
      <c r="P289" s="48"/>
      <c r="Q289" s="48"/>
      <c r="R289" s="314">
        <v>4460.17</v>
      </c>
      <c r="S289" s="314">
        <v>4460.17</v>
      </c>
      <c r="T289" s="135">
        <f>N289/S289</f>
        <v>0.82982935628014176</v>
      </c>
      <c r="U289" s="55">
        <f>TRUNC(J289*H289,2)</f>
        <v>0</v>
      </c>
      <c r="V289" s="55">
        <f>TRUNC(L289*H289,2)</f>
        <v>0</v>
      </c>
      <c r="X289" s="36" t="b">
        <v>1</v>
      </c>
    </row>
    <row r="290" spans="1:24" x14ac:dyDescent="0.25">
      <c r="A290" s="42" t="s">
        <v>3385</v>
      </c>
      <c r="B290" s="128" t="s">
        <v>595</v>
      </c>
      <c r="C290" s="50" t="s">
        <v>163</v>
      </c>
      <c r="D290" s="51">
        <v>160100</v>
      </c>
      <c r="E290" s="56" t="s">
        <v>428</v>
      </c>
      <c r="F290" s="53" t="s">
        <v>164</v>
      </c>
      <c r="G290" s="54">
        <v>59.31</v>
      </c>
      <c r="H290" s="55">
        <v>59.31</v>
      </c>
      <c r="I290" s="73">
        <v>38.76</v>
      </c>
      <c r="J290" s="55">
        <v>32.17</v>
      </c>
      <c r="K290" s="73">
        <v>4.01</v>
      </c>
      <c r="L290" s="55">
        <v>3.32</v>
      </c>
      <c r="M290" s="55">
        <f>TRUNC(((J290*G290)+(L290*G290)),2)</f>
        <v>2104.91</v>
      </c>
      <c r="N290" s="55">
        <f>TRUNC(((J290*H290)+(L290*H290)),2)</f>
        <v>2104.91</v>
      </c>
      <c r="O290" s="37"/>
      <c r="P290" s="55">
        <v>38.76</v>
      </c>
      <c r="Q290" s="55">
        <v>4.01</v>
      </c>
      <c r="R290" s="55">
        <v>2536.6799999999998</v>
      </c>
      <c r="S290" s="55">
        <v>2536.6799999999998</v>
      </c>
      <c r="T290" s="135">
        <f>N290/S290</f>
        <v>0.82978933093649965</v>
      </c>
      <c r="U290" s="55">
        <f>TRUNC(J290*H290,2)</f>
        <v>1908</v>
      </c>
      <c r="V290" s="55">
        <f>TRUNC(L290*H290,2)</f>
        <v>196.9</v>
      </c>
      <c r="X290" s="36" t="b">
        <v>1</v>
      </c>
    </row>
    <row r="291" spans="1:24" x14ac:dyDescent="0.25">
      <c r="A291" s="42" t="s">
        <v>3386</v>
      </c>
      <c r="B291" s="128" t="s">
        <v>596</v>
      </c>
      <c r="C291" s="50" t="s">
        <v>163</v>
      </c>
      <c r="D291" s="51">
        <v>160601</v>
      </c>
      <c r="E291" s="56" t="s">
        <v>261</v>
      </c>
      <c r="F291" s="53" t="s">
        <v>172</v>
      </c>
      <c r="G291" s="54">
        <v>30.84</v>
      </c>
      <c r="H291" s="55">
        <v>30.84</v>
      </c>
      <c r="I291" s="73">
        <v>28.17</v>
      </c>
      <c r="J291" s="55">
        <v>23.38</v>
      </c>
      <c r="K291" s="73">
        <v>34.200000000000003</v>
      </c>
      <c r="L291" s="55">
        <v>28.38</v>
      </c>
      <c r="M291" s="55">
        <f>TRUNC(((J291*G291)+(L291*G291)),2)</f>
        <v>1596.27</v>
      </c>
      <c r="N291" s="55">
        <f>TRUNC(((J291*H291)+(L291*H291)),2)</f>
        <v>1596.27</v>
      </c>
      <c r="O291" s="37"/>
      <c r="P291" s="55">
        <v>28.17</v>
      </c>
      <c r="Q291" s="55">
        <v>34.200000000000003</v>
      </c>
      <c r="R291" s="55">
        <v>1923.49</v>
      </c>
      <c r="S291" s="55">
        <v>1923.49</v>
      </c>
      <c r="T291" s="135">
        <f>N291/S291</f>
        <v>0.82988214131604532</v>
      </c>
      <c r="U291" s="55">
        <f>TRUNC(J291*H291,2)</f>
        <v>721.03</v>
      </c>
      <c r="V291" s="55">
        <f>TRUNC(L291*H291,2)</f>
        <v>875.23</v>
      </c>
      <c r="X291" s="36" t="b">
        <v>1</v>
      </c>
    </row>
    <row r="292" spans="1:24" x14ac:dyDescent="0.25">
      <c r="A292" s="42" t="s">
        <v>3387</v>
      </c>
      <c r="B292" s="127" t="s">
        <v>597</v>
      </c>
      <c r="C292" s="132"/>
      <c r="D292" s="132"/>
      <c r="E292" s="47" t="s">
        <v>115</v>
      </c>
      <c r="F292" s="132"/>
      <c r="G292" s="48"/>
      <c r="H292" s="48"/>
      <c r="I292" s="72"/>
      <c r="J292" s="48"/>
      <c r="K292" s="72"/>
      <c r="L292" s="48"/>
      <c r="M292" s="314">
        <f>M293</f>
        <v>975.27</v>
      </c>
      <c r="N292" s="314">
        <f>N293</f>
        <v>975.27</v>
      </c>
      <c r="O292" s="37"/>
      <c r="P292" s="48"/>
      <c r="Q292" s="48"/>
      <c r="R292" s="314">
        <v>1176.1600000000001</v>
      </c>
      <c r="S292" s="314">
        <v>1176.1600000000001</v>
      </c>
      <c r="T292" s="135">
        <f>N292/S292</f>
        <v>0.82919840837981218</v>
      </c>
      <c r="U292" s="55">
        <f>TRUNC(J292*H292,2)</f>
        <v>0</v>
      </c>
      <c r="V292" s="55">
        <f>TRUNC(L292*H292,2)</f>
        <v>0</v>
      </c>
      <c r="X292" s="36" t="b">
        <v>1</v>
      </c>
    </row>
    <row r="293" spans="1:24" x14ac:dyDescent="0.25">
      <c r="A293" s="42" t="s">
        <v>3388</v>
      </c>
      <c r="B293" s="128" t="s">
        <v>598</v>
      </c>
      <c r="C293" s="50" t="s">
        <v>163</v>
      </c>
      <c r="D293" s="51">
        <v>261609</v>
      </c>
      <c r="E293" s="56" t="s">
        <v>513</v>
      </c>
      <c r="F293" s="53" t="s">
        <v>164</v>
      </c>
      <c r="G293" s="54">
        <v>88.5</v>
      </c>
      <c r="H293" s="55">
        <v>88.5</v>
      </c>
      <c r="I293" s="73">
        <v>9.34</v>
      </c>
      <c r="J293" s="55">
        <v>7.75</v>
      </c>
      <c r="K293" s="73">
        <v>3.95</v>
      </c>
      <c r="L293" s="55">
        <v>3.27</v>
      </c>
      <c r="M293" s="55">
        <f>TRUNC(((J293*G293)+(L293*G293)),2)</f>
        <v>975.27</v>
      </c>
      <c r="N293" s="55">
        <f>TRUNC(((J293*H293)+(L293*H293)),2)</f>
        <v>975.27</v>
      </c>
      <c r="O293" s="37"/>
      <c r="P293" s="55">
        <v>9.34</v>
      </c>
      <c r="Q293" s="55">
        <v>3.95</v>
      </c>
      <c r="R293" s="55">
        <v>1176.1600000000001</v>
      </c>
      <c r="S293" s="55">
        <v>1176.1600000000001</v>
      </c>
      <c r="T293" s="135">
        <f>N293/S293</f>
        <v>0.82919840837981218</v>
      </c>
      <c r="U293" s="55">
        <f>TRUNC(J293*H293,2)</f>
        <v>685.87</v>
      </c>
      <c r="V293" s="55">
        <f>TRUNC(L293*H293,2)</f>
        <v>289.39</v>
      </c>
      <c r="X293" s="36" t="b">
        <v>1</v>
      </c>
    </row>
    <row r="294" spans="1:24" x14ac:dyDescent="0.25">
      <c r="A294" s="42" t="s">
        <v>3389</v>
      </c>
      <c r="B294" s="126">
        <v>9</v>
      </c>
      <c r="C294" s="131"/>
      <c r="D294" s="131"/>
      <c r="E294" s="43" t="s">
        <v>11</v>
      </c>
      <c r="F294" s="44" t="s">
        <v>160</v>
      </c>
      <c r="G294" s="45">
        <v>1</v>
      </c>
      <c r="H294" s="46"/>
      <c r="I294" s="72"/>
      <c r="J294" s="46"/>
      <c r="K294" s="72"/>
      <c r="L294" s="46"/>
      <c r="M294" s="45">
        <f>M295+M301+M303+M306+M309</f>
        <v>14931.03</v>
      </c>
      <c r="N294" s="45">
        <f>N295+N301+N303+N306+N309</f>
        <v>14931.03</v>
      </c>
      <c r="O294" s="37"/>
      <c r="P294" s="46"/>
      <c r="Q294" s="46"/>
      <c r="R294" s="45">
        <v>17989.18</v>
      </c>
      <c r="S294" s="45">
        <v>17989.18</v>
      </c>
      <c r="T294" s="135">
        <f>N294/S294</f>
        <v>0.8300005892430895</v>
      </c>
      <c r="U294" s="55">
        <f>TRUNC(J294*H294,2)</f>
        <v>0</v>
      </c>
      <c r="V294" s="55">
        <f>TRUNC(L294*H294,2)</f>
        <v>0</v>
      </c>
      <c r="X294" s="36" t="b">
        <v>1</v>
      </c>
    </row>
    <row r="295" spans="1:24" x14ac:dyDescent="0.25">
      <c r="A295" s="42" t="s">
        <v>3390</v>
      </c>
      <c r="B295" s="127" t="s">
        <v>599</v>
      </c>
      <c r="C295" s="132"/>
      <c r="D295" s="132"/>
      <c r="E295" s="47" t="s">
        <v>77</v>
      </c>
      <c r="F295" s="132"/>
      <c r="G295" s="48"/>
      <c r="H295" s="48"/>
      <c r="I295" s="72"/>
      <c r="J295" s="48"/>
      <c r="K295" s="72"/>
      <c r="L295" s="48"/>
      <c r="M295" s="314">
        <f>SUM(M296:M300)</f>
        <v>589.87</v>
      </c>
      <c r="N295" s="314">
        <f>SUM(N296:N300)</f>
        <v>589.87</v>
      </c>
      <c r="O295" s="37"/>
      <c r="P295" s="48"/>
      <c r="Q295" s="48"/>
      <c r="R295" s="314">
        <v>711.58</v>
      </c>
      <c r="S295" s="314">
        <v>711.58</v>
      </c>
      <c r="T295" s="135">
        <f>N295/S295</f>
        <v>0.82895809325725844</v>
      </c>
      <c r="U295" s="55">
        <f>TRUNC(J295*H295,2)</f>
        <v>0</v>
      </c>
      <c r="V295" s="55">
        <f>TRUNC(L295*H295,2)</f>
        <v>0</v>
      </c>
      <c r="X295" s="36" t="b">
        <v>1</v>
      </c>
    </row>
    <row r="296" spans="1:24" x14ac:dyDescent="0.25">
      <c r="A296" s="42" t="s">
        <v>3391</v>
      </c>
      <c r="B296" s="128" t="s">
        <v>600</v>
      </c>
      <c r="C296" s="50" t="s">
        <v>163</v>
      </c>
      <c r="D296" s="51">
        <v>41004</v>
      </c>
      <c r="E296" s="56" t="s">
        <v>601</v>
      </c>
      <c r="F296" s="53" t="s">
        <v>211</v>
      </c>
      <c r="G296" s="54">
        <v>19.75</v>
      </c>
      <c r="H296" s="55">
        <v>19.75</v>
      </c>
      <c r="I296" s="73">
        <v>1.76</v>
      </c>
      <c r="J296" s="55">
        <v>1.46</v>
      </c>
      <c r="K296" s="73">
        <v>0</v>
      </c>
      <c r="L296" s="55">
        <v>0</v>
      </c>
      <c r="M296" s="55">
        <f>TRUNC(((J296*G296)+(L296*G296)),2)</f>
        <v>28.83</v>
      </c>
      <c r="N296" s="55">
        <f>TRUNC(((J296*H296)+(L296*H296)),2)</f>
        <v>28.83</v>
      </c>
      <c r="O296" s="37"/>
      <c r="P296" s="55">
        <v>1.76</v>
      </c>
      <c r="Q296" s="55">
        <v>0</v>
      </c>
      <c r="R296" s="55">
        <v>34.76</v>
      </c>
      <c r="S296" s="55">
        <v>34.76</v>
      </c>
      <c r="T296" s="135">
        <f>N296/S296</f>
        <v>0.82940161104718069</v>
      </c>
      <c r="U296" s="55">
        <f>TRUNC(J296*H296,2)</f>
        <v>28.83</v>
      </c>
      <c r="V296" s="55">
        <f>TRUNC(L296*H296,2)</f>
        <v>0</v>
      </c>
      <c r="X296" s="36" t="b">
        <v>1</v>
      </c>
    </row>
    <row r="297" spans="1:24" x14ac:dyDescent="0.25">
      <c r="A297" s="42" t="s">
        <v>3392</v>
      </c>
      <c r="B297" s="128" t="s">
        <v>602</v>
      </c>
      <c r="C297" s="50" t="s">
        <v>163</v>
      </c>
      <c r="D297" s="51">
        <v>41005</v>
      </c>
      <c r="E297" s="56" t="s">
        <v>603</v>
      </c>
      <c r="F297" s="53" t="s">
        <v>211</v>
      </c>
      <c r="G297" s="54">
        <v>19.75</v>
      </c>
      <c r="H297" s="55">
        <v>19.75</v>
      </c>
      <c r="I297" s="73">
        <v>1.29</v>
      </c>
      <c r="J297" s="55">
        <v>1.07</v>
      </c>
      <c r="K297" s="73">
        <v>0</v>
      </c>
      <c r="L297" s="55">
        <v>0</v>
      </c>
      <c r="M297" s="55">
        <f>TRUNC(((J297*G297)+(L297*G297)),2)</f>
        <v>21.13</v>
      </c>
      <c r="N297" s="55">
        <f>TRUNC(((J297*H297)+(L297*H297)),2)</f>
        <v>21.13</v>
      </c>
      <c r="O297" s="37"/>
      <c r="P297" s="55">
        <v>1.29</v>
      </c>
      <c r="Q297" s="55">
        <v>0</v>
      </c>
      <c r="R297" s="55">
        <v>25.47</v>
      </c>
      <c r="S297" s="55">
        <v>25.47</v>
      </c>
      <c r="T297" s="135">
        <f>N297/S297</f>
        <v>0.82960345504515121</v>
      </c>
      <c r="U297" s="55">
        <f>TRUNC(J297*H297,2)</f>
        <v>21.13</v>
      </c>
      <c r="V297" s="55">
        <f>TRUNC(L297*H297,2)</f>
        <v>0</v>
      </c>
      <c r="X297" s="36" t="b">
        <v>1</v>
      </c>
    </row>
    <row r="298" spans="1:24" x14ac:dyDescent="0.25">
      <c r="A298" s="42" t="s">
        <v>3393</v>
      </c>
      <c r="B298" s="128" t="s">
        <v>604</v>
      </c>
      <c r="C298" s="50" t="s">
        <v>163</v>
      </c>
      <c r="D298" s="51">
        <v>41012</v>
      </c>
      <c r="E298" s="56" t="s">
        <v>605</v>
      </c>
      <c r="F298" s="53" t="s">
        <v>211</v>
      </c>
      <c r="G298" s="54">
        <v>19.75</v>
      </c>
      <c r="H298" s="55">
        <v>19.75</v>
      </c>
      <c r="I298" s="73">
        <v>5</v>
      </c>
      <c r="J298" s="55">
        <v>4.1500000000000004</v>
      </c>
      <c r="K298" s="73">
        <v>0</v>
      </c>
      <c r="L298" s="55">
        <v>0</v>
      </c>
      <c r="M298" s="55">
        <f>TRUNC(((J298*G298)+(L298*G298)),2)</f>
        <v>81.96</v>
      </c>
      <c r="N298" s="55">
        <f>TRUNC(((J298*H298)+(L298*H298)),2)</f>
        <v>81.96</v>
      </c>
      <c r="O298" s="37"/>
      <c r="P298" s="55">
        <v>5</v>
      </c>
      <c r="Q298" s="55">
        <v>0</v>
      </c>
      <c r="R298" s="55">
        <v>98.75</v>
      </c>
      <c r="S298" s="55">
        <v>98.75</v>
      </c>
      <c r="T298" s="135">
        <f>N298/S298</f>
        <v>0.8299746835443037</v>
      </c>
      <c r="U298" s="55">
        <f>TRUNC(J298*H298,2)</f>
        <v>81.96</v>
      </c>
      <c r="V298" s="55">
        <f>TRUNC(L298*H298,2)</f>
        <v>0</v>
      </c>
      <c r="X298" s="36" t="b">
        <v>1</v>
      </c>
    </row>
    <row r="299" spans="1:24" x14ac:dyDescent="0.25">
      <c r="A299" s="42" t="s">
        <v>3394</v>
      </c>
      <c r="B299" s="128" t="s">
        <v>606</v>
      </c>
      <c r="C299" s="50" t="s">
        <v>163</v>
      </c>
      <c r="D299" s="51">
        <v>41006</v>
      </c>
      <c r="E299" s="56" t="s">
        <v>607</v>
      </c>
      <c r="F299" s="53" t="s">
        <v>608</v>
      </c>
      <c r="G299" s="54">
        <v>197.5</v>
      </c>
      <c r="H299" s="55">
        <v>197.5</v>
      </c>
      <c r="I299" s="73">
        <v>2.4500000000000002</v>
      </c>
      <c r="J299" s="55">
        <v>2.0299999999999998</v>
      </c>
      <c r="K299" s="73">
        <v>0</v>
      </c>
      <c r="L299" s="55">
        <v>0</v>
      </c>
      <c r="M299" s="55">
        <f>TRUNC(((J299*G299)+(L299*G299)),2)</f>
        <v>400.92</v>
      </c>
      <c r="N299" s="55">
        <f>TRUNC(((J299*H299)+(L299*H299)),2)</f>
        <v>400.92</v>
      </c>
      <c r="O299" s="37"/>
      <c r="P299" s="55">
        <v>2.4500000000000002</v>
      </c>
      <c r="Q299" s="55">
        <v>0</v>
      </c>
      <c r="R299" s="55">
        <v>483.87</v>
      </c>
      <c r="S299" s="55">
        <v>483.87</v>
      </c>
      <c r="T299" s="135">
        <f>N299/S299</f>
        <v>0.8285696571393143</v>
      </c>
      <c r="U299" s="55">
        <f>TRUNC(J299*H299,2)</f>
        <v>400.92</v>
      </c>
      <c r="V299" s="55">
        <f>TRUNC(L299*H299,2)</f>
        <v>0</v>
      </c>
      <c r="X299" s="36" t="b">
        <v>1</v>
      </c>
    </row>
    <row r="300" spans="1:24" x14ac:dyDescent="0.25">
      <c r="A300" s="42" t="s">
        <v>3395</v>
      </c>
      <c r="B300" s="128" t="s">
        <v>609</v>
      </c>
      <c r="C300" s="50" t="s">
        <v>163</v>
      </c>
      <c r="D300" s="51">
        <v>41008</v>
      </c>
      <c r="E300" s="56" t="s">
        <v>610</v>
      </c>
      <c r="F300" s="53" t="s">
        <v>211</v>
      </c>
      <c r="G300" s="54">
        <v>15.8</v>
      </c>
      <c r="H300" s="55">
        <v>15.8</v>
      </c>
      <c r="I300" s="73">
        <v>4.3499999999999996</v>
      </c>
      <c r="J300" s="55">
        <v>3.61</v>
      </c>
      <c r="K300" s="73">
        <v>0</v>
      </c>
      <c r="L300" s="55">
        <v>0</v>
      </c>
      <c r="M300" s="55">
        <f>TRUNC(((J300*G300)+(L300*G300)),2)</f>
        <v>57.03</v>
      </c>
      <c r="N300" s="55">
        <f>TRUNC(((J300*H300)+(L300*H300)),2)</f>
        <v>57.03</v>
      </c>
      <c r="O300" s="37"/>
      <c r="P300" s="55">
        <v>4.3499999999999996</v>
      </c>
      <c r="Q300" s="55">
        <v>0</v>
      </c>
      <c r="R300" s="55">
        <v>68.73</v>
      </c>
      <c r="S300" s="55">
        <v>68.73</v>
      </c>
      <c r="T300" s="135">
        <f>N300/S300</f>
        <v>0.82976865997381055</v>
      </c>
      <c r="U300" s="55">
        <f>TRUNC(J300*H300,2)</f>
        <v>57.03</v>
      </c>
      <c r="V300" s="55">
        <f>TRUNC(L300*H300,2)</f>
        <v>0</v>
      </c>
      <c r="X300" s="36" t="b">
        <v>1</v>
      </c>
    </row>
    <row r="301" spans="1:24" x14ac:dyDescent="0.25">
      <c r="A301" s="42" t="s">
        <v>3396</v>
      </c>
      <c r="B301" s="127" t="s">
        <v>611</v>
      </c>
      <c r="C301" s="132"/>
      <c r="D301" s="132"/>
      <c r="E301" s="47" t="s">
        <v>81</v>
      </c>
      <c r="F301" s="132"/>
      <c r="G301" s="48"/>
      <c r="H301" s="48"/>
      <c r="I301" s="72"/>
      <c r="J301" s="48"/>
      <c r="K301" s="72"/>
      <c r="L301" s="48"/>
      <c r="M301" s="314">
        <f>M302</f>
        <v>2545.48</v>
      </c>
      <c r="N301" s="314">
        <f>N302</f>
        <v>2545.48</v>
      </c>
      <c r="O301" s="37"/>
      <c r="P301" s="48"/>
      <c r="Q301" s="48"/>
      <c r="R301" s="314">
        <v>3066.55</v>
      </c>
      <c r="S301" s="314">
        <v>3066.55</v>
      </c>
      <c r="T301" s="135">
        <f>N301/S301</f>
        <v>0.83007940519476275</v>
      </c>
      <c r="U301" s="55">
        <f>TRUNC(J301*H301,2)</f>
        <v>0</v>
      </c>
      <c r="V301" s="55">
        <f>TRUNC(L301*H301,2)</f>
        <v>0</v>
      </c>
      <c r="X301" s="36" t="b">
        <v>1</v>
      </c>
    </row>
    <row r="302" spans="1:24" ht="36" x14ac:dyDescent="0.3">
      <c r="A302" s="42" t="s">
        <v>3397</v>
      </c>
      <c r="B302" s="128" t="s">
        <v>612</v>
      </c>
      <c r="C302" s="50" t="s">
        <v>197</v>
      </c>
      <c r="D302" s="57" t="s">
        <v>253</v>
      </c>
      <c r="E302" s="52" t="s">
        <v>3035</v>
      </c>
      <c r="F302" s="53" t="s">
        <v>164</v>
      </c>
      <c r="G302" s="54">
        <v>11.94</v>
      </c>
      <c r="H302" s="55">
        <v>11.94</v>
      </c>
      <c r="I302" s="73">
        <v>256.83</v>
      </c>
      <c r="J302" s="55">
        <v>213.19</v>
      </c>
      <c r="K302" s="73">
        <v>0</v>
      </c>
      <c r="L302" s="55">
        <v>0</v>
      </c>
      <c r="M302" s="55">
        <f>TRUNC(((J302*G302)+(L302*G302)),2)</f>
        <v>2545.48</v>
      </c>
      <c r="N302" s="55">
        <f>TRUNC(((J302*H302)+(L302*H302)),2)</f>
        <v>2545.48</v>
      </c>
      <c r="O302" s="38"/>
      <c r="P302" s="55">
        <v>256.83</v>
      </c>
      <c r="Q302" s="55">
        <v>0</v>
      </c>
      <c r="R302" s="55">
        <v>3066.55</v>
      </c>
      <c r="S302" s="55">
        <v>3066.55</v>
      </c>
      <c r="T302" s="135">
        <f>N302/S302</f>
        <v>0.83007940519476275</v>
      </c>
      <c r="U302" s="55">
        <f>TRUNC(J302*H302,2)</f>
        <v>2545.48</v>
      </c>
      <c r="V302" s="55">
        <f>TRUNC(L302*H302,2)</f>
        <v>0</v>
      </c>
      <c r="X302" s="36" t="b">
        <v>1</v>
      </c>
    </row>
    <row r="303" spans="1:24" x14ac:dyDescent="0.25">
      <c r="A303" s="42" t="s">
        <v>3398</v>
      </c>
      <c r="B303" s="127" t="s">
        <v>613</v>
      </c>
      <c r="C303" s="132"/>
      <c r="D303" s="132"/>
      <c r="E303" s="47" t="s">
        <v>99</v>
      </c>
      <c r="F303" s="132"/>
      <c r="G303" s="48"/>
      <c r="H303" s="48"/>
      <c r="I303" s="72"/>
      <c r="J303" s="48"/>
      <c r="K303" s="72"/>
      <c r="L303" s="48"/>
      <c r="M303" s="314">
        <f>SUM(M304:M305)</f>
        <v>9756.6</v>
      </c>
      <c r="N303" s="314">
        <f>SUM(N304:N305)</f>
        <v>9756.6</v>
      </c>
      <c r="O303" s="37"/>
      <c r="P303" s="48"/>
      <c r="Q303" s="48"/>
      <c r="R303" s="314">
        <v>11753.98</v>
      </c>
      <c r="S303" s="314">
        <v>11753.98</v>
      </c>
      <c r="T303" s="135">
        <f>N303/S303</f>
        <v>0.83006777278845134</v>
      </c>
      <c r="U303" s="55">
        <f>TRUNC(J303*H303,2)</f>
        <v>0</v>
      </c>
      <c r="V303" s="55">
        <f>TRUNC(L303*H303,2)</f>
        <v>0</v>
      </c>
      <c r="X303" s="36" t="b">
        <v>1</v>
      </c>
    </row>
    <row r="304" spans="1:24" x14ac:dyDescent="0.25">
      <c r="A304" s="42" t="s">
        <v>3399</v>
      </c>
      <c r="B304" s="128" t="s">
        <v>614</v>
      </c>
      <c r="C304" s="50" t="s">
        <v>197</v>
      </c>
      <c r="D304" s="57" t="s">
        <v>615</v>
      </c>
      <c r="E304" s="56" t="s">
        <v>616</v>
      </c>
      <c r="F304" s="53" t="s">
        <v>172</v>
      </c>
      <c r="G304" s="54">
        <v>18.600000000000001</v>
      </c>
      <c r="H304" s="55">
        <v>18.600000000000001</v>
      </c>
      <c r="I304" s="73">
        <v>353.25</v>
      </c>
      <c r="J304" s="55">
        <v>293.23</v>
      </c>
      <c r="K304" s="73">
        <v>41.1</v>
      </c>
      <c r="L304" s="55">
        <v>34.11</v>
      </c>
      <c r="M304" s="55">
        <f>TRUNC(((J304*G304)+(L304*G304)),2)</f>
        <v>6088.52</v>
      </c>
      <c r="N304" s="55">
        <f>TRUNC(((J304*H304)+(L304*H304)),2)</f>
        <v>6088.52</v>
      </c>
      <c r="O304" s="37"/>
      <c r="P304" s="55">
        <v>353.25</v>
      </c>
      <c r="Q304" s="55">
        <v>41.1</v>
      </c>
      <c r="R304" s="55">
        <v>7334.91</v>
      </c>
      <c r="S304" s="55">
        <v>7334.91</v>
      </c>
      <c r="T304" s="135">
        <f>N304/S304</f>
        <v>0.83007426130654649</v>
      </c>
      <c r="U304" s="55">
        <f>TRUNC(J304*H304,2)</f>
        <v>5454.07</v>
      </c>
      <c r="V304" s="55">
        <f>TRUNC(L304*H304,2)</f>
        <v>634.44000000000005</v>
      </c>
      <c r="X304" s="36" t="b">
        <v>1</v>
      </c>
    </row>
    <row r="305" spans="1:24" x14ac:dyDescent="0.25">
      <c r="A305" s="42" t="s">
        <v>3400</v>
      </c>
      <c r="B305" s="128" t="s">
        <v>617</v>
      </c>
      <c r="C305" s="50" t="s">
        <v>197</v>
      </c>
      <c r="D305" s="57" t="s">
        <v>257</v>
      </c>
      <c r="E305" s="56" t="s">
        <v>258</v>
      </c>
      <c r="F305" s="53" t="s">
        <v>172</v>
      </c>
      <c r="G305" s="54">
        <v>12.15</v>
      </c>
      <c r="H305" s="55">
        <v>12.15</v>
      </c>
      <c r="I305" s="73">
        <v>322.61</v>
      </c>
      <c r="J305" s="55">
        <v>267.79000000000002</v>
      </c>
      <c r="K305" s="73">
        <v>41.1</v>
      </c>
      <c r="L305" s="55">
        <v>34.11</v>
      </c>
      <c r="M305" s="55">
        <f>TRUNC(((J305*G305)+(L305*G305)),2)</f>
        <v>3668.08</v>
      </c>
      <c r="N305" s="55">
        <f>TRUNC(((J305*H305)+(L305*H305)),2)</f>
        <v>3668.08</v>
      </c>
      <c r="O305" s="37"/>
      <c r="P305" s="55">
        <v>322.61</v>
      </c>
      <c r="Q305" s="55">
        <v>41.1</v>
      </c>
      <c r="R305" s="55">
        <v>4419.07</v>
      </c>
      <c r="S305" s="55">
        <v>4419.07</v>
      </c>
      <c r="T305" s="135">
        <f>N305/S305</f>
        <v>0.83005700294405838</v>
      </c>
      <c r="U305" s="55">
        <f>TRUNC(J305*H305,2)</f>
        <v>3253.64</v>
      </c>
      <c r="V305" s="55">
        <f>TRUNC(L305*H305,2)</f>
        <v>414.43</v>
      </c>
      <c r="X305" s="36" t="b">
        <v>1</v>
      </c>
    </row>
    <row r="306" spans="1:24" x14ac:dyDescent="0.25">
      <c r="A306" s="42" t="s">
        <v>3401</v>
      </c>
      <c r="B306" s="127" t="s">
        <v>618</v>
      </c>
      <c r="C306" s="132"/>
      <c r="D306" s="132"/>
      <c r="E306" s="47" t="s">
        <v>103</v>
      </c>
      <c r="F306" s="132"/>
      <c r="G306" s="48"/>
      <c r="H306" s="48"/>
      <c r="I306" s="72"/>
      <c r="J306" s="48"/>
      <c r="K306" s="72"/>
      <c r="L306" s="48"/>
      <c r="M306" s="314">
        <f>SUM(M307:M308)</f>
        <v>177.34</v>
      </c>
      <c r="N306" s="314">
        <f>SUM(N307:N308)</f>
        <v>177.34</v>
      </c>
      <c r="O306" s="37"/>
      <c r="P306" s="48"/>
      <c r="Q306" s="48"/>
      <c r="R306" s="314">
        <v>213.89</v>
      </c>
      <c r="S306" s="314">
        <v>213.89</v>
      </c>
      <c r="T306" s="135">
        <f>N306/S306</f>
        <v>0.82911777081677507</v>
      </c>
      <c r="U306" s="55">
        <f>TRUNC(J306*H306,2)</f>
        <v>0</v>
      </c>
      <c r="V306" s="55">
        <f>TRUNC(L306*H306,2)</f>
        <v>0</v>
      </c>
      <c r="X306" s="36" t="b">
        <v>1</v>
      </c>
    </row>
    <row r="307" spans="1:24" x14ac:dyDescent="0.25">
      <c r="A307" s="42" t="s">
        <v>3402</v>
      </c>
      <c r="B307" s="128" t="s">
        <v>619</v>
      </c>
      <c r="C307" s="50" t="s">
        <v>163</v>
      </c>
      <c r="D307" s="51">
        <v>200150</v>
      </c>
      <c r="E307" s="56" t="s">
        <v>449</v>
      </c>
      <c r="F307" s="53" t="s">
        <v>164</v>
      </c>
      <c r="G307" s="54">
        <v>9.3000000000000007</v>
      </c>
      <c r="H307" s="55">
        <v>9.3000000000000007</v>
      </c>
      <c r="I307" s="73">
        <v>3.75</v>
      </c>
      <c r="J307" s="55">
        <v>3.11</v>
      </c>
      <c r="K307" s="73">
        <v>1.24</v>
      </c>
      <c r="L307" s="55">
        <v>1.02</v>
      </c>
      <c r="M307" s="55">
        <f>TRUNC(((J307*G307)+(L307*G307)),2)</f>
        <v>38.4</v>
      </c>
      <c r="N307" s="55">
        <f>TRUNC(((J307*H307)+(L307*H307)),2)</f>
        <v>38.4</v>
      </c>
      <c r="O307" s="37"/>
      <c r="P307" s="55">
        <v>3.75</v>
      </c>
      <c r="Q307" s="55">
        <v>1.24</v>
      </c>
      <c r="R307" s="55">
        <v>46.4</v>
      </c>
      <c r="S307" s="55">
        <v>46.4</v>
      </c>
      <c r="T307" s="135">
        <f>N307/S307</f>
        <v>0.82758620689655171</v>
      </c>
      <c r="U307" s="55">
        <f>TRUNC(J307*H307,2)</f>
        <v>28.92</v>
      </c>
      <c r="V307" s="55">
        <f>TRUNC(L307*H307,2)</f>
        <v>9.48</v>
      </c>
      <c r="X307" s="36" t="b">
        <v>1</v>
      </c>
    </row>
    <row r="308" spans="1:24" x14ac:dyDescent="0.25">
      <c r="A308" s="42" t="s">
        <v>3403</v>
      </c>
      <c r="B308" s="128" t="s">
        <v>620</v>
      </c>
      <c r="C308" s="50" t="s">
        <v>163</v>
      </c>
      <c r="D308" s="51">
        <v>200403</v>
      </c>
      <c r="E308" s="56" t="s">
        <v>451</v>
      </c>
      <c r="F308" s="53" t="s">
        <v>164</v>
      </c>
      <c r="G308" s="54">
        <v>9.3000000000000007</v>
      </c>
      <c r="H308" s="55">
        <v>9.3000000000000007</v>
      </c>
      <c r="I308" s="73">
        <v>2.88</v>
      </c>
      <c r="J308" s="55">
        <v>2.39</v>
      </c>
      <c r="K308" s="73">
        <v>15.13</v>
      </c>
      <c r="L308" s="55">
        <v>12.55</v>
      </c>
      <c r="M308" s="55">
        <f>TRUNC(((J308*G308)+(L308*G308)),2)</f>
        <v>138.94</v>
      </c>
      <c r="N308" s="55">
        <f>TRUNC(((J308*H308)+(L308*H308)),2)</f>
        <v>138.94</v>
      </c>
      <c r="O308" s="37"/>
      <c r="P308" s="55">
        <v>2.88</v>
      </c>
      <c r="Q308" s="55">
        <v>15.13</v>
      </c>
      <c r="R308" s="55">
        <v>167.49</v>
      </c>
      <c r="S308" s="55">
        <v>167.49</v>
      </c>
      <c r="T308" s="135">
        <f>N308/S308</f>
        <v>0.82954206221266935</v>
      </c>
      <c r="U308" s="55">
        <f>TRUNC(J308*H308,2)</f>
        <v>22.22</v>
      </c>
      <c r="V308" s="55">
        <f>TRUNC(L308*H308,2)</f>
        <v>116.71</v>
      </c>
      <c r="X308" s="36" t="b">
        <v>1</v>
      </c>
    </row>
    <row r="309" spans="1:24" x14ac:dyDescent="0.25">
      <c r="A309" s="42" t="s">
        <v>3404</v>
      </c>
      <c r="B309" s="127" t="s">
        <v>621</v>
      </c>
      <c r="C309" s="132"/>
      <c r="D309" s="132"/>
      <c r="E309" s="47" t="s">
        <v>107</v>
      </c>
      <c r="F309" s="132"/>
      <c r="G309" s="48"/>
      <c r="H309" s="48"/>
      <c r="I309" s="72"/>
      <c r="J309" s="48"/>
      <c r="K309" s="72"/>
      <c r="L309" s="48"/>
      <c r="M309" s="314">
        <f>SUM(M310:M311)</f>
        <v>1861.74</v>
      </c>
      <c r="N309" s="314">
        <f>SUM(N310:N311)</f>
        <v>1861.74</v>
      </c>
      <c r="O309" s="37"/>
      <c r="P309" s="48"/>
      <c r="Q309" s="48"/>
      <c r="R309" s="314">
        <v>2243.1799999999998</v>
      </c>
      <c r="S309" s="314">
        <v>2243.1799999999998</v>
      </c>
      <c r="T309" s="135">
        <f>N309/S309</f>
        <v>0.82995568790734586</v>
      </c>
      <c r="U309" s="55">
        <f>TRUNC(J309*H309,2)</f>
        <v>0</v>
      </c>
      <c r="V309" s="55">
        <f>TRUNC(L309*H309,2)</f>
        <v>0</v>
      </c>
      <c r="X309" s="36" t="b">
        <v>1</v>
      </c>
    </row>
    <row r="310" spans="1:24" x14ac:dyDescent="0.25">
      <c r="A310" s="42" t="s">
        <v>3405</v>
      </c>
      <c r="B310" s="128" t="s">
        <v>622</v>
      </c>
      <c r="C310" s="50" t="s">
        <v>163</v>
      </c>
      <c r="D310" s="51">
        <v>220107</v>
      </c>
      <c r="E310" s="56" t="s">
        <v>623</v>
      </c>
      <c r="F310" s="53" t="s">
        <v>211</v>
      </c>
      <c r="G310" s="54">
        <v>1.48</v>
      </c>
      <c r="H310" s="55">
        <v>1.48</v>
      </c>
      <c r="I310" s="73">
        <v>175.88</v>
      </c>
      <c r="J310" s="55">
        <v>145.99</v>
      </c>
      <c r="K310" s="73">
        <v>25.21</v>
      </c>
      <c r="L310" s="55">
        <v>20.92</v>
      </c>
      <c r="M310" s="55">
        <f>TRUNC(((J310*G310)+(L310*G310)),2)</f>
        <v>247.02</v>
      </c>
      <c r="N310" s="55">
        <f>TRUNC(((J310*H310)+(L310*H310)),2)</f>
        <v>247.02</v>
      </c>
      <c r="O310" s="37"/>
      <c r="P310" s="55">
        <v>175.88</v>
      </c>
      <c r="Q310" s="55">
        <v>25.21</v>
      </c>
      <c r="R310" s="55">
        <v>297.61</v>
      </c>
      <c r="S310" s="55">
        <v>297.61</v>
      </c>
      <c r="T310" s="135">
        <f>N310/S310</f>
        <v>0.83001243237794431</v>
      </c>
      <c r="U310" s="55">
        <f>TRUNC(J310*H310,2)</f>
        <v>216.06</v>
      </c>
      <c r="V310" s="55">
        <f>TRUNC(L310*H310,2)</f>
        <v>30.96</v>
      </c>
      <c r="X310" s="36" t="b">
        <v>1</v>
      </c>
    </row>
    <row r="311" spans="1:24" x14ac:dyDescent="0.25">
      <c r="A311" s="42" t="s">
        <v>3406</v>
      </c>
      <c r="B311" s="128" t="s">
        <v>624</v>
      </c>
      <c r="C311" s="50" t="s">
        <v>163</v>
      </c>
      <c r="D311" s="51">
        <v>220059</v>
      </c>
      <c r="E311" s="56" t="s">
        <v>625</v>
      </c>
      <c r="F311" s="53" t="s">
        <v>164</v>
      </c>
      <c r="G311" s="54">
        <v>49.38</v>
      </c>
      <c r="H311" s="55">
        <v>49.38</v>
      </c>
      <c r="I311" s="73">
        <v>29.4</v>
      </c>
      <c r="J311" s="55">
        <v>24.4</v>
      </c>
      <c r="K311" s="73">
        <v>10</v>
      </c>
      <c r="L311" s="55">
        <v>8.3000000000000007</v>
      </c>
      <c r="M311" s="55">
        <f>TRUNC(((J311*G311)+(L311*G311)),2)</f>
        <v>1614.72</v>
      </c>
      <c r="N311" s="55">
        <f>TRUNC(((J311*H311)+(L311*H311)),2)</f>
        <v>1614.72</v>
      </c>
      <c r="O311" s="37"/>
      <c r="P311" s="55">
        <v>29.4</v>
      </c>
      <c r="Q311" s="55">
        <v>10</v>
      </c>
      <c r="R311" s="55">
        <v>1945.57</v>
      </c>
      <c r="S311" s="55">
        <v>1945.57</v>
      </c>
      <c r="T311" s="135">
        <f>N311/S311</f>
        <v>0.82994700781776043</v>
      </c>
      <c r="U311" s="55">
        <f>TRUNC(J311*H311,2)</f>
        <v>1204.8699999999999</v>
      </c>
      <c r="V311" s="55">
        <f>TRUNC(L311*H311,2)</f>
        <v>409.85</v>
      </c>
      <c r="X311" s="36" t="b">
        <v>1</v>
      </c>
    </row>
    <row r="312" spans="1:24" x14ac:dyDescent="0.25">
      <c r="A312" s="42" t="s">
        <v>3407</v>
      </c>
      <c r="B312" s="126">
        <v>10</v>
      </c>
      <c r="C312" s="131"/>
      <c r="D312" s="131"/>
      <c r="E312" s="43" t="s">
        <v>12</v>
      </c>
      <c r="F312" s="44" t="s">
        <v>160</v>
      </c>
      <c r="G312" s="45">
        <v>1</v>
      </c>
      <c r="H312" s="46"/>
      <c r="I312" s="72"/>
      <c r="J312" s="46"/>
      <c r="K312" s="72"/>
      <c r="L312" s="46"/>
      <c r="M312" s="45">
        <f>M313</f>
        <v>730.99</v>
      </c>
      <c r="N312" s="45">
        <f>N313</f>
        <v>730.99</v>
      </c>
      <c r="O312" s="37"/>
      <c r="P312" s="46"/>
      <c r="Q312" s="46"/>
      <c r="R312" s="45">
        <v>882.14</v>
      </c>
      <c r="S312" s="45">
        <v>882.14</v>
      </c>
      <c r="T312" s="135">
        <f>N312/S312</f>
        <v>0.82865531548280325</v>
      </c>
      <c r="U312" s="55">
        <f>TRUNC(J312*H312,2)</f>
        <v>0</v>
      </c>
      <c r="V312" s="55">
        <f>TRUNC(L312*H312,2)</f>
        <v>0</v>
      </c>
      <c r="X312" s="36" t="b">
        <v>1</v>
      </c>
    </row>
    <row r="313" spans="1:24" x14ac:dyDescent="0.25">
      <c r="A313" s="42" t="s">
        <v>3408</v>
      </c>
      <c r="B313" s="127" t="s">
        <v>626</v>
      </c>
      <c r="C313" s="132"/>
      <c r="D313" s="132"/>
      <c r="E313" s="47" t="s">
        <v>77</v>
      </c>
      <c r="F313" s="132"/>
      <c r="G313" s="48"/>
      <c r="H313" s="48"/>
      <c r="I313" s="72"/>
      <c r="J313" s="48"/>
      <c r="K313" s="72"/>
      <c r="L313" s="48"/>
      <c r="M313" s="314">
        <f>M314+M320</f>
        <v>730.99</v>
      </c>
      <c r="N313" s="314">
        <f>N314+N320</f>
        <v>730.99</v>
      </c>
      <c r="O313" s="37"/>
      <c r="P313" s="48"/>
      <c r="Q313" s="48"/>
      <c r="R313" s="314">
        <v>882.14</v>
      </c>
      <c r="S313" s="314">
        <v>882.14</v>
      </c>
      <c r="T313" s="135">
        <f>N313/S313</f>
        <v>0.82865531548280325</v>
      </c>
      <c r="U313" s="55">
        <f>TRUNC(J313*H313,2)</f>
        <v>0</v>
      </c>
      <c r="V313" s="55">
        <f>TRUNC(L313*H313,2)</f>
        <v>0</v>
      </c>
      <c r="X313" s="36" t="b">
        <v>1</v>
      </c>
    </row>
    <row r="314" spans="1:24" x14ac:dyDescent="0.25">
      <c r="A314" s="42" t="s">
        <v>3409</v>
      </c>
      <c r="B314" s="129" t="s">
        <v>627</v>
      </c>
      <c r="C314" s="133"/>
      <c r="D314" s="133"/>
      <c r="E314" s="58" t="s">
        <v>628</v>
      </c>
      <c r="F314" s="133"/>
      <c r="G314" s="59"/>
      <c r="H314" s="59"/>
      <c r="I314" s="72"/>
      <c r="J314" s="59"/>
      <c r="K314" s="72"/>
      <c r="L314" s="59"/>
      <c r="M314" s="60">
        <f>SUM(M315:M319)</f>
        <v>239.71</v>
      </c>
      <c r="N314" s="60">
        <f>SUM(N315:N319)</f>
        <v>239.71</v>
      </c>
      <c r="O314" s="37"/>
      <c r="P314" s="59"/>
      <c r="Q314" s="59"/>
      <c r="R314" s="60">
        <v>289.27</v>
      </c>
      <c r="S314" s="60">
        <v>289.27</v>
      </c>
      <c r="T314" s="135">
        <f>N314/S314</f>
        <v>0.82867217478480315</v>
      </c>
      <c r="U314" s="55">
        <f>TRUNC(J314*H314,2)</f>
        <v>0</v>
      </c>
      <c r="V314" s="55">
        <f>TRUNC(L314*H314,2)</f>
        <v>0</v>
      </c>
      <c r="X314" s="36" t="b">
        <v>1</v>
      </c>
    </row>
    <row r="315" spans="1:24" x14ac:dyDescent="0.25">
      <c r="A315" s="42" t="s">
        <v>3410</v>
      </c>
      <c r="B315" s="128" t="s">
        <v>629</v>
      </c>
      <c r="C315" s="50" t="s">
        <v>163</v>
      </c>
      <c r="D315" s="51">
        <v>41004</v>
      </c>
      <c r="E315" s="56" t="s">
        <v>601</v>
      </c>
      <c r="F315" s="53" t="s">
        <v>211</v>
      </c>
      <c r="G315" s="54">
        <v>10.63</v>
      </c>
      <c r="H315" s="55">
        <v>10.63</v>
      </c>
      <c r="I315" s="73">
        <v>1.76</v>
      </c>
      <c r="J315" s="55">
        <v>1.46</v>
      </c>
      <c r="K315" s="73">
        <v>0</v>
      </c>
      <c r="L315" s="55">
        <v>0</v>
      </c>
      <c r="M315" s="55">
        <f>TRUNC(((J315*G315)+(L315*G315)),2)</f>
        <v>15.51</v>
      </c>
      <c r="N315" s="55">
        <f>TRUNC(((J315*H315)+(L315*H315)),2)</f>
        <v>15.51</v>
      </c>
      <c r="O315" s="37"/>
      <c r="P315" s="55">
        <v>1.76</v>
      </c>
      <c r="Q315" s="55">
        <v>0</v>
      </c>
      <c r="R315" s="55">
        <v>18.7</v>
      </c>
      <c r="S315" s="55">
        <v>18.7</v>
      </c>
      <c r="T315" s="135">
        <f>N315/S315</f>
        <v>0.8294117647058824</v>
      </c>
      <c r="U315" s="55">
        <f>TRUNC(J315*H315,2)</f>
        <v>15.51</v>
      </c>
      <c r="V315" s="55">
        <f>TRUNC(L315*H315,2)</f>
        <v>0</v>
      </c>
      <c r="X315" s="36" t="b">
        <v>1</v>
      </c>
    </row>
    <row r="316" spans="1:24" x14ac:dyDescent="0.25">
      <c r="A316" s="42" t="s">
        <v>3411</v>
      </c>
      <c r="B316" s="128" t="s">
        <v>630</v>
      </c>
      <c r="C316" s="50" t="s">
        <v>163</v>
      </c>
      <c r="D316" s="51">
        <v>41010</v>
      </c>
      <c r="E316" s="56" t="s">
        <v>631</v>
      </c>
      <c r="F316" s="53" t="s">
        <v>211</v>
      </c>
      <c r="G316" s="54">
        <v>0.17</v>
      </c>
      <c r="H316" s="55">
        <v>0.17</v>
      </c>
      <c r="I316" s="73">
        <v>1.29</v>
      </c>
      <c r="J316" s="55">
        <v>1.07</v>
      </c>
      <c r="K316" s="73">
        <v>0</v>
      </c>
      <c r="L316" s="55">
        <v>0</v>
      </c>
      <c r="M316" s="55">
        <f>TRUNC(((J316*G316)+(L316*G316)),2)</f>
        <v>0.18</v>
      </c>
      <c r="N316" s="55">
        <f>TRUNC(((J316*H316)+(L316*H316)),2)</f>
        <v>0.18</v>
      </c>
      <c r="O316" s="37"/>
      <c r="P316" s="55">
        <v>1.29</v>
      </c>
      <c r="Q316" s="55">
        <v>0</v>
      </c>
      <c r="R316" s="55">
        <v>0.21</v>
      </c>
      <c r="S316" s="55">
        <v>0.21</v>
      </c>
      <c r="T316" s="135">
        <f>N316/S316</f>
        <v>0.8571428571428571</v>
      </c>
      <c r="U316" s="55">
        <f>TRUNC(J316*H316,2)</f>
        <v>0.18</v>
      </c>
      <c r="V316" s="55">
        <f>TRUNC(L316*H316,2)</f>
        <v>0</v>
      </c>
      <c r="X316" s="36" t="b">
        <v>0</v>
      </c>
    </row>
    <row r="317" spans="1:24" x14ac:dyDescent="0.25">
      <c r="A317" s="42" t="s">
        <v>3412</v>
      </c>
      <c r="B317" s="128" t="s">
        <v>632</v>
      </c>
      <c r="C317" s="50" t="s">
        <v>163</v>
      </c>
      <c r="D317" s="51">
        <v>41008</v>
      </c>
      <c r="E317" s="56" t="s">
        <v>610</v>
      </c>
      <c r="F317" s="53" t="s">
        <v>211</v>
      </c>
      <c r="G317" s="54">
        <v>0.14000000000000001</v>
      </c>
      <c r="H317" s="55">
        <v>0.14000000000000001</v>
      </c>
      <c r="I317" s="73">
        <v>4.3499999999999996</v>
      </c>
      <c r="J317" s="55">
        <v>3.61</v>
      </c>
      <c r="K317" s="73">
        <v>0</v>
      </c>
      <c r="L317" s="55">
        <v>0</v>
      </c>
      <c r="M317" s="55">
        <f>TRUNC(((J317*G317)+(L317*G317)),2)</f>
        <v>0.5</v>
      </c>
      <c r="N317" s="55">
        <f>TRUNC(((J317*H317)+(L317*H317)),2)</f>
        <v>0.5</v>
      </c>
      <c r="O317" s="37"/>
      <c r="P317" s="55">
        <v>4.3499999999999996</v>
      </c>
      <c r="Q317" s="55">
        <v>0</v>
      </c>
      <c r="R317" s="55">
        <v>0.6</v>
      </c>
      <c r="S317" s="55">
        <v>0.6</v>
      </c>
      <c r="T317" s="135">
        <f>N317/S317</f>
        <v>0.83333333333333337</v>
      </c>
      <c r="U317" s="55">
        <f>TRUNC(J317*H317,2)</f>
        <v>0.5</v>
      </c>
      <c r="V317" s="55">
        <f>TRUNC(L317*H317,2)</f>
        <v>0</v>
      </c>
      <c r="X317" s="36" t="b">
        <v>1</v>
      </c>
    </row>
    <row r="318" spans="1:24" x14ac:dyDescent="0.25">
      <c r="A318" s="42" t="s">
        <v>3413</v>
      </c>
      <c r="B318" s="128" t="s">
        <v>633</v>
      </c>
      <c r="C318" s="50" t="s">
        <v>163</v>
      </c>
      <c r="D318" s="51">
        <v>41005</v>
      </c>
      <c r="E318" s="56" t="s">
        <v>603</v>
      </c>
      <c r="F318" s="53" t="s">
        <v>211</v>
      </c>
      <c r="G318" s="54">
        <v>10.46</v>
      </c>
      <c r="H318" s="55">
        <v>10.46</v>
      </c>
      <c r="I318" s="73">
        <v>1.29</v>
      </c>
      <c r="J318" s="55">
        <v>1.07</v>
      </c>
      <c r="K318" s="73">
        <v>0</v>
      </c>
      <c r="L318" s="55">
        <v>0</v>
      </c>
      <c r="M318" s="55">
        <f>TRUNC(((J318*G318)+(L318*G318)),2)</f>
        <v>11.19</v>
      </c>
      <c r="N318" s="55">
        <f>TRUNC(((J318*H318)+(L318*H318)),2)</f>
        <v>11.19</v>
      </c>
      <c r="O318" s="37"/>
      <c r="P318" s="55">
        <v>1.29</v>
      </c>
      <c r="Q318" s="55">
        <v>0</v>
      </c>
      <c r="R318" s="55">
        <v>13.49</v>
      </c>
      <c r="S318" s="55">
        <v>13.49</v>
      </c>
      <c r="T318" s="135">
        <f>N318/S318</f>
        <v>0.82950333580429947</v>
      </c>
      <c r="U318" s="55">
        <f>TRUNC(J318*H318,2)</f>
        <v>11.19</v>
      </c>
      <c r="V318" s="55">
        <f>TRUNC(L318*H318,2)</f>
        <v>0</v>
      </c>
      <c r="X318" s="36" t="b">
        <v>1</v>
      </c>
    </row>
    <row r="319" spans="1:24" x14ac:dyDescent="0.25">
      <c r="A319" s="42" t="s">
        <v>3414</v>
      </c>
      <c r="B319" s="128" t="s">
        <v>634</v>
      </c>
      <c r="C319" s="50" t="s">
        <v>163</v>
      </c>
      <c r="D319" s="51">
        <v>41006</v>
      </c>
      <c r="E319" s="56" t="s">
        <v>607</v>
      </c>
      <c r="F319" s="53" t="s">
        <v>608</v>
      </c>
      <c r="G319" s="54">
        <v>104.6</v>
      </c>
      <c r="H319" s="55">
        <v>104.6</v>
      </c>
      <c r="I319" s="73">
        <v>2.4500000000000002</v>
      </c>
      <c r="J319" s="55">
        <v>2.0299999999999998</v>
      </c>
      <c r="K319" s="73">
        <v>0</v>
      </c>
      <c r="L319" s="55">
        <v>0</v>
      </c>
      <c r="M319" s="55">
        <f>TRUNC(((J319*G319)+(L319*G319)),2)</f>
        <v>212.33</v>
      </c>
      <c r="N319" s="55">
        <f>TRUNC(((J319*H319)+(L319*H319)),2)</f>
        <v>212.33</v>
      </c>
      <c r="O319" s="37"/>
      <c r="P319" s="55">
        <v>2.4500000000000002</v>
      </c>
      <c r="Q319" s="55">
        <v>0</v>
      </c>
      <c r="R319" s="55">
        <v>256.27</v>
      </c>
      <c r="S319" s="55">
        <v>256.27</v>
      </c>
      <c r="T319" s="135">
        <f>N319/S319</f>
        <v>0.82854021149568824</v>
      </c>
      <c r="U319" s="55">
        <f>TRUNC(J319*H319,2)</f>
        <v>212.33</v>
      </c>
      <c r="V319" s="55">
        <f>TRUNC(L319*H319,2)</f>
        <v>0</v>
      </c>
      <c r="X319" s="36" t="b">
        <v>1</v>
      </c>
    </row>
    <row r="320" spans="1:24" x14ac:dyDescent="0.25">
      <c r="A320" s="42" t="s">
        <v>3415</v>
      </c>
      <c r="B320" s="129" t="s">
        <v>635</v>
      </c>
      <c r="C320" s="133"/>
      <c r="D320" s="133"/>
      <c r="E320" s="58" t="s">
        <v>636</v>
      </c>
      <c r="F320" s="133"/>
      <c r="G320" s="59"/>
      <c r="H320" s="59"/>
      <c r="I320" s="72"/>
      <c r="J320" s="59"/>
      <c r="K320" s="72"/>
      <c r="L320" s="59"/>
      <c r="M320" s="60">
        <f>SUM(M321:M323)</f>
        <v>491.28000000000003</v>
      </c>
      <c r="N320" s="60">
        <f>SUM(N321:N323)</f>
        <v>491.28000000000003</v>
      </c>
      <c r="O320" s="37"/>
      <c r="P320" s="59"/>
      <c r="Q320" s="59"/>
      <c r="R320" s="60">
        <v>592.87</v>
      </c>
      <c r="S320" s="60">
        <v>592.87</v>
      </c>
      <c r="T320" s="135">
        <f>N320/S320</f>
        <v>0.82864708958118982</v>
      </c>
      <c r="U320" s="55">
        <f>TRUNC(J320*H320,2)</f>
        <v>0</v>
      </c>
      <c r="V320" s="55">
        <f>TRUNC(L320*H320,2)</f>
        <v>0</v>
      </c>
      <c r="X320" s="36" t="b">
        <v>1</v>
      </c>
    </row>
    <row r="321" spans="1:24" x14ac:dyDescent="0.25">
      <c r="A321" s="42" t="s">
        <v>3416</v>
      </c>
      <c r="B321" s="128" t="s">
        <v>637</v>
      </c>
      <c r="C321" s="50" t="s">
        <v>163</v>
      </c>
      <c r="D321" s="51">
        <v>41004</v>
      </c>
      <c r="E321" s="56" t="s">
        <v>601</v>
      </c>
      <c r="F321" s="53" t="s">
        <v>211</v>
      </c>
      <c r="G321" s="54">
        <v>21.52</v>
      </c>
      <c r="H321" s="55">
        <v>21.52</v>
      </c>
      <c r="I321" s="73">
        <v>1.76</v>
      </c>
      <c r="J321" s="55">
        <v>1.46</v>
      </c>
      <c r="K321" s="73">
        <v>0</v>
      </c>
      <c r="L321" s="55">
        <v>0</v>
      </c>
      <c r="M321" s="55">
        <f>TRUNC(((J321*G321)+(L321*G321)),2)</f>
        <v>31.41</v>
      </c>
      <c r="N321" s="55">
        <f>TRUNC(((J321*H321)+(L321*H321)),2)</f>
        <v>31.41</v>
      </c>
      <c r="O321" s="37"/>
      <c r="P321" s="55">
        <v>1.76</v>
      </c>
      <c r="Q321" s="55">
        <v>0</v>
      </c>
      <c r="R321" s="55">
        <v>37.869999999999997</v>
      </c>
      <c r="S321" s="55">
        <v>37.869999999999997</v>
      </c>
      <c r="T321" s="135">
        <f>N321/S321</f>
        <v>0.82941642461050968</v>
      </c>
      <c r="U321" s="55">
        <f>TRUNC(J321*H321,2)</f>
        <v>31.41</v>
      </c>
      <c r="V321" s="55">
        <f>TRUNC(L321*H321,2)</f>
        <v>0</v>
      </c>
      <c r="X321" s="36" t="b">
        <v>1</v>
      </c>
    </row>
    <row r="322" spans="1:24" x14ac:dyDescent="0.25">
      <c r="A322" s="42" t="s">
        <v>3417</v>
      </c>
      <c r="B322" s="128" t="s">
        <v>638</v>
      </c>
      <c r="C322" s="50" t="s">
        <v>163</v>
      </c>
      <c r="D322" s="51">
        <v>41005</v>
      </c>
      <c r="E322" s="56" t="s">
        <v>603</v>
      </c>
      <c r="F322" s="53" t="s">
        <v>211</v>
      </c>
      <c r="G322" s="54">
        <v>21.52</v>
      </c>
      <c r="H322" s="55">
        <v>21.52</v>
      </c>
      <c r="I322" s="73">
        <v>1.29</v>
      </c>
      <c r="J322" s="55">
        <v>1.07</v>
      </c>
      <c r="K322" s="73">
        <v>0</v>
      </c>
      <c r="L322" s="55">
        <v>0</v>
      </c>
      <c r="M322" s="55">
        <f>TRUNC(((J322*G322)+(L322*G322)),2)</f>
        <v>23.02</v>
      </c>
      <c r="N322" s="55">
        <f>TRUNC(((J322*H322)+(L322*H322)),2)</f>
        <v>23.02</v>
      </c>
      <c r="O322" s="37"/>
      <c r="P322" s="55">
        <v>1.29</v>
      </c>
      <c r="Q322" s="55">
        <v>0</v>
      </c>
      <c r="R322" s="55">
        <v>27.76</v>
      </c>
      <c r="S322" s="55">
        <v>27.76</v>
      </c>
      <c r="T322" s="135">
        <f>N322/S322</f>
        <v>0.82925072046109505</v>
      </c>
      <c r="U322" s="55">
        <f>TRUNC(J322*H322,2)</f>
        <v>23.02</v>
      </c>
      <c r="V322" s="55">
        <f>TRUNC(L322*H322,2)</f>
        <v>0</v>
      </c>
      <c r="X322" s="36" t="b">
        <v>1</v>
      </c>
    </row>
    <row r="323" spans="1:24" x14ac:dyDescent="0.25">
      <c r="A323" s="42" t="s">
        <v>3418</v>
      </c>
      <c r="B323" s="128" t="s">
        <v>639</v>
      </c>
      <c r="C323" s="50" t="s">
        <v>163</v>
      </c>
      <c r="D323" s="51">
        <v>41006</v>
      </c>
      <c r="E323" s="56" t="s">
        <v>607</v>
      </c>
      <c r="F323" s="53" t="s">
        <v>608</v>
      </c>
      <c r="G323" s="54">
        <v>215.2</v>
      </c>
      <c r="H323" s="55">
        <v>215.2</v>
      </c>
      <c r="I323" s="73">
        <v>2.4500000000000002</v>
      </c>
      <c r="J323" s="55">
        <v>2.0299999999999998</v>
      </c>
      <c r="K323" s="73">
        <v>0</v>
      </c>
      <c r="L323" s="55">
        <v>0</v>
      </c>
      <c r="M323" s="55">
        <f>TRUNC(((J323*G323)+(L323*G323)),2)</f>
        <v>436.85</v>
      </c>
      <c r="N323" s="55">
        <f>TRUNC(((J323*H323)+(L323*H323)),2)</f>
        <v>436.85</v>
      </c>
      <c r="O323" s="37"/>
      <c r="P323" s="55">
        <v>2.4500000000000002</v>
      </c>
      <c r="Q323" s="55">
        <v>0</v>
      </c>
      <c r="R323" s="55">
        <v>527.24</v>
      </c>
      <c r="S323" s="55">
        <v>527.24</v>
      </c>
      <c r="T323" s="135">
        <f>N323/S323</f>
        <v>0.82856004855473786</v>
      </c>
      <c r="U323" s="55">
        <f>TRUNC(J323*H323,2)</f>
        <v>436.85</v>
      </c>
      <c r="V323" s="55">
        <f>TRUNC(L323*H323,2)</f>
        <v>0</v>
      </c>
      <c r="X323" s="36" t="b">
        <v>1</v>
      </c>
    </row>
    <row r="324" spans="1:24" x14ac:dyDescent="0.25">
      <c r="A324" s="42" t="s">
        <v>3419</v>
      </c>
      <c r="B324" s="126">
        <v>11</v>
      </c>
      <c r="C324" s="131"/>
      <c r="D324" s="131"/>
      <c r="E324" s="43" t="s">
        <v>13</v>
      </c>
      <c r="F324" s="44" t="s">
        <v>160</v>
      </c>
      <c r="G324" s="45">
        <v>1</v>
      </c>
      <c r="H324" s="46"/>
      <c r="I324" s="72"/>
      <c r="J324" s="46"/>
      <c r="K324" s="72"/>
      <c r="L324" s="46"/>
      <c r="M324" s="45">
        <f>M325+M328</f>
        <v>7168.1500000000005</v>
      </c>
      <c r="N324" s="45">
        <f>N325+N328</f>
        <v>7168.1500000000005</v>
      </c>
      <c r="O324" s="37"/>
      <c r="P324" s="46"/>
      <c r="Q324" s="46"/>
      <c r="R324" s="45">
        <v>8639.4699999999993</v>
      </c>
      <c r="S324" s="45">
        <v>8639.4699999999993</v>
      </c>
      <c r="T324" s="135">
        <f>N324/S324</f>
        <v>0.82969788656017107</v>
      </c>
      <c r="U324" s="55">
        <f>TRUNC(J324*H324,2)</f>
        <v>0</v>
      </c>
      <c r="V324" s="55">
        <f>TRUNC(L324*H324,2)</f>
        <v>0</v>
      </c>
      <c r="X324" s="36" t="b">
        <v>1</v>
      </c>
    </row>
    <row r="325" spans="1:24" x14ac:dyDescent="0.25">
      <c r="A325" s="42" t="s">
        <v>3420</v>
      </c>
      <c r="B325" s="127" t="s">
        <v>640</v>
      </c>
      <c r="C325" s="132"/>
      <c r="D325" s="132"/>
      <c r="E325" s="47" t="s">
        <v>77</v>
      </c>
      <c r="F325" s="132"/>
      <c r="G325" s="48"/>
      <c r="H325" s="48"/>
      <c r="I325" s="72"/>
      <c r="J325" s="48"/>
      <c r="K325" s="72"/>
      <c r="L325" s="48"/>
      <c r="M325" s="314">
        <f>SUM(M326:M327)</f>
        <v>824.51</v>
      </c>
      <c r="N325" s="314">
        <f>SUM(N326:N327)</f>
        <v>824.51</v>
      </c>
      <c r="O325" s="37"/>
      <c r="P325" s="48"/>
      <c r="Q325" s="48"/>
      <c r="R325" s="314">
        <v>996.15</v>
      </c>
      <c r="S325" s="314">
        <v>996.15</v>
      </c>
      <c r="T325" s="135">
        <f>N325/S325</f>
        <v>0.82769663203332833</v>
      </c>
      <c r="U325" s="55">
        <f>TRUNC(J325*H325,2)</f>
        <v>0</v>
      </c>
      <c r="V325" s="55">
        <f>TRUNC(L325*H325,2)</f>
        <v>0</v>
      </c>
      <c r="X325" s="36" t="b">
        <v>1</v>
      </c>
    </row>
    <row r="326" spans="1:24" ht="24" x14ac:dyDescent="0.3">
      <c r="A326" s="42" t="s">
        <v>3421</v>
      </c>
      <c r="B326" s="128" t="s">
        <v>641</v>
      </c>
      <c r="C326" s="50" t="s">
        <v>163</v>
      </c>
      <c r="D326" s="51">
        <v>41140</v>
      </c>
      <c r="E326" s="52" t="s">
        <v>3036</v>
      </c>
      <c r="F326" s="53" t="s">
        <v>164</v>
      </c>
      <c r="G326" s="54">
        <v>168.27</v>
      </c>
      <c r="H326" s="55">
        <v>168.27</v>
      </c>
      <c r="I326" s="73">
        <v>0</v>
      </c>
      <c r="J326" s="55">
        <v>0</v>
      </c>
      <c r="K326" s="73">
        <v>2.72</v>
      </c>
      <c r="L326" s="55">
        <v>2.25</v>
      </c>
      <c r="M326" s="55">
        <f>TRUNC(((J326*G326)+(L326*G326)),2)</f>
        <v>378.6</v>
      </c>
      <c r="N326" s="55">
        <f>TRUNC(((J326*H326)+(L326*H326)),2)</f>
        <v>378.6</v>
      </c>
      <c r="O326" s="38"/>
      <c r="P326" s="55">
        <v>0</v>
      </c>
      <c r="Q326" s="55">
        <v>2.72</v>
      </c>
      <c r="R326" s="55">
        <v>457.69</v>
      </c>
      <c r="S326" s="55">
        <v>457.69</v>
      </c>
      <c r="T326" s="135">
        <f>N326/S326</f>
        <v>0.82719744805436002</v>
      </c>
      <c r="U326" s="55">
        <f>TRUNC(J326*H326,2)</f>
        <v>0</v>
      </c>
      <c r="V326" s="55">
        <f>TRUNC(L326*H326,2)</f>
        <v>378.6</v>
      </c>
      <c r="X326" s="36" t="b">
        <v>1</v>
      </c>
    </row>
    <row r="327" spans="1:24" ht="24" x14ac:dyDescent="0.3">
      <c r="A327" s="42" t="s">
        <v>3422</v>
      </c>
      <c r="B327" s="128" t="s">
        <v>642</v>
      </c>
      <c r="C327" s="50" t="s">
        <v>217</v>
      </c>
      <c r="D327" s="51">
        <v>97083</v>
      </c>
      <c r="E327" s="56" t="s">
        <v>243</v>
      </c>
      <c r="F327" s="53" t="s">
        <v>164</v>
      </c>
      <c r="G327" s="54">
        <v>168.27</v>
      </c>
      <c r="H327" s="55">
        <v>168.27</v>
      </c>
      <c r="I327" s="73">
        <v>0.93</v>
      </c>
      <c r="J327" s="55">
        <v>0.77</v>
      </c>
      <c r="K327" s="73">
        <v>2.27</v>
      </c>
      <c r="L327" s="55">
        <v>1.88</v>
      </c>
      <c r="M327" s="55">
        <f>TRUNC(((J327*G327)+(L327*G327)),2)</f>
        <v>445.91</v>
      </c>
      <c r="N327" s="55">
        <f>TRUNC(((J327*H327)+(L327*H327)),2)</f>
        <v>445.91</v>
      </c>
      <c r="O327" s="38"/>
      <c r="P327" s="55">
        <v>0.93</v>
      </c>
      <c r="Q327" s="55">
        <v>2.27</v>
      </c>
      <c r="R327" s="55">
        <v>538.46</v>
      </c>
      <c r="S327" s="55">
        <v>538.46</v>
      </c>
      <c r="T327" s="135">
        <f>N327/S327</f>
        <v>0.82812093748839277</v>
      </c>
      <c r="U327" s="55">
        <f>TRUNC(J327*H327,2)</f>
        <v>129.56</v>
      </c>
      <c r="V327" s="55">
        <f>TRUNC(L327*H327,2)</f>
        <v>316.33999999999997</v>
      </c>
      <c r="X327" s="36" t="b">
        <v>1</v>
      </c>
    </row>
    <row r="328" spans="1:24" x14ac:dyDescent="0.25">
      <c r="A328" s="42" t="s">
        <v>3423</v>
      </c>
      <c r="B328" s="127" t="s">
        <v>643</v>
      </c>
      <c r="C328" s="132"/>
      <c r="D328" s="132"/>
      <c r="E328" s="47" t="s">
        <v>107</v>
      </c>
      <c r="F328" s="132"/>
      <c r="G328" s="48"/>
      <c r="H328" s="48"/>
      <c r="I328" s="72"/>
      <c r="J328" s="48"/>
      <c r="K328" s="72"/>
      <c r="L328" s="48"/>
      <c r="M328" s="314">
        <f>SUM(M329:M330)</f>
        <v>6343.64</v>
      </c>
      <c r="N328" s="314">
        <f>SUM(N329:N330)</f>
        <v>6343.64</v>
      </c>
      <c r="O328" s="37"/>
      <c r="P328" s="48"/>
      <c r="Q328" s="48"/>
      <c r="R328" s="314">
        <v>7643.32</v>
      </c>
      <c r="S328" s="314">
        <v>7643.32</v>
      </c>
      <c r="T328" s="135">
        <f>N328/S328</f>
        <v>0.82995870904266744</v>
      </c>
      <c r="U328" s="55">
        <f>TRUNC(J328*H328,2)</f>
        <v>0</v>
      </c>
      <c r="V328" s="55">
        <f>TRUNC(L328*H328,2)</f>
        <v>0</v>
      </c>
      <c r="X328" s="36" t="b">
        <v>1</v>
      </c>
    </row>
    <row r="329" spans="1:24" x14ac:dyDescent="0.25">
      <c r="A329" s="42" t="s">
        <v>3424</v>
      </c>
      <c r="B329" s="128" t="s">
        <v>644</v>
      </c>
      <c r="C329" s="50" t="s">
        <v>163</v>
      </c>
      <c r="D329" s="51">
        <v>220107</v>
      </c>
      <c r="E329" s="56" t="s">
        <v>623</v>
      </c>
      <c r="F329" s="53" t="s">
        <v>211</v>
      </c>
      <c r="G329" s="54">
        <v>5.04</v>
      </c>
      <c r="H329" s="55">
        <v>5.04</v>
      </c>
      <c r="I329" s="73">
        <v>175.88</v>
      </c>
      <c r="J329" s="55">
        <v>145.99</v>
      </c>
      <c r="K329" s="73">
        <v>25.21</v>
      </c>
      <c r="L329" s="55">
        <v>20.92</v>
      </c>
      <c r="M329" s="55">
        <f>TRUNC(((J329*G329)+(L329*G329)),2)</f>
        <v>841.22</v>
      </c>
      <c r="N329" s="55">
        <f>TRUNC(((J329*H329)+(L329*H329)),2)</f>
        <v>841.22</v>
      </c>
      <c r="O329" s="37"/>
      <c r="P329" s="55">
        <v>175.88</v>
      </c>
      <c r="Q329" s="55">
        <v>25.21</v>
      </c>
      <c r="R329" s="55">
        <v>1013.49</v>
      </c>
      <c r="S329" s="55">
        <v>1013.49</v>
      </c>
      <c r="T329" s="135">
        <f>N329/S329</f>
        <v>0.83002298986669831</v>
      </c>
      <c r="U329" s="55">
        <f>TRUNC(J329*H329,2)</f>
        <v>735.78</v>
      </c>
      <c r="V329" s="55">
        <f>TRUNC(L329*H329,2)</f>
        <v>105.43</v>
      </c>
      <c r="X329" s="36" t="b">
        <v>1</v>
      </c>
    </row>
    <row r="330" spans="1:24" x14ac:dyDescent="0.25">
      <c r="A330" s="42" t="s">
        <v>3425</v>
      </c>
      <c r="B330" s="128" t="s">
        <v>645</v>
      </c>
      <c r="C330" s="50" t="s">
        <v>163</v>
      </c>
      <c r="D330" s="51">
        <v>220059</v>
      </c>
      <c r="E330" s="56" t="s">
        <v>625</v>
      </c>
      <c r="F330" s="53" t="s">
        <v>164</v>
      </c>
      <c r="G330" s="54">
        <v>168.27</v>
      </c>
      <c r="H330" s="55">
        <v>168.27</v>
      </c>
      <c r="I330" s="73">
        <v>29.4</v>
      </c>
      <c r="J330" s="55">
        <v>24.4</v>
      </c>
      <c r="K330" s="73">
        <v>10</v>
      </c>
      <c r="L330" s="55">
        <v>8.3000000000000007</v>
      </c>
      <c r="M330" s="55">
        <f>TRUNC(((J330*G330)+(L330*G330)),2)</f>
        <v>5502.42</v>
      </c>
      <c r="N330" s="55">
        <f>TRUNC(((J330*H330)+(L330*H330)),2)</f>
        <v>5502.42</v>
      </c>
      <c r="O330" s="37"/>
      <c r="P330" s="55">
        <v>29.4</v>
      </c>
      <c r="Q330" s="55">
        <v>10</v>
      </c>
      <c r="R330" s="55">
        <v>6629.83</v>
      </c>
      <c r="S330" s="55">
        <v>6629.83</v>
      </c>
      <c r="T330" s="135">
        <f>N330/S330</f>
        <v>0.82994888255053301</v>
      </c>
      <c r="U330" s="55">
        <f>TRUNC(J330*H330,2)</f>
        <v>4105.78</v>
      </c>
      <c r="V330" s="55">
        <f>TRUNC(L330*H330,2)</f>
        <v>1396.64</v>
      </c>
      <c r="X330" s="36" t="b">
        <v>1</v>
      </c>
    </row>
    <row r="331" spans="1:24" x14ac:dyDescent="0.25">
      <c r="A331" s="42" t="s">
        <v>3426</v>
      </c>
      <c r="B331" s="126">
        <v>12</v>
      </c>
      <c r="C331" s="131"/>
      <c r="D331" s="131"/>
      <c r="E331" s="43" t="s">
        <v>14</v>
      </c>
      <c r="F331" s="44" t="s">
        <v>160</v>
      </c>
      <c r="G331" s="45">
        <v>1</v>
      </c>
      <c r="H331" s="46"/>
      <c r="I331" s="72"/>
      <c r="J331" s="46"/>
      <c r="K331" s="72"/>
      <c r="L331" s="46"/>
      <c r="M331" s="45">
        <f>M332</f>
        <v>1016.36</v>
      </c>
      <c r="N331" s="45">
        <f>N332</f>
        <v>1016.36</v>
      </c>
      <c r="O331" s="37"/>
      <c r="P331" s="46"/>
      <c r="Q331" s="46"/>
      <c r="R331" s="45">
        <v>1224.44</v>
      </c>
      <c r="S331" s="45">
        <v>1224.44</v>
      </c>
      <c r="T331" s="135">
        <f>N331/S331</f>
        <v>0.83006108915095878</v>
      </c>
      <c r="U331" s="55">
        <f>TRUNC(J331*H331,2)</f>
        <v>0</v>
      </c>
      <c r="V331" s="55">
        <f>TRUNC(L331*H331,2)</f>
        <v>0</v>
      </c>
      <c r="X331" s="36" t="b">
        <v>1</v>
      </c>
    </row>
    <row r="332" spans="1:24" x14ac:dyDescent="0.25">
      <c r="A332" s="42" t="s">
        <v>3427</v>
      </c>
      <c r="B332" s="127" t="s">
        <v>646</v>
      </c>
      <c r="C332" s="132"/>
      <c r="D332" s="132"/>
      <c r="E332" s="47" t="s">
        <v>117</v>
      </c>
      <c r="F332" s="132"/>
      <c r="G332" s="48"/>
      <c r="H332" s="48"/>
      <c r="I332" s="72"/>
      <c r="J332" s="48"/>
      <c r="K332" s="72"/>
      <c r="L332" s="48"/>
      <c r="M332" s="314">
        <f>M333</f>
        <v>1016.36</v>
      </c>
      <c r="N332" s="314">
        <f>N333</f>
        <v>1016.36</v>
      </c>
      <c r="O332" s="37"/>
      <c r="P332" s="48"/>
      <c r="Q332" s="48"/>
      <c r="R332" s="314">
        <v>1224.44</v>
      </c>
      <c r="S332" s="314">
        <v>1224.44</v>
      </c>
      <c r="T332" s="135">
        <f>N332/S332</f>
        <v>0.83006108915095878</v>
      </c>
      <c r="U332" s="55">
        <f>TRUNC(J332*H332,2)</f>
        <v>0</v>
      </c>
      <c r="V332" s="55">
        <f>TRUNC(L332*H332,2)</f>
        <v>0</v>
      </c>
      <c r="X332" s="36" t="b">
        <v>1</v>
      </c>
    </row>
    <row r="333" spans="1:24" ht="24" x14ac:dyDescent="0.3">
      <c r="A333" s="42" t="s">
        <v>3428</v>
      </c>
      <c r="B333" s="128" t="s">
        <v>647</v>
      </c>
      <c r="C333" s="50" t="s">
        <v>163</v>
      </c>
      <c r="D333" s="51">
        <v>271303</v>
      </c>
      <c r="E333" s="52" t="s">
        <v>3037</v>
      </c>
      <c r="F333" s="53" t="s">
        <v>172</v>
      </c>
      <c r="G333" s="54">
        <v>4</v>
      </c>
      <c r="H333" s="55">
        <v>4</v>
      </c>
      <c r="I333" s="73">
        <v>195.55</v>
      </c>
      <c r="J333" s="55">
        <v>162.32</v>
      </c>
      <c r="K333" s="73">
        <v>110.56</v>
      </c>
      <c r="L333" s="55">
        <v>91.77</v>
      </c>
      <c r="M333" s="55">
        <f>TRUNC(((J333*G333)+(L333*G333)),2)</f>
        <v>1016.36</v>
      </c>
      <c r="N333" s="55">
        <f>TRUNC(((J333*H333)+(L333*H333)),2)</f>
        <v>1016.36</v>
      </c>
      <c r="O333" s="38"/>
      <c r="P333" s="55">
        <v>195.55</v>
      </c>
      <c r="Q333" s="55">
        <v>110.56</v>
      </c>
      <c r="R333" s="55">
        <v>1224.44</v>
      </c>
      <c r="S333" s="55">
        <v>1224.44</v>
      </c>
      <c r="T333" s="135">
        <f>N333/S333</f>
        <v>0.83006108915095878</v>
      </c>
      <c r="U333" s="55">
        <f>TRUNC(J333*H333,2)</f>
        <v>649.28</v>
      </c>
      <c r="V333" s="55">
        <f>TRUNC(L333*H333,2)</f>
        <v>367.08</v>
      </c>
      <c r="X333" s="36" t="b">
        <v>1</v>
      </c>
    </row>
    <row r="334" spans="1:24" x14ac:dyDescent="0.25">
      <c r="A334" s="42" t="s">
        <v>3429</v>
      </c>
      <c r="B334" s="126">
        <v>13</v>
      </c>
      <c r="C334" s="131"/>
      <c r="D334" s="131"/>
      <c r="E334" s="43" t="s">
        <v>15</v>
      </c>
      <c r="F334" s="44" t="s">
        <v>160</v>
      </c>
      <c r="G334" s="45">
        <v>1</v>
      </c>
      <c r="H334" s="46"/>
      <c r="I334" s="72"/>
      <c r="J334" s="46"/>
      <c r="K334" s="72"/>
      <c r="L334" s="46"/>
      <c r="M334" s="45">
        <f>M335</f>
        <v>6216.39</v>
      </c>
      <c r="N334" s="45">
        <f>N335</f>
        <v>6216.39</v>
      </c>
      <c r="O334" s="37"/>
      <c r="P334" s="46"/>
      <c r="Q334" s="46"/>
      <c r="R334" s="45">
        <v>7488.73</v>
      </c>
      <c r="S334" s="45">
        <v>7488.73</v>
      </c>
      <c r="T334" s="135">
        <f>N334/S334</f>
        <v>0.83009936264226392</v>
      </c>
      <c r="U334" s="55">
        <f>TRUNC(J334*H334,2)</f>
        <v>0</v>
      </c>
      <c r="V334" s="55">
        <f>TRUNC(L334*H334,2)</f>
        <v>0</v>
      </c>
      <c r="X334" s="36" t="b">
        <v>1</v>
      </c>
    </row>
    <row r="335" spans="1:24" x14ac:dyDescent="0.25">
      <c r="A335" s="42" t="s">
        <v>3430</v>
      </c>
      <c r="B335" s="127" t="s">
        <v>648</v>
      </c>
      <c r="C335" s="132"/>
      <c r="D335" s="132"/>
      <c r="E335" s="47" t="s">
        <v>87</v>
      </c>
      <c r="F335" s="132"/>
      <c r="G335" s="48"/>
      <c r="H335" s="48"/>
      <c r="I335" s="72"/>
      <c r="J335" s="48"/>
      <c r="K335" s="72"/>
      <c r="L335" s="48"/>
      <c r="M335" s="314">
        <f>M336</f>
        <v>6216.39</v>
      </c>
      <c r="N335" s="314">
        <f>N336</f>
        <v>6216.39</v>
      </c>
      <c r="O335" s="37"/>
      <c r="P335" s="48"/>
      <c r="Q335" s="48"/>
      <c r="R335" s="314">
        <v>7488.73</v>
      </c>
      <c r="S335" s="314">
        <v>7488.73</v>
      </c>
      <c r="T335" s="135">
        <f>N335/S335</f>
        <v>0.83009936264226392</v>
      </c>
      <c r="U335" s="55">
        <f>TRUNC(J335*H335,2)</f>
        <v>0</v>
      </c>
      <c r="V335" s="55">
        <f>TRUNC(L335*H335,2)</f>
        <v>0</v>
      </c>
      <c r="X335" s="36" t="b">
        <v>1</v>
      </c>
    </row>
    <row r="336" spans="1:24" ht="24" x14ac:dyDescent="0.3">
      <c r="A336" s="42" t="s">
        <v>3431</v>
      </c>
      <c r="B336" s="128" t="s">
        <v>649</v>
      </c>
      <c r="C336" s="50" t="s">
        <v>197</v>
      </c>
      <c r="D336" s="57" t="s">
        <v>650</v>
      </c>
      <c r="E336" s="52" t="s">
        <v>3038</v>
      </c>
      <c r="F336" s="53" t="s">
        <v>160</v>
      </c>
      <c r="G336" s="54">
        <v>1</v>
      </c>
      <c r="H336" s="55">
        <v>1</v>
      </c>
      <c r="I336" s="73">
        <v>0</v>
      </c>
      <c r="J336" s="55">
        <v>0</v>
      </c>
      <c r="K336" s="73">
        <v>7488.73</v>
      </c>
      <c r="L336" s="55">
        <v>6216.39</v>
      </c>
      <c r="M336" s="55">
        <f>TRUNC(((J336*G336)+(L336*G336)),2)</f>
        <v>6216.39</v>
      </c>
      <c r="N336" s="55">
        <f>TRUNC(((J336*H336)+(L336*H336)),2)</f>
        <v>6216.39</v>
      </c>
      <c r="O336" s="38"/>
      <c r="P336" s="55">
        <v>0</v>
      </c>
      <c r="Q336" s="55">
        <v>7488.73</v>
      </c>
      <c r="R336" s="55">
        <v>7488.73</v>
      </c>
      <c r="S336" s="55">
        <v>7488.73</v>
      </c>
      <c r="T336" s="135">
        <f>N336/S336</f>
        <v>0.83009936264226392</v>
      </c>
      <c r="U336" s="55">
        <f>TRUNC(J336*H336,2)</f>
        <v>0</v>
      </c>
      <c r="V336" s="55">
        <f>TRUNC(L336*H336,2)</f>
        <v>6216.39</v>
      </c>
      <c r="X336" s="36" t="b">
        <v>1</v>
      </c>
    </row>
    <row r="337" spans="1:24" x14ac:dyDescent="0.25">
      <c r="A337" s="42" t="s">
        <v>3432</v>
      </c>
      <c r="B337" s="126">
        <v>14</v>
      </c>
      <c r="C337" s="131"/>
      <c r="D337" s="131"/>
      <c r="E337" s="43" t="s">
        <v>651</v>
      </c>
      <c r="F337" s="44" t="s">
        <v>160</v>
      </c>
      <c r="G337" s="45">
        <v>1</v>
      </c>
      <c r="H337" s="46"/>
      <c r="I337" s="72"/>
      <c r="J337" s="46"/>
      <c r="K337" s="72"/>
      <c r="L337" s="46"/>
      <c r="M337" s="45">
        <f>M338+M340+M342+M345+M353+M391+M436+M438+M444+M449+M452+M455+M458+M463</f>
        <v>75346.12000000001</v>
      </c>
      <c r="N337" s="45">
        <f>N338+N340+N342+N345+N353+N391+N436+N438+N444+N449+N452+N455+N458+N463</f>
        <v>75346.12000000001</v>
      </c>
      <c r="O337" s="37"/>
      <c r="P337" s="46"/>
      <c r="Q337" s="46"/>
      <c r="R337" s="45">
        <v>90802.87</v>
      </c>
      <c r="S337" s="45">
        <v>90802.87</v>
      </c>
      <c r="T337" s="135">
        <f>N337/S337</f>
        <v>0.82977685617205732</v>
      </c>
      <c r="U337" s="55">
        <f>TRUNC(J337*H337,2)</f>
        <v>0</v>
      </c>
      <c r="V337" s="55">
        <f>TRUNC(L337*H337,2)</f>
        <v>0</v>
      </c>
      <c r="X337" s="36" t="b">
        <v>1</v>
      </c>
    </row>
    <row r="338" spans="1:24" x14ac:dyDescent="0.25">
      <c r="A338" s="42" t="s">
        <v>3433</v>
      </c>
      <c r="B338" s="127" t="s">
        <v>652</v>
      </c>
      <c r="C338" s="132"/>
      <c r="D338" s="132"/>
      <c r="E338" s="47" t="s">
        <v>73</v>
      </c>
      <c r="F338" s="132"/>
      <c r="G338" s="48"/>
      <c r="H338" s="48"/>
      <c r="I338" s="72"/>
      <c r="J338" s="48"/>
      <c r="K338" s="72"/>
      <c r="L338" s="48"/>
      <c r="M338" s="314">
        <f>M339</f>
        <v>33.97</v>
      </c>
      <c r="N338" s="314">
        <f>N339</f>
        <v>33.97</v>
      </c>
      <c r="O338" s="37"/>
      <c r="P338" s="48"/>
      <c r="Q338" s="48"/>
      <c r="R338" s="314">
        <v>40.99</v>
      </c>
      <c r="S338" s="314">
        <v>40.99</v>
      </c>
      <c r="T338" s="135">
        <f>N338/S338</f>
        <v>0.82873871676018529</v>
      </c>
      <c r="U338" s="55">
        <f>TRUNC(J338*H338,2)</f>
        <v>0</v>
      </c>
      <c r="V338" s="55">
        <f>TRUNC(L338*H338,2)</f>
        <v>0</v>
      </c>
      <c r="X338" s="36" t="b">
        <v>1</v>
      </c>
    </row>
    <row r="339" spans="1:24" ht="24" x14ac:dyDescent="0.3">
      <c r="A339" s="42" t="s">
        <v>3434</v>
      </c>
      <c r="B339" s="128" t="s">
        <v>653</v>
      </c>
      <c r="C339" s="50" t="s">
        <v>163</v>
      </c>
      <c r="D339" s="51">
        <v>20701</v>
      </c>
      <c r="E339" s="56" t="s">
        <v>265</v>
      </c>
      <c r="F339" s="53" t="s">
        <v>164</v>
      </c>
      <c r="G339" s="54">
        <v>7.55</v>
      </c>
      <c r="H339" s="55">
        <v>7.55</v>
      </c>
      <c r="I339" s="73">
        <v>3.82</v>
      </c>
      <c r="J339" s="55">
        <v>3.17</v>
      </c>
      <c r="K339" s="73">
        <v>1.61</v>
      </c>
      <c r="L339" s="55">
        <v>1.33</v>
      </c>
      <c r="M339" s="55">
        <f>TRUNC(((J339*G339)+(L339*G339)),2)</f>
        <v>33.97</v>
      </c>
      <c r="N339" s="55">
        <f>TRUNC(((J339*H339)+(L339*H339)),2)</f>
        <v>33.97</v>
      </c>
      <c r="O339" s="38"/>
      <c r="P339" s="55">
        <v>3.82</v>
      </c>
      <c r="Q339" s="55">
        <v>1.61</v>
      </c>
      <c r="R339" s="55">
        <v>40.99</v>
      </c>
      <c r="S339" s="55">
        <v>40.99</v>
      </c>
      <c r="T339" s="135">
        <f>N339/S339</f>
        <v>0.82873871676018529</v>
      </c>
      <c r="U339" s="55">
        <f>TRUNC(J339*H339,2)</f>
        <v>23.93</v>
      </c>
      <c r="V339" s="55">
        <f>TRUNC(L339*H339,2)</f>
        <v>10.039999999999999</v>
      </c>
      <c r="X339" s="36" t="b">
        <v>1</v>
      </c>
    </row>
    <row r="340" spans="1:24" x14ac:dyDescent="0.25">
      <c r="A340" s="42" t="s">
        <v>3435</v>
      </c>
      <c r="B340" s="127" t="s">
        <v>654</v>
      </c>
      <c r="C340" s="132"/>
      <c r="D340" s="132"/>
      <c r="E340" s="47" t="s">
        <v>75</v>
      </c>
      <c r="F340" s="132"/>
      <c r="G340" s="48"/>
      <c r="H340" s="48"/>
      <c r="I340" s="72"/>
      <c r="J340" s="48"/>
      <c r="K340" s="72"/>
      <c r="L340" s="48"/>
      <c r="M340" s="314">
        <f>M341</f>
        <v>18.86</v>
      </c>
      <c r="N340" s="314">
        <f>N341</f>
        <v>18.86</v>
      </c>
      <c r="O340" s="37"/>
      <c r="P340" s="48"/>
      <c r="Q340" s="48"/>
      <c r="R340" s="314">
        <v>22.72</v>
      </c>
      <c r="S340" s="314">
        <v>22.72</v>
      </c>
      <c r="T340" s="135">
        <f>N340/S340</f>
        <v>0.83010563380281688</v>
      </c>
      <c r="U340" s="55">
        <f>TRUNC(J340*H340,2)</f>
        <v>0</v>
      </c>
      <c r="V340" s="55">
        <f>TRUNC(L340*H340,2)</f>
        <v>0</v>
      </c>
      <c r="X340" s="36" t="b">
        <v>1</v>
      </c>
    </row>
    <row r="341" spans="1:24" x14ac:dyDescent="0.25">
      <c r="A341" s="42" t="s">
        <v>3436</v>
      </c>
      <c r="B341" s="128" t="s">
        <v>655</v>
      </c>
      <c r="C341" s="50" t="s">
        <v>163</v>
      </c>
      <c r="D341" s="51">
        <v>30101</v>
      </c>
      <c r="E341" s="56" t="s">
        <v>230</v>
      </c>
      <c r="F341" s="53" t="s">
        <v>211</v>
      </c>
      <c r="G341" s="54">
        <v>0.52</v>
      </c>
      <c r="H341" s="55">
        <v>0.52</v>
      </c>
      <c r="I341" s="73">
        <v>34.11</v>
      </c>
      <c r="J341" s="55">
        <v>28.31</v>
      </c>
      <c r="K341" s="73">
        <v>9.6</v>
      </c>
      <c r="L341" s="55">
        <v>7.96</v>
      </c>
      <c r="M341" s="55">
        <f>TRUNC(((J341*G341)+(L341*G341)),2)</f>
        <v>18.86</v>
      </c>
      <c r="N341" s="55">
        <f>TRUNC(((J341*H341)+(L341*H341)),2)</f>
        <v>18.86</v>
      </c>
      <c r="O341" s="37"/>
      <c r="P341" s="55">
        <v>34.11</v>
      </c>
      <c r="Q341" s="55">
        <v>9.6</v>
      </c>
      <c r="R341" s="55">
        <v>22.72</v>
      </c>
      <c r="S341" s="55">
        <v>22.72</v>
      </c>
      <c r="T341" s="135">
        <f>N341/S341</f>
        <v>0.83010563380281688</v>
      </c>
      <c r="U341" s="55">
        <f>TRUNC(J341*H341,2)</f>
        <v>14.72</v>
      </c>
      <c r="V341" s="55">
        <f>TRUNC(L341*H341,2)</f>
        <v>4.13</v>
      </c>
      <c r="X341" s="36" t="b">
        <v>1</v>
      </c>
    </row>
    <row r="342" spans="1:24" x14ac:dyDescent="0.25">
      <c r="A342" s="42" t="s">
        <v>3437</v>
      </c>
      <c r="B342" s="127" t="s">
        <v>656</v>
      </c>
      <c r="C342" s="132"/>
      <c r="D342" s="132"/>
      <c r="E342" s="47" t="s">
        <v>77</v>
      </c>
      <c r="F342" s="132"/>
      <c r="G342" s="48"/>
      <c r="H342" s="48"/>
      <c r="I342" s="72"/>
      <c r="J342" s="48"/>
      <c r="K342" s="72"/>
      <c r="L342" s="48"/>
      <c r="M342" s="314">
        <f>SUM(M343:M344)</f>
        <v>50.42</v>
      </c>
      <c r="N342" s="314">
        <f>SUM(N343:N344)</f>
        <v>50.42</v>
      </c>
      <c r="O342" s="37"/>
      <c r="P342" s="48"/>
      <c r="Q342" s="48"/>
      <c r="R342" s="314">
        <v>60.84</v>
      </c>
      <c r="S342" s="314">
        <v>60.84</v>
      </c>
      <c r="T342" s="135">
        <f>N342/S342</f>
        <v>0.82873109796186717</v>
      </c>
      <c r="U342" s="55">
        <f>TRUNC(J342*H342,2)</f>
        <v>0</v>
      </c>
      <c r="V342" s="55">
        <f>TRUNC(L342*H342,2)</f>
        <v>0</v>
      </c>
      <c r="X342" s="36" t="b">
        <v>1</v>
      </c>
    </row>
    <row r="343" spans="1:24" ht="24" x14ac:dyDescent="0.3">
      <c r="A343" s="42" t="s">
        <v>3438</v>
      </c>
      <c r="B343" s="128" t="s">
        <v>657</v>
      </c>
      <c r="C343" s="50" t="s">
        <v>163</v>
      </c>
      <c r="D343" s="51">
        <v>41140</v>
      </c>
      <c r="E343" s="56" t="s">
        <v>241</v>
      </c>
      <c r="F343" s="53" t="s">
        <v>164</v>
      </c>
      <c r="G343" s="54">
        <v>7.55</v>
      </c>
      <c r="H343" s="55">
        <v>7.55</v>
      </c>
      <c r="I343" s="73">
        <v>0</v>
      </c>
      <c r="J343" s="55">
        <v>0</v>
      </c>
      <c r="K343" s="73">
        <v>2.72</v>
      </c>
      <c r="L343" s="55">
        <v>2.25</v>
      </c>
      <c r="M343" s="55">
        <f>TRUNC(((J343*G343)+(L343*G343)),2)</f>
        <v>16.98</v>
      </c>
      <c r="N343" s="55">
        <f>TRUNC(((J343*H343)+(L343*H343)),2)</f>
        <v>16.98</v>
      </c>
      <c r="O343" s="38"/>
      <c r="P343" s="55">
        <v>0</v>
      </c>
      <c r="Q343" s="55">
        <v>2.72</v>
      </c>
      <c r="R343" s="55">
        <v>20.53</v>
      </c>
      <c r="S343" s="55">
        <v>20.53</v>
      </c>
      <c r="T343" s="135">
        <f>N343/S343</f>
        <v>0.82708231855820746</v>
      </c>
      <c r="U343" s="55">
        <f>TRUNC(J343*H343,2)</f>
        <v>0</v>
      </c>
      <c r="V343" s="55">
        <f>TRUNC(L343*H343,2)</f>
        <v>16.98</v>
      </c>
      <c r="X343" s="36" t="b">
        <v>1</v>
      </c>
    </row>
    <row r="344" spans="1:24" x14ac:dyDescent="0.25">
      <c r="A344" s="42" t="s">
        <v>3439</v>
      </c>
      <c r="B344" s="128" t="s">
        <v>658</v>
      </c>
      <c r="C344" s="50" t="s">
        <v>163</v>
      </c>
      <c r="D344" s="51">
        <v>41002</v>
      </c>
      <c r="E344" s="56" t="s">
        <v>659</v>
      </c>
      <c r="F344" s="53" t="s">
        <v>164</v>
      </c>
      <c r="G344" s="54">
        <v>7.55</v>
      </c>
      <c r="H344" s="55">
        <v>7.55</v>
      </c>
      <c r="I344" s="73">
        <v>0</v>
      </c>
      <c r="J344" s="55">
        <v>0</v>
      </c>
      <c r="K344" s="73">
        <v>5.34</v>
      </c>
      <c r="L344" s="55">
        <v>4.43</v>
      </c>
      <c r="M344" s="55">
        <f>TRUNC(((J344*G344)+(L344*G344)),2)</f>
        <v>33.44</v>
      </c>
      <c r="N344" s="55">
        <f>TRUNC(((J344*H344)+(L344*H344)),2)</f>
        <v>33.44</v>
      </c>
      <c r="O344" s="37"/>
      <c r="P344" s="55">
        <v>0</v>
      </c>
      <c r="Q344" s="55">
        <v>5.34</v>
      </c>
      <c r="R344" s="55">
        <v>40.31</v>
      </c>
      <c r="S344" s="55">
        <v>40.31</v>
      </c>
      <c r="T344" s="135">
        <f>N344/S344</f>
        <v>0.82957082609774235</v>
      </c>
      <c r="U344" s="55">
        <f>TRUNC(J344*H344,2)</f>
        <v>0</v>
      </c>
      <c r="V344" s="55">
        <f>TRUNC(L344*H344,2)</f>
        <v>33.44</v>
      </c>
      <c r="X344" s="36" t="b">
        <v>1</v>
      </c>
    </row>
    <row r="345" spans="1:24" x14ac:dyDescent="0.25">
      <c r="A345" s="42" t="s">
        <v>3440</v>
      </c>
      <c r="B345" s="127" t="s">
        <v>660</v>
      </c>
      <c r="C345" s="132"/>
      <c r="D345" s="132"/>
      <c r="E345" s="47" t="s">
        <v>79</v>
      </c>
      <c r="F345" s="132"/>
      <c r="G345" s="48"/>
      <c r="H345" s="48"/>
      <c r="I345" s="72"/>
      <c r="J345" s="48"/>
      <c r="K345" s="72"/>
      <c r="L345" s="48"/>
      <c r="M345" s="314">
        <f>M346+M351</f>
        <v>11416.580000000002</v>
      </c>
      <c r="N345" s="314">
        <f>N346+N351</f>
        <v>11416.580000000002</v>
      </c>
      <c r="O345" s="37"/>
      <c r="P345" s="48"/>
      <c r="Q345" s="48"/>
      <c r="R345" s="314">
        <v>13755.75</v>
      </c>
      <c r="S345" s="314">
        <v>13755.75</v>
      </c>
      <c r="T345" s="135">
        <f>N345/S345</f>
        <v>0.82994965741598981</v>
      </c>
      <c r="U345" s="55">
        <f>TRUNC(J345*H345,2)</f>
        <v>0</v>
      </c>
      <c r="V345" s="55">
        <f>TRUNC(L345*H345,2)</f>
        <v>0</v>
      </c>
      <c r="X345" s="36" t="b">
        <v>1</v>
      </c>
    </row>
    <row r="346" spans="1:24" x14ac:dyDescent="0.25">
      <c r="A346" s="42" t="s">
        <v>3441</v>
      </c>
      <c r="B346" s="129" t="s">
        <v>661</v>
      </c>
      <c r="C346" s="133"/>
      <c r="D346" s="133"/>
      <c r="E346" s="58" t="s">
        <v>662</v>
      </c>
      <c r="F346" s="133"/>
      <c r="G346" s="59"/>
      <c r="H346" s="59"/>
      <c r="I346" s="72"/>
      <c r="J346" s="59"/>
      <c r="K346" s="72"/>
      <c r="L346" s="59"/>
      <c r="M346" s="60">
        <f>SUM(M347:M350)</f>
        <v>11341.880000000001</v>
      </c>
      <c r="N346" s="60">
        <f>SUM(N347:N350)</f>
        <v>11341.880000000001</v>
      </c>
      <c r="O346" s="37"/>
      <c r="P346" s="59"/>
      <c r="Q346" s="59"/>
      <c r="R346" s="60">
        <v>13665.75</v>
      </c>
      <c r="S346" s="60">
        <v>13665.75</v>
      </c>
      <c r="T346" s="135">
        <f>N346/S346</f>
        <v>0.82994932586941816</v>
      </c>
      <c r="U346" s="55">
        <f>TRUNC(J346*H346,2)</f>
        <v>0</v>
      </c>
      <c r="V346" s="55">
        <f>TRUNC(L346*H346,2)</f>
        <v>0</v>
      </c>
      <c r="X346" s="36" t="b">
        <v>1</v>
      </c>
    </row>
    <row r="347" spans="1:24" ht="36" x14ac:dyDescent="0.3">
      <c r="A347" s="42" t="s">
        <v>3442</v>
      </c>
      <c r="B347" s="128" t="s">
        <v>663</v>
      </c>
      <c r="C347" s="50" t="s">
        <v>217</v>
      </c>
      <c r="D347" s="51">
        <v>101108</v>
      </c>
      <c r="E347" s="56" t="s">
        <v>664</v>
      </c>
      <c r="F347" s="53" t="s">
        <v>211</v>
      </c>
      <c r="G347" s="54">
        <v>7.39</v>
      </c>
      <c r="H347" s="55">
        <v>7.39</v>
      </c>
      <c r="I347" s="73">
        <v>966.48</v>
      </c>
      <c r="J347" s="55">
        <v>802.27</v>
      </c>
      <c r="K347" s="73">
        <v>60.81</v>
      </c>
      <c r="L347" s="55">
        <v>50.47</v>
      </c>
      <c r="M347" s="55">
        <f>TRUNC(((J347*G347)+(L347*G347)),2)</f>
        <v>6301.74</v>
      </c>
      <c r="N347" s="55">
        <f>TRUNC(((J347*H347)+(L347*H347)),2)</f>
        <v>6301.74</v>
      </c>
      <c r="O347" s="313"/>
      <c r="P347" s="55">
        <v>966.48</v>
      </c>
      <c r="Q347" s="55">
        <v>60.81</v>
      </c>
      <c r="R347" s="55">
        <v>7591.67</v>
      </c>
      <c r="S347" s="55">
        <v>7591.67</v>
      </c>
      <c r="T347" s="135">
        <f>N347/S347</f>
        <v>0.83008613388095109</v>
      </c>
      <c r="U347" s="55">
        <f>TRUNC(J347*H347,2)</f>
        <v>5928.77</v>
      </c>
      <c r="V347" s="55">
        <f>TRUNC(L347*H347,2)</f>
        <v>372.97</v>
      </c>
      <c r="X347" s="36" t="b">
        <v>1</v>
      </c>
    </row>
    <row r="348" spans="1:24" ht="36" x14ac:dyDescent="0.3">
      <c r="A348" s="42" t="s">
        <v>3443</v>
      </c>
      <c r="B348" s="128" t="s">
        <v>665</v>
      </c>
      <c r="C348" s="50" t="s">
        <v>217</v>
      </c>
      <c r="D348" s="51">
        <v>101113</v>
      </c>
      <c r="E348" s="56" t="s">
        <v>666</v>
      </c>
      <c r="F348" s="53" t="s">
        <v>211</v>
      </c>
      <c r="G348" s="54">
        <v>3.88</v>
      </c>
      <c r="H348" s="55">
        <v>3.88</v>
      </c>
      <c r="I348" s="73">
        <v>787.82</v>
      </c>
      <c r="J348" s="55">
        <v>653.96</v>
      </c>
      <c r="K348" s="73">
        <v>218.09</v>
      </c>
      <c r="L348" s="55">
        <v>181.03</v>
      </c>
      <c r="M348" s="55">
        <f>TRUNC(((J348*G348)+(L348*G348)),2)</f>
        <v>3239.76</v>
      </c>
      <c r="N348" s="55">
        <f>TRUNC(((J348*H348)+(L348*H348)),2)</f>
        <v>3239.76</v>
      </c>
      <c r="O348" s="38"/>
      <c r="P348" s="55">
        <v>787.82</v>
      </c>
      <c r="Q348" s="55">
        <v>218.09</v>
      </c>
      <c r="R348" s="55">
        <v>3902.93</v>
      </c>
      <c r="S348" s="55">
        <v>3902.93</v>
      </c>
      <c r="T348" s="135">
        <f>N348/S348</f>
        <v>0.83008406504856613</v>
      </c>
      <c r="U348" s="55">
        <f>TRUNC(J348*H348,2)</f>
        <v>2537.36</v>
      </c>
      <c r="V348" s="55">
        <f>TRUNC(L348*H348,2)</f>
        <v>702.39</v>
      </c>
      <c r="X348" s="36" t="b">
        <v>1</v>
      </c>
    </row>
    <row r="349" spans="1:24" x14ac:dyDescent="0.25">
      <c r="A349" s="42" t="s">
        <v>3444</v>
      </c>
      <c r="B349" s="128" t="s">
        <v>667</v>
      </c>
      <c r="C349" s="50" t="s">
        <v>163</v>
      </c>
      <c r="D349" s="51">
        <v>52003</v>
      </c>
      <c r="E349" s="56" t="s">
        <v>668</v>
      </c>
      <c r="F349" s="53" t="s">
        <v>280</v>
      </c>
      <c r="G349" s="54">
        <v>17.09</v>
      </c>
      <c r="H349" s="55">
        <v>17.09</v>
      </c>
      <c r="I349" s="73">
        <v>9.68</v>
      </c>
      <c r="J349" s="55">
        <v>8.0299999999999994</v>
      </c>
      <c r="K349" s="73">
        <v>2.98</v>
      </c>
      <c r="L349" s="55">
        <v>2.4700000000000002</v>
      </c>
      <c r="M349" s="55">
        <f>TRUNC(((J349*G349)+(L349*G349)),2)</f>
        <v>179.44</v>
      </c>
      <c r="N349" s="55">
        <f>TRUNC(((J349*H349)+(L349*H349)),2)</f>
        <v>179.44</v>
      </c>
      <c r="O349" s="37"/>
      <c r="P349" s="55">
        <v>9.68</v>
      </c>
      <c r="Q349" s="55">
        <v>2.98</v>
      </c>
      <c r="R349" s="55">
        <v>216.35</v>
      </c>
      <c r="S349" s="55">
        <v>216.35</v>
      </c>
      <c r="T349" s="135">
        <f>N349/S349</f>
        <v>0.82939681072336491</v>
      </c>
      <c r="U349" s="55">
        <f>TRUNC(J349*H349,2)</f>
        <v>137.22999999999999</v>
      </c>
      <c r="V349" s="55">
        <f>TRUNC(L349*H349,2)</f>
        <v>42.21</v>
      </c>
      <c r="X349" s="36" t="b">
        <v>1</v>
      </c>
    </row>
    <row r="350" spans="1:24" x14ac:dyDescent="0.25">
      <c r="A350" s="42" t="s">
        <v>3445</v>
      </c>
      <c r="B350" s="128" t="s">
        <v>669</v>
      </c>
      <c r="C350" s="50" t="s">
        <v>163</v>
      </c>
      <c r="D350" s="51">
        <v>52006</v>
      </c>
      <c r="E350" s="56" t="s">
        <v>670</v>
      </c>
      <c r="F350" s="53" t="s">
        <v>280</v>
      </c>
      <c r="G350" s="54">
        <v>156.01</v>
      </c>
      <c r="H350" s="55">
        <v>156.01</v>
      </c>
      <c r="I350" s="73">
        <v>8.7899999999999991</v>
      </c>
      <c r="J350" s="55">
        <v>7.29</v>
      </c>
      <c r="K350" s="73">
        <v>3.74</v>
      </c>
      <c r="L350" s="55">
        <v>3.1</v>
      </c>
      <c r="M350" s="55">
        <f>TRUNC(((J350*G350)+(L350*G350)),2)</f>
        <v>1620.94</v>
      </c>
      <c r="N350" s="55">
        <f>TRUNC(((J350*H350)+(L350*H350)),2)</f>
        <v>1620.94</v>
      </c>
      <c r="O350" s="37"/>
      <c r="P350" s="55">
        <v>8.7899999999999991</v>
      </c>
      <c r="Q350" s="55">
        <v>3.74</v>
      </c>
      <c r="R350" s="55">
        <v>1954.8</v>
      </c>
      <c r="S350" s="55">
        <v>1954.8</v>
      </c>
      <c r="T350" s="135">
        <f>N350/S350</f>
        <v>0.82921014937589532</v>
      </c>
      <c r="U350" s="55">
        <f>TRUNC(J350*H350,2)</f>
        <v>1137.31</v>
      </c>
      <c r="V350" s="55">
        <f>TRUNC(L350*H350,2)</f>
        <v>483.63</v>
      </c>
      <c r="X350" s="36" t="b">
        <v>1</v>
      </c>
    </row>
    <row r="351" spans="1:24" x14ac:dyDescent="0.25">
      <c r="A351" s="42" t="s">
        <v>3446</v>
      </c>
      <c r="B351" s="129" t="s">
        <v>671</v>
      </c>
      <c r="C351" s="133"/>
      <c r="D351" s="133"/>
      <c r="E351" s="58" t="s">
        <v>300</v>
      </c>
      <c r="F351" s="133"/>
      <c r="G351" s="59"/>
      <c r="H351" s="59"/>
      <c r="I351" s="72"/>
      <c r="J351" s="59"/>
      <c r="K351" s="72"/>
      <c r="L351" s="59"/>
      <c r="M351" s="60">
        <f>M352</f>
        <v>74.7</v>
      </c>
      <c r="N351" s="60">
        <f>N352</f>
        <v>74.7</v>
      </c>
      <c r="O351" s="37"/>
      <c r="P351" s="59"/>
      <c r="Q351" s="59"/>
      <c r="R351" s="60">
        <v>90</v>
      </c>
      <c r="S351" s="60">
        <v>90</v>
      </c>
      <c r="T351" s="135">
        <f>N351/S351</f>
        <v>0.83000000000000007</v>
      </c>
      <c r="U351" s="55">
        <f>TRUNC(J351*H351,2)</f>
        <v>0</v>
      </c>
      <c r="V351" s="55">
        <f>TRUNC(L351*H351,2)</f>
        <v>0</v>
      </c>
      <c r="X351" s="36" t="b">
        <v>1</v>
      </c>
    </row>
    <row r="352" spans="1:24" x14ac:dyDescent="0.25">
      <c r="A352" s="42" t="s">
        <v>3447</v>
      </c>
      <c r="B352" s="128" t="s">
        <v>672</v>
      </c>
      <c r="C352" s="50" t="s">
        <v>163</v>
      </c>
      <c r="D352" s="51">
        <v>50251</v>
      </c>
      <c r="E352" s="56" t="s">
        <v>302</v>
      </c>
      <c r="F352" s="53" t="s">
        <v>160</v>
      </c>
      <c r="G352" s="54">
        <v>6</v>
      </c>
      <c r="H352" s="55">
        <v>6</v>
      </c>
      <c r="I352" s="73">
        <v>15</v>
      </c>
      <c r="J352" s="55">
        <v>12.45</v>
      </c>
      <c r="K352" s="73">
        <v>0</v>
      </c>
      <c r="L352" s="55">
        <v>0</v>
      </c>
      <c r="M352" s="55">
        <f>TRUNC(((J352*G352)+(L352*G352)),2)</f>
        <v>74.7</v>
      </c>
      <c r="N352" s="55">
        <f>TRUNC(((J352*H352)+(L352*H352)),2)</f>
        <v>74.7</v>
      </c>
      <c r="O352" s="37"/>
      <c r="P352" s="55">
        <v>15</v>
      </c>
      <c r="Q352" s="55">
        <v>0</v>
      </c>
      <c r="R352" s="55">
        <v>90</v>
      </c>
      <c r="S352" s="55">
        <v>90</v>
      </c>
      <c r="T352" s="135">
        <f>N352/S352</f>
        <v>0.83000000000000007</v>
      </c>
      <c r="U352" s="55">
        <f>TRUNC(J352*H352,2)</f>
        <v>74.7</v>
      </c>
      <c r="V352" s="55">
        <f>TRUNC(L352*H352,2)</f>
        <v>0</v>
      </c>
      <c r="X352" s="36" t="b">
        <v>1</v>
      </c>
    </row>
    <row r="353" spans="1:24" x14ac:dyDescent="0.25">
      <c r="A353" s="42" t="s">
        <v>3448</v>
      </c>
      <c r="B353" s="127" t="s">
        <v>673</v>
      </c>
      <c r="C353" s="132"/>
      <c r="D353" s="132"/>
      <c r="E353" s="47" t="s">
        <v>81</v>
      </c>
      <c r="F353" s="132"/>
      <c r="G353" s="48"/>
      <c r="H353" s="48"/>
      <c r="I353" s="72"/>
      <c r="J353" s="48"/>
      <c r="K353" s="72"/>
      <c r="L353" s="48"/>
      <c r="M353" s="314">
        <f>M354+M363+M369+M375+M381+M389</f>
        <v>24793.829999999998</v>
      </c>
      <c r="N353" s="314">
        <f>N354+N363+N369+N375+N381+N389</f>
        <v>24793.829999999998</v>
      </c>
      <c r="O353" s="37"/>
      <c r="P353" s="48"/>
      <c r="Q353" s="48"/>
      <c r="R353" s="314">
        <v>29886.12</v>
      </c>
      <c r="S353" s="314">
        <v>29886.12</v>
      </c>
      <c r="T353" s="135">
        <f>N353/S353</f>
        <v>0.82961020032041621</v>
      </c>
      <c r="U353" s="55">
        <f>TRUNC(J353*H353,2)</f>
        <v>0</v>
      </c>
      <c r="V353" s="55">
        <f>TRUNC(L353*H353,2)</f>
        <v>0</v>
      </c>
      <c r="X353" s="36" t="b">
        <v>1</v>
      </c>
    </row>
    <row r="354" spans="1:24" x14ac:dyDescent="0.25">
      <c r="A354" s="42" t="s">
        <v>3449</v>
      </c>
      <c r="B354" s="129" t="s">
        <v>674</v>
      </c>
      <c r="C354" s="133"/>
      <c r="D354" s="133"/>
      <c r="E354" s="58" t="s">
        <v>305</v>
      </c>
      <c r="F354" s="133"/>
      <c r="G354" s="59"/>
      <c r="H354" s="59"/>
      <c r="I354" s="72"/>
      <c r="J354" s="59"/>
      <c r="K354" s="72"/>
      <c r="L354" s="59"/>
      <c r="M354" s="60">
        <f>SUM(M355:M362)</f>
        <v>1207.31</v>
      </c>
      <c r="N354" s="60">
        <f>SUM(N355:N362)</f>
        <v>1207.31</v>
      </c>
      <c r="O354" s="37"/>
      <c r="P354" s="59"/>
      <c r="Q354" s="59"/>
      <c r="R354" s="60">
        <v>1455.46</v>
      </c>
      <c r="S354" s="60">
        <v>1455.46</v>
      </c>
      <c r="T354" s="135">
        <f>N354/S354</f>
        <v>0.82950407431327544</v>
      </c>
      <c r="U354" s="55">
        <f>TRUNC(J354*H354,2)</f>
        <v>0</v>
      </c>
      <c r="V354" s="55">
        <f>TRUNC(L354*H354,2)</f>
        <v>0</v>
      </c>
      <c r="X354" s="36" t="b">
        <v>1</v>
      </c>
    </row>
    <row r="355" spans="1:24" x14ac:dyDescent="0.25">
      <c r="A355" s="42" t="s">
        <v>3450</v>
      </c>
      <c r="B355" s="128" t="s">
        <v>675</v>
      </c>
      <c r="C355" s="50" t="s">
        <v>163</v>
      </c>
      <c r="D355" s="51">
        <v>40101</v>
      </c>
      <c r="E355" s="56" t="s">
        <v>307</v>
      </c>
      <c r="F355" s="53" t="s">
        <v>211</v>
      </c>
      <c r="G355" s="54">
        <v>0.7</v>
      </c>
      <c r="H355" s="55">
        <v>0.7</v>
      </c>
      <c r="I355" s="73">
        <v>0</v>
      </c>
      <c r="J355" s="55">
        <v>0</v>
      </c>
      <c r="K355" s="73">
        <v>34.229999999999997</v>
      </c>
      <c r="L355" s="55">
        <v>28.41</v>
      </c>
      <c r="M355" s="55">
        <f>TRUNC(((J355*G355)+(L355*G355)),2)</f>
        <v>19.88</v>
      </c>
      <c r="N355" s="55">
        <f>TRUNC(((J355*H355)+(L355*H355)),2)</f>
        <v>19.88</v>
      </c>
      <c r="O355" s="37"/>
      <c r="P355" s="55">
        <v>0</v>
      </c>
      <c r="Q355" s="55">
        <v>34.229999999999997</v>
      </c>
      <c r="R355" s="55">
        <v>23.96</v>
      </c>
      <c r="S355" s="55">
        <v>23.96</v>
      </c>
      <c r="T355" s="135">
        <f>N355/S355</f>
        <v>0.82971619365609339</v>
      </c>
      <c r="U355" s="55">
        <f>TRUNC(J355*H355,2)</f>
        <v>0</v>
      </c>
      <c r="V355" s="55">
        <f>TRUNC(L355*H355,2)</f>
        <v>19.88</v>
      </c>
      <c r="X355" s="36" t="b">
        <v>1</v>
      </c>
    </row>
    <row r="356" spans="1:24" x14ac:dyDescent="0.25">
      <c r="A356" s="42" t="s">
        <v>3451</v>
      </c>
      <c r="B356" s="128" t="s">
        <v>676</v>
      </c>
      <c r="C356" s="50" t="s">
        <v>163</v>
      </c>
      <c r="D356" s="51">
        <v>60470</v>
      </c>
      <c r="E356" s="56" t="s">
        <v>556</v>
      </c>
      <c r="F356" s="53" t="s">
        <v>211</v>
      </c>
      <c r="G356" s="54">
        <v>0.09</v>
      </c>
      <c r="H356" s="55">
        <v>0.09</v>
      </c>
      <c r="I356" s="73">
        <v>175.88</v>
      </c>
      <c r="J356" s="55">
        <v>145.99</v>
      </c>
      <c r="K356" s="73">
        <v>26.68</v>
      </c>
      <c r="L356" s="55">
        <v>22.14</v>
      </c>
      <c r="M356" s="55">
        <f>TRUNC(((J356*G356)+(L356*G356)),2)</f>
        <v>15.13</v>
      </c>
      <c r="N356" s="55">
        <f>TRUNC(((J356*H356)+(L356*H356)),2)</f>
        <v>15.13</v>
      </c>
      <c r="O356" s="37"/>
      <c r="P356" s="55">
        <v>175.88</v>
      </c>
      <c r="Q356" s="55">
        <v>26.68</v>
      </c>
      <c r="R356" s="55">
        <v>18.23</v>
      </c>
      <c r="S356" s="55">
        <v>18.23</v>
      </c>
      <c r="T356" s="135">
        <f>N356/S356</f>
        <v>0.829950630828305</v>
      </c>
      <c r="U356" s="55">
        <f>TRUNC(J356*H356,2)</f>
        <v>13.13</v>
      </c>
      <c r="V356" s="55">
        <f>TRUNC(L356*H356,2)</f>
        <v>1.99</v>
      </c>
      <c r="X356" s="36" t="b">
        <v>1</v>
      </c>
    </row>
    <row r="357" spans="1:24" x14ac:dyDescent="0.25">
      <c r="A357" s="42" t="s">
        <v>3452</v>
      </c>
      <c r="B357" s="128" t="s">
        <v>677</v>
      </c>
      <c r="C357" s="50" t="s">
        <v>163</v>
      </c>
      <c r="D357" s="51">
        <v>40902</v>
      </c>
      <c r="E357" s="56" t="s">
        <v>316</v>
      </c>
      <c r="F357" s="53" t="s">
        <v>211</v>
      </c>
      <c r="G357" s="54">
        <v>0.35</v>
      </c>
      <c r="H357" s="55">
        <v>0.35</v>
      </c>
      <c r="I357" s="73">
        <v>0</v>
      </c>
      <c r="J357" s="55">
        <v>0</v>
      </c>
      <c r="K357" s="73">
        <v>22.68</v>
      </c>
      <c r="L357" s="55">
        <v>18.82</v>
      </c>
      <c r="M357" s="55">
        <f>TRUNC(((J357*G357)+(L357*G357)),2)</f>
        <v>6.58</v>
      </c>
      <c r="N357" s="55">
        <f>TRUNC(((J357*H357)+(L357*H357)),2)</f>
        <v>6.58</v>
      </c>
      <c r="O357" s="37"/>
      <c r="P357" s="55">
        <v>0</v>
      </c>
      <c r="Q357" s="55">
        <v>22.68</v>
      </c>
      <c r="R357" s="55">
        <v>7.93</v>
      </c>
      <c r="S357" s="55">
        <v>7.93</v>
      </c>
      <c r="T357" s="135">
        <f>N357/S357</f>
        <v>0.82976040353089542</v>
      </c>
      <c r="U357" s="55">
        <f>TRUNC(J357*H357,2)</f>
        <v>0</v>
      </c>
      <c r="V357" s="55">
        <f>TRUNC(L357*H357,2)</f>
        <v>6.58</v>
      </c>
      <c r="X357" s="36" t="b">
        <v>1</v>
      </c>
    </row>
    <row r="358" spans="1:24" x14ac:dyDescent="0.25">
      <c r="A358" s="42" t="s">
        <v>3453</v>
      </c>
      <c r="B358" s="128" t="s">
        <v>678</v>
      </c>
      <c r="C358" s="50" t="s">
        <v>163</v>
      </c>
      <c r="D358" s="51">
        <v>60191</v>
      </c>
      <c r="E358" s="56" t="s">
        <v>311</v>
      </c>
      <c r="F358" s="53" t="s">
        <v>164</v>
      </c>
      <c r="G358" s="54">
        <v>3.52</v>
      </c>
      <c r="H358" s="55">
        <v>3.52</v>
      </c>
      <c r="I358" s="73">
        <v>24.41</v>
      </c>
      <c r="J358" s="55">
        <v>20.260000000000002</v>
      </c>
      <c r="K358" s="73">
        <v>11.37</v>
      </c>
      <c r="L358" s="55">
        <v>9.43</v>
      </c>
      <c r="M358" s="55">
        <f>TRUNC(((J358*G358)+(L358*G358)),2)</f>
        <v>104.5</v>
      </c>
      <c r="N358" s="55">
        <f>TRUNC(((J358*H358)+(L358*H358)),2)</f>
        <v>104.5</v>
      </c>
      <c r="O358" s="37"/>
      <c r="P358" s="55">
        <v>24.41</v>
      </c>
      <c r="Q358" s="55">
        <v>11.37</v>
      </c>
      <c r="R358" s="55">
        <v>125.94</v>
      </c>
      <c r="S358" s="55">
        <v>125.94</v>
      </c>
      <c r="T358" s="135">
        <f>N358/S358</f>
        <v>0.8297602032713991</v>
      </c>
      <c r="U358" s="55">
        <f>TRUNC(J358*H358,2)</f>
        <v>71.31</v>
      </c>
      <c r="V358" s="55">
        <f>TRUNC(L358*H358,2)</f>
        <v>33.19</v>
      </c>
      <c r="X358" s="36" t="b">
        <v>1</v>
      </c>
    </row>
    <row r="359" spans="1:24" x14ac:dyDescent="0.25">
      <c r="A359" s="42" t="s">
        <v>3454</v>
      </c>
      <c r="B359" s="128" t="s">
        <v>679</v>
      </c>
      <c r="C359" s="50" t="s">
        <v>163</v>
      </c>
      <c r="D359" s="51">
        <v>60524</v>
      </c>
      <c r="E359" s="56" t="s">
        <v>292</v>
      </c>
      <c r="F359" s="53" t="s">
        <v>211</v>
      </c>
      <c r="G359" s="54">
        <v>0.35</v>
      </c>
      <c r="H359" s="55">
        <v>0.35</v>
      </c>
      <c r="I359" s="73">
        <v>557.77</v>
      </c>
      <c r="J359" s="55">
        <v>463</v>
      </c>
      <c r="K359" s="73">
        <v>0</v>
      </c>
      <c r="L359" s="55">
        <v>0</v>
      </c>
      <c r="M359" s="55">
        <f>TRUNC(((J359*G359)+(L359*G359)),2)</f>
        <v>162.05000000000001</v>
      </c>
      <c r="N359" s="55">
        <f>TRUNC(((J359*H359)+(L359*H359)),2)</f>
        <v>162.05000000000001</v>
      </c>
      <c r="O359" s="37"/>
      <c r="P359" s="55">
        <v>557.77</v>
      </c>
      <c r="Q359" s="55">
        <v>0</v>
      </c>
      <c r="R359" s="55">
        <v>195.21</v>
      </c>
      <c r="S359" s="55">
        <v>195.21</v>
      </c>
      <c r="T359" s="135">
        <f>N359/S359</f>
        <v>0.83013165309154247</v>
      </c>
      <c r="U359" s="55">
        <f>TRUNC(J359*H359,2)</f>
        <v>162.05000000000001</v>
      </c>
      <c r="V359" s="55">
        <f>TRUNC(L359*H359,2)</f>
        <v>0</v>
      </c>
      <c r="X359" s="36" t="b">
        <v>1</v>
      </c>
    </row>
    <row r="360" spans="1:24" ht="24" x14ac:dyDescent="0.3">
      <c r="A360" s="42" t="s">
        <v>3455</v>
      </c>
      <c r="B360" s="128" t="s">
        <v>680</v>
      </c>
      <c r="C360" s="50" t="s">
        <v>163</v>
      </c>
      <c r="D360" s="51">
        <v>60800</v>
      </c>
      <c r="E360" s="56" t="s">
        <v>314</v>
      </c>
      <c r="F360" s="53" t="s">
        <v>211</v>
      </c>
      <c r="G360" s="54">
        <v>0.35</v>
      </c>
      <c r="H360" s="55">
        <v>0.35</v>
      </c>
      <c r="I360" s="73">
        <v>0.12</v>
      </c>
      <c r="J360" s="55">
        <v>0.09</v>
      </c>
      <c r="K360" s="73">
        <v>51.75</v>
      </c>
      <c r="L360" s="55">
        <v>42.95</v>
      </c>
      <c r="M360" s="55">
        <f>TRUNC(((J360*G360)+(L360*G360)),2)</f>
        <v>15.06</v>
      </c>
      <c r="N360" s="55">
        <f>TRUNC(((J360*H360)+(L360*H360)),2)</f>
        <v>15.06</v>
      </c>
      <c r="O360" s="38"/>
      <c r="P360" s="55">
        <v>0.12</v>
      </c>
      <c r="Q360" s="55">
        <v>51.75</v>
      </c>
      <c r="R360" s="55">
        <v>18.149999999999999</v>
      </c>
      <c r="S360" s="55">
        <v>18.149999999999999</v>
      </c>
      <c r="T360" s="135">
        <f>N360/S360</f>
        <v>0.82975206611570262</v>
      </c>
      <c r="U360" s="55">
        <f>TRUNC(J360*H360,2)</f>
        <v>0.03</v>
      </c>
      <c r="V360" s="55">
        <f>TRUNC(L360*H360,2)</f>
        <v>15.03</v>
      </c>
      <c r="X360" s="36" t="b">
        <v>1</v>
      </c>
    </row>
    <row r="361" spans="1:24" ht="24" x14ac:dyDescent="0.3">
      <c r="A361" s="42" t="s">
        <v>3456</v>
      </c>
      <c r="B361" s="128" t="s">
        <v>681</v>
      </c>
      <c r="C361" s="50" t="s">
        <v>217</v>
      </c>
      <c r="D361" s="51">
        <v>92759</v>
      </c>
      <c r="E361" s="56" t="s">
        <v>320</v>
      </c>
      <c r="F361" s="53" t="s">
        <v>280</v>
      </c>
      <c r="G361" s="54">
        <v>38.07</v>
      </c>
      <c r="H361" s="55">
        <v>38.07</v>
      </c>
      <c r="I361" s="73">
        <v>10.44</v>
      </c>
      <c r="J361" s="55">
        <v>8.66</v>
      </c>
      <c r="K361" s="73">
        <v>4.08</v>
      </c>
      <c r="L361" s="55">
        <v>3.38</v>
      </c>
      <c r="M361" s="55">
        <f>TRUNC(((J361*G361)+(L361*G361)),2)</f>
        <v>458.36</v>
      </c>
      <c r="N361" s="55">
        <f>TRUNC(((J361*H361)+(L361*H361)),2)</f>
        <v>458.36</v>
      </c>
      <c r="O361" s="38"/>
      <c r="P361" s="55">
        <v>10.44</v>
      </c>
      <c r="Q361" s="55">
        <v>4.08</v>
      </c>
      <c r="R361" s="55">
        <v>552.77</v>
      </c>
      <c r="S361" s="55">
        <v>552.77</v>
      </c>
      <c r="T361" s="135">
        <f>N361/S361</f>
        <v>0.82920563706424011</v>
      </c>
      <c r="U361" s="55">
        <f>TRUNC(J361*H361,2)</f>
        <v>329.68</v>
      </c>
      <c r="V361" s="55">
        <f>TRUNC(L361*H361,2)</f>
        <v>128.66999999999999</v>
      </c>
      <c r="X361" s="36" t="b">
        <v>1</v>
      </c>
    </row>
    <row r="362" spans="1:24" x14ac:dyDescent="0.25">
      <c r="A362" s="42" t="s">
        <v>3457</v>
      </c>
      <c r="B362" s="128" t="s">
        <v>682</v>
      </c>
      <c r="C362" s="50" t="s">
        <v>163</v>
      </c>
      <c r="D362" s="51">
        <v>60304</v>
      </c>
      <c r="E362" s="56" t="s">
        <v>318</v>
      </c>
      <c r="F362" s="53" t="s">
        <v>280</v>
      </c>
      <c r="G362" s="54">
        <v>42.28</v>
      </c>
      <c r="H362" s="55">
        <v>42.28</v>
      </c>
      <c r="I362" s="73">
        <v>9.16</v>
      </c>
      <c r="J362" s="55">
        <v>7.6</v>
      </c>
      <c r="K362" s="73">
        <v>2.98</v>
      </c>
      <c r="L362" s="55">
        <v>2.4700000000000002</v>
      </c>
      <c r="M362" s="55">
        <f>TRUNC(((J362*G362)+(L362*G362)),2)</f>
        <v>425.75</v>
      </c>
      <c r="N362" s="55">
        <f>TRUNC(((J362*H362)+(L362*H362)),2)</f>
        <v>425.75</v>
      </c>
      <c r="O362" s="37"/>
      <c r="P362" s="55">
        <v>9.16</v>
      </c>
      <c r="Q362" s="55">
        <v>2.98</v>
      </c>
      <c r="R362" s="55">
        <v>513.27</v>
      </c>
      <c r="S362" s="55">
        <v>513.27</v>
      </c>
      <c r="T362" s="135">
        <f>N362/S362</f>
        <v>0.82948545599781798</v>
      </c>
      <c r="U362" s="55">
        <f>TRUNC(J362*H362,2)</f>
        <v>321.32</v>
      </c>
      <c r="V362" s="55">
        <f>TRUNC(L362*H362,2)</f>
        <v>104.43</v>
      </c>
      <c r="X362" s="36" t="b">
        <v>1</v>
      </c>
    </row>
    <row r="363" spans="1:24" x14ac:dyDescent="0.25">
      <c r="A363" s="42" t="s">
        <v>3458</v>
      </c>
      <c r="B363" s="129" t="s">
        <v>683</v>
      </c>
      <c r="C363" s="133"/>
      <c r="D363" s="133"/>
      <c r="E363" s="58" t="s">
        <v>322</v>
      </c>
      <c r="F363" s="133"/>
      <c r="G363" s="59"/>
      <c r="H363" s="59"/>
      <c r="I363" s="72"/>
      <c r="J363" s="59"/>
      <c r="K363" s="72"/>
      <c r="L363" s="59"/>
      <c r="M363" s="60">
        <f>SUM(M364:M368)</f>
        <v>7763.25</v>
      </c>
      <c r="N363" s="60">
        <f>SUM(N364:N368)</f>
        <v>7763.25</v>
      </c>
      <c r="O363" s="37"/>
      <c r="P363" s="59"/>
      <c r="Q363" s="59"/>
      <c r="R363" s="60">
        <v>9360.33</v>
      </c>
      <c r="S363" s="60">
        <v>9360.33</v>
      </c>
      <c r="T363" s="135">
        <f>N363/S363</f>
        <v>0.8293778103977103</v>
      </c>
      <c r="U363" s="55">
        <f>TRUNC(J363*H363,2)</f>
        <v>0</v>
      </c>
      <c r="V363" s="55">
        <f>TRUNC(L363*H363,2)</f>
        <v>0</v>
      </c>
      <c r="X363" s="36" t="b">
        <v>1</v>
      </c>
    </row>
    <row r="364" spans="1:24" x14ac:dyDescent="0.25">
      <c r="A364" s="42" t="s">
        <v>3459</v>
      </c>
      <c r="B364" s="128" t="s">
        <v>684</v>
      </c>
      <c r="C364" s="50" t="s">
        <v>163</v>
      </c>
      <c r="D364" s="51">
        <v>60205</v>
      </c>
      <c r="E364" s="56" t="s">
        <v>324</v>
      </c>
      <c r="F364" s="53" t="s">
        <v>164</v>
      </c>
      <c r="G364" s="54">
        <v>50.11</v>
      </c>
      <c r="H364" s="55">
        <v>50.11</v>
      </c>
      <c r="I364" s="73">
        <v>32.85</v>
      </c>
      <c r="J364" s="55">
        <v>27.26</v>
      </c>
      <c r="K364" s="73">
        <v>23.52</v>
      </c>
      <c r="L364" s="55">
        <v>19.52</v>
      </c>
      <c r="M364" s="55">
        <f>TRUNC(((J364*G364)+(L364*G364)),2)</f>
        <v>2344.14</v>
      </c>
      <c r="N364" s="55">
        <f>TRUNC(((J364*H364)+(L364*H364)),2)</f>
        <v>2344.14</v>
      </c>
      <c r="O364" s="37"/>
      <c r="P364" s="55">
        <v>32.85</v>
      </c>
      <c r="Q364" s="55">
        <v>23.52</v>
      </c>
      <c r="R364" s="55">
        <v>2824.7</v>
      </c>
      <c r="S364" s="55">
        <v>2824.7</v>
      </c>
      <c r="T364" s="135">
        <f>N364/S364</f>
        <v>0.82987219881757357</v>
      </c>
      <c r="U364" s="55">
        <f>TRUNC(J364*H364,2)</f>
        <v>1365.99</v>
      </c>
      <c r="V364" s="55">
        <f>TRUNC(L364*H364,2)</f>
        <v>978.14</v>
      </c>
      <c r="X364" s="36" t="b">
        <v>1</v>
      </c>
    </row>
    <row r="365" spans="1:24" x14ac:dyDescent="0.25">
      <c r="A365" s="42" t="s">
        <v>3460</v>
      </c>
      <c r="B365" s="128" t="s">
        <v>685</v>
      </c>
      <c r="C365" s="50" t="s">
        <v>163</v>
      </c>
      <c r="D365" s="51">
        <v>60524</v>
      </c>
      <c r="E365" s="56" t="s">
        <v>292</v>
      </c>
      <c r="F365" s="53" t="s">
        <v>211</v>
      </c>
      <c r="G365" s="54">
        <v>2.5099999999999998</v>
      </c>
      <c r="H365" s="55">
        <v>2.5099999999999998</v>
      </c>
      <c r="I365" s="73">
        <v>557.77</v>
      </c>
      <c r="J365" s="55">
        <v>463</v>
      </c>
      <c r="K365" s="73">
        <v>0</v>
      </c>
      <c r="L365" s="55">
        <v>0</v>
      </c>
      <c r="M365" s="55">
        <f>TRUNC(((J365*G365)+(L365*G365)),2)</f>
        <v>1162.1300000000001</v>
      </c>
      <c r="N365" s="55">
        <f>TRUNC(((J365*H365)+(L365*H365)),2)</f>
        <v>1162.1300000000001</v>
      </c>
      <c r="O365" s="37"/>
      <c r="P365" s="55">
        <v>557.77</v>
      </c>
      <c r="Q365" s="55">
        <v>0</v>
      </c>
      <c r="R365" s="55">
        <v>1400</v>
      </c>
      <c r="S365" s="55">
        <v>1400</v>
      </c>
      <c r="T365" s="135">
        <f>N365/S365</f>
        <v>0.83009285714285719</v>
      </c>
      <c r="U365" s="55">
        <f>TRUNC(J365*H365,2)</f>
        <v>1162.1300000000001</v>
      </c>
      <c r="V365" s="55">
        <f>TRUNC(L365*H365,2)</f>
        <v>0</v>
      </c>
      <c r="X365" s="36" t="b">
        <v>1</v>
      </c>
    </row>
    <row r="366" spans="1:24" ht="24" x14ac:dyDescent="0.3">
      <c r="A366" s="42" t="s">
        <v>3461</v>
      </c>
      <c r="B366" s="128" t="s">
        <v>686</v>
      </c>
      <c r="C366" s="50" t="s">
        <v>163</v>
      </c>
      <c r="D366" s="51">
        <v>60800</v>
      </c>
      <c r="E366" s="56" t="s">
        <v>314</v>
      </c>
      <c r="F366" s="53" t="s">
        <v>211</v>
      </c>
      <c r="G366" s="54">
        <v>2.5099999999999998</v>
      </c>
      <c r="H366" s="55">
        <v>2.5099999999999998</v>
      </c>
      <c r="I366" s="73">
        <v>0.12</v>
      </c>
      <c r="J366" s="55">
        <v>0.09</v>
      </c>
      <c r="K366" s="73">
        <v>51.75</v>
      </c>
      <c r="L366" s="55">
        <v>42.95</v>
      </c>
      <c r="M366" s="55">
        <f>TRUNC(((J366*G366)+(L366*G366)),2)</f>
        <v>108.03</v>
      </c>
      <c r="N366" s="55">
        <f>TRUNC(((J366*H366)+(L366*H366)),2)</f>
        <v>108.03</v>
      </c>
      <c r="O366" s="38"/>
      <c r="P366" s="55">
        <v>0.12</v>
      </c>
      <c r="Q366" s="55">
        <v>51.75</v>
      </c>
      <c r="R366" s="55">
        <v>130.19</v>
      </c>
      <c r="S366" s="55">
        <v>130.19</v>
      </c>
      <c r="T366" s="135">
        <f>N366/S366</f>
        <v>0.82978723404255317</v>
      </c>
      <c r="U366" s="55">
        <f>TRUNC(J366*H366,2)</f>
        <v>0.22</v>
      </c>
      <c r="V366" s="55">
        <f>TRUNC(L366*H366,2)</f>
        <v>107.8</v>
      </c>
      <c r="X366" s="36" t="b">
        <v>1</v>
      </c>
    </row>
    <row r="367" spans="1:24" ht="24" x14ac:dyDescent="0.3">
      <c r="A367" s="42" t="s">
        <v>3462</v>
      </c>
      <c r="B367" s="128" t="s">
        <v>687</v>
      </c>
      <c r="C367" s="50" t="s">
        <v>217</v>
      </c>
      <c r="D367" s="51">
        <v>92759</v>
      </c>
      <c r="E367" s="56" t="s">
        <v>320</v>
      </c>
      <c r="F367" s="53" t="s">
        <v>280</v>
      </c>
      <c r="G367" s="54">
        <v>47.05</v>
      </c>
      <c r="H367" s="55">
        <v>47.05</v>
      </c>
      <c r="I367" s="73">
        <v>10.44</v>
      </c>
      <c r="J367" s="55">
        <v>8.66</v>
      </c>
      <c r="K367" s="73">
        <v>4.08</v>
      </c>
      <c r="L367" s="55">
        <v>3.38</v>
      </c>
      <c r="M367" s="55">
        <f>TRUNC(((J367*G367)+(L367*G367)),2)</f>
        <v>566.48</v>
      </c>
      <c r="N367" s="55">
        <f>TRUNC(((J367*H367)+(L367*H367)),2)</f>
        <v>566.48</v>
      </c>
      <c r="O367" s="38"/>
      <c r="P367" s="55">
        <v>10.44</v>
      </c>
      <c r="Q367" s="55">
        <v>4.08</v>
      </c>
      <c r="R367" s="55">
        <v>683.16</v>
      </c>
      <c r="S367" s="55">
        <v>683.16</v>
      </c>
      <c r="T367" s="135">
        <f>N367/S367</f>
        <v>0.8292054569939693</v>
      </c>
      <c r="U367" s="55">
        <f>TRUNC(J367*H367,2)</f>
        <v>407.45</v>
      </c>
      <c r="V367" s="55">
        <f>TRUNC(L367*H367,2)</f>
        <v>159.02000000000001</v>
      </c>
      <c r="X367" s="36" t="b">
        <v>1</v>
      </c>
    </row>
    <row r="368" spans="1:24" ht="24" x14ac:dyDescent="0.3">
      <c r="A368" s="42" t="s">
        <v>3463</v>
      </c>
      <c r="B368" s="128" t="s">
        <v>688</v>
      </c>
      <c r="C368" s="50" t="s">
        <v>217</v>
      </c>
      <c r="D368" s="51">
        <v>92763</v>
      </c>
      <c r="E368" s="52" t="s">
        <v>3039</v>
      </c>
      <c r="F368" s="53" t="s">
        <v>280</v>
      </c>
      <c r="G368" s="54">
        <v>448.37</v>
      </c>
      <c r="H368" s="55">
        <v>448.37</v>
      </c>
      <c r="I368" s="73">
        <v>8.92</v>
      </c>
      <c r="J368" s="55">
        <v>7.4</v>
      </c>
      <c r="K368" s="73">
        <v>0.72</v>
      </c>
      <c r="L368" s="55">
        <v>0.59</v>
      </c>
      <c r="M368" s="55">
        <f>TRUNC(((J368*G368)+(L368*G368)),2)</f>
        <v>3582.47</v>
      </c>
      <c r="N368" s="55">
        <f>TRUNC(((J368*H368)+(L368*H368)),2)</f>
        <v>3582.47</v>
      </c>
      <c r="O368" s="38"/>
      <c r="P368" s="55">
        <v>8.92</v>
      </c>
      <c r="Q368" s="55">
        <v>0.72</v>
      </c>
      <c r="R368" s="55">
        <v>4322.28</v>
      </c>
      <c r="S368" s="55">
        <v>4322.28</v>
      </c>
      <c r="T368" s="135">
        <f>N368/S368</f>
        <v>0.82883802067427381</v>
      </c>
      <c r="U368" s="55">
        <f>TRUNC(J368*H368,2)</f>
        <v>3317.93</v>
      </c>
      <c r="V368" s="55">
        <f>TRUNC(L368*H368,2)</f>
        <v>264.52999999999997</v>
      </c>
      <c r="X368" s="36" t="b">
        <v>1</v>
      </c>
    </row>
    <row r="369" spans="1:24" x14ac:dyDescent="0.25">
      <c r="A369" s="42" t="s">
        <v>3464</v>
      </c>
      <c r="B369" s="129" t="s">
        <v>689</v>
      </c>
      <c r="C369" s="133"/>
      <c r="D369" s="133"/>
      <c r="E369" s="58" t="s">
        <v>690</v>
      </c>
      <c r="F369" s="133"/>
      <c r="G369" s="59"/>
      <c r="H369" s="59"/>
      <c r="I369" s="72"/>
      <c r="J369" s="59"/>
      <c r="K369" s="72"/>
      <c r="L369" s="59"/>
      <c r="M369" s="60">
        <f>SUM(M370:M374)</f>
        <v>3567.6499999999996</v>
      </c>
      <c r="N369" s="60">
        <f>SUM(N370:N374)</f>
        <v>3567.6499999999996</v>
      </c>
      <c r="O369" s="37"/>
      <c r="P369" s="59"/>
      <c r="Q369" s="59"/>
      <c r="R369" s="60">
        <v>4300.51</v>
      </c>
      <c r="S369" s="60">
        <v>4300.51</v>
      </c>
      <c r="T369" s="135">
        <f>N369/S369</f>
        <v>0.82958765355736863</v>
      </c>
      <c r="U369" s="55">
        <f>TRUNC(J369*H369,2)</f>
        <v>0</v>
      </c>
      <c r="V369" s="55">
        <f>TRUNC(L369*H369,2)</f>
        <v>0</v>
      </c>
      <c r="X369" s="36" t="b">
        <v>1</v>
      </c>
    </row>
    <row r="370" spans="1:24" x14ac:dyDescent="0.25">
      <c r="A370" s="42" t="s">
        <v>3465</v>
      </c>
      <c r="B370" s="128" t="s">
        <v>691</v>
      </c>
      <c r="C370" s="50" t="s">
        <v>163</v>
      </c>
      <c r="D370" s="51">
        <v>60205</v>
      </c>
      <c r="E370" s="56" t="s">
        <v>324</v>
      </c>
      <c r="F370" s="53" t="s">
        <v>164</v>
      </c>
      <c r="G370" s="54">
        <v>17.59</v>
      </c>
      <c r="H370" s="55">
        <v>17.59</v>
      </c>
      <c r="I370" s="73">
        <v>32.85</v>
      </c>
      <c r="J370" s="55">
        <v>27.26</v>
      </c>
      <c r="K370" s="73">
        <v>23.52</v>
      </c>
      <c r="L370" s="55">
        <v>19.52</v>
      </c>
      <c r="M370" s="55">
        <f>TRUNC(((J370*G370)+(L370*G370)),2)</f>
        <v>822.86</v>
      </c>
      <c r="N370" s="55">
        <f>TRUNC(((J370*H370)+(L370*H370)),2)</f>
        <v>822.86</v>
      </c>
      <c r="O370" s="37"/>
      <c r="P370" s="55">
        <v>32.85</v>
      </c>
      <c r="Q370" s="55">
        <v>23.52</v>
      </c>
      <c r="R370" s="55">
        <v>991.54</v>
      </c>
      <c r="S370" s="55">
        <v>991.54</v>
      </c>
      <c r="T370" s="135">
        <f>N370/S370</f>
        <v>0.82988079149605665</v>
      </c>
      <c r="U370" s="55">
        <f>TRUNC(J370*H370,2)</f>
        <v>479.5</v>
      </c>
      <c r="V370" s="55">
        <f>TRUNC(L370*H370,2)</f>
        <v>343.35</v>
      </c>
      <c r="X370" s="36" t="b">
        <v>1</v>
      </c>
    </row>
    <row r="371" spans="1:24" x14ac:dyDescent="0.25">
      <c r="A371" s="42" t="s">
        <v>3466</v>
      </c>
      <c r="B371" s="128" t="s">
        <v>692</v>
      </c>
      <c r="C371" s="50" t="s">
        <v>163</v>
      </c>
      <c r="D371" s="51">
        <v>60524</v>
      </c>
      <c r="E371" s="56" t="s">
        <v>292</v>
      </c>
      <c r="F371" s="53" t="s">
        <v>211</v>
      </c>
      <c r="G371" s="54">
        <v>1.23</v>
      </c>
      <c r="H371" s="55">
        <v>1.23</v>
      </c>
      <c r="I371" s="73">
        <v>557.77</v>
      </c>
      <c r="J371" s="55">
        <v>463</v>
      </c>
      <c r="K371" s="73">
        <v>0</v>
      </c>
      <c r="L371" s="55">
        <v>0</v>
      </c>
      <c r="M371" s="55">
        <f>TRUNC(((J371*G371)+(L371*G371)),2)</f>
        <v>569.49</v>
      </c>
      <c r="N371" s="55">
        <f>TRUNC(((J371*H371)+(L371*H371)),2)</f>
        <v>569.49</v>
      </c>
      <c r="O371" s="37"/>
      <c r="P371" s="55">
        <v>557.77</v>
      </c>
      <c r="Q371" s="55">
        <v>0</v>
      </c>
      <c r="R371" s="55">
        <v>686.05</v>
      </c>
      <c r="S371" s="55">
        <v>686.05</v>
      </c>
      <c r="T371" s="135">
        <f>N371/S371</f>
        <v>0.83009984694993089</v>
      </c>
      <c r="U371" s="55">
        <f>TRUNC(J371*H371,2)</f>
        <v>569.49</v>
      </c>
      <c r="V371" s="55">
        <f>TRUNC(L371*H371,2)</f>
        <v>0</v>
      </c>
      <c r="X371" s="36" t="b">
        <v>1</v>
      </c>
    </row>
    <row r="372" spans="1:24" ht="24" x14ac:dyDescent="0.3">
      <c r="A372" s="42" t="s">
        <v>3467</v>
      </c>
      <c r="B372" s="128" t="s">
        <v>693</v>
      </c>
      <c r="C372" s="50" t="s">
        <v>163</v>
      </c>
      <c r="D372" s="51">
        <v>60800</v>
      </c>
      <c r="E372" s="56" t="s">
        <v>314</v>
      </c>
      <c r="F372" s="53" t="s">
        <v>211</v>
      </c>
      <c r="G372" s="54">
        <v>1.23</v>
      </c>
      <c r="H372" s="55">
        <v>1.23</v>
      </c>
      <c r="I372" s="73">
        <v>0.12</v>
      </c>
      <c r="J372" s="55">
        <v>0.09</v>
      </c>
      <c r="K372" s="73">
        <v>51.75</v>
      </c>
      <c r="L372" s="55">
        <v>42.95</v>
      </c>
      <c r="M372" s="55">
        <f>TRUNC(((J372*G372)+(L372*G372)),2)</f>
        <v>52.93</v>
      </c>
      <c r="N372" s="55">
        <f>TRUNC(((J372*H372)+(L372*H372)),2)</f>
        <v>52.93</v>
      </c>
      <c r="O372" s="38"/>
      <c r="P372" s="55">
        <v>0.12</v>
      </c>
      <c r="Q372" s="55">
        <v>51.75</v>
      </c>
      <c r="R372" s="55">
        <v>63.8</v>
      </c>
      <c r="S372" s="55">
        <v>63.8</v>
      </c>
      <c r="T372" s="135">
        <f>N372/S372</f>
        <v>0.8296238244514107</v>
      </c>
      <c r="U372" s="55">
        <f>TRUNC(J372*H372,2)</f>
        <v>0.11</v>
      </c>
      <c r="V372" s="55">
        <f>TRUNC(L372*H372,2)</f>
        <v>52.82</v>
      </c>
      <c r="X372" s="36" t="b">
        <v>1</v>
      </c>
    </row>
    <row r="373" spans="1:24" ht="24" x14ac:dyDescent="0.3">
      <c r="A373" s="42" t="s">
        <v>3468</v>
      </c>
      <c r="B373" s="128" t="s">
        <v>694</v>
      </c>
      <c r="C373" s="50" t="s">
        <v>217</v>
      </c>
      <c r="D373" s="51">
        <v>92759</v>
      </c>
      <c r="E373" s="52" t="s">
        <v>3023</v>
      </c>
      <c r="F373" s="53" t="s">
        <v>280</v>
      </c>
      <c r="G373" s="54">
        <v>93.76</v>
      </c>
      <c r="H373" s="55">
        <v>93.76</v>
      </c>
      <c r="I373" s="73">
        <v>10.44</v>
      </c>
      <c r="J373" s="55">
        <v>8.66</v>
      </c>
      <c r="K373" s="73">
        <v>4.08</v>
      </c>
      <c r="L373" s="55">
        <v>3.38</v>
      </c>
      <c r="M373" s="55">
        <f>TRUNC(((J373*G373)+(L373*G373)),2)</f>
        <v>1128.8699999999999</v>
      </c>
      <c r="N373" s="55">
        <f>TRUNC(((J373*H373)+(L373*H373)),2)</f>
        <v>1128.8699999999999</v>
      </c>
      <c r="O373" s="38"/>
      <c r="P373" s="55">
        <v>10.44</v>
      </c>
      <c r="Q373" s="55">
        <v>4.08</v>
      </c>
      <c r="R373" s="55">
        <v>1361.39</v>
      </c>
      <c r="S373" s="55">
        <v>1361.39</v>
      </c>
      <c r="T373" s="135">
        <f>N373/S373</f>
        <v>0.82920397534872436</v>
      </c>
      <c r="U373" s="55">
        <f>TRUNC(J373*H373,2)</f>
        <v>811.96</v>
      </c>
      <c r="V373" s="55">
        <f>TRUNC(L373*H373,2)</f>
        <v>316.89999999999998</v>
      </c>
      <c r="X373" s="36" t="b">
        <v>1</v>
      </c>
    </row>
    <row r="374" spans="1:24" x14ac:dyDescent="0.25">
      <c r="A374" s="42" t="s">
        <v>3469</v>
      </c>
      <c r="B374" s="128" t="s">
        <v>695</v>
      </c>
      <c r="C374" s="50" t="s">
        <v>163</v>
      </c>
      <c r="D374" s="51">
        <v>60304</v>
      </c>
      <c r="E374" s="56" t="s">
        <v>318</v>
      </c>
      <c r="F374" s="53" t="s">
        <v>280</v>
      </c>
      <c r="G374" s="54">
        <v>98.66</v>
      </c>
      <c r="H374" s="55">
        <v>98.66</v>
      </c>
      <c r="I374" s="73">
        <v>9.16</v>
      </c>
      <c r="J374" s="55">
        <v>7.6</v>
      </c>
      <c r="K374" s="73">
        <v>2.98</v>
      </c>
      <c r="L374" s="55">
        <v>2.4700000000000002</v>
      </c>
      <c r="M374" s="55">
        <f>TRUNC(((J374*G374)+(L374*G374)),2)</f>
        <v>993.5</v>
      </c>
      <c r="N374" s="55">
        <f>TRUNC(((J374*H374)+(L374*H374)),2)</f>
        <v>993.5</v>
      </c>
      <c r="O374" s="37"/>
      <c r="P374" s="55">
        <v>9.16</v>
      </c>
      <c r="Q374" s="55">
        <v>2.98</v>
      </c>
      <c r="R374" s="55">
        <v>1197.73</v>
      </c>
      <c r="S374" s="55">
        <v>1197.73</v>
      </c>
      <c r="T374" s="135">
        <f>N374/S374</f>
        <v>0.82948577726198724</v>
      </c>
      <c r="U374" s="55">
        <f>TRUNC(J374*H374,2)</f>
        <v>749.81</v>
      </c>
      <c r="V374" s="55">
        <f>TRUNC(L374*H374,2)</f>
        <v>243.69</v>
      </c>
      <c r="X374" s="36" t="b">
        <v>1</v>
      </c>
    </row>
    <row r="375" spans="1:24" x14ac:dyDescent="0.25">
      <c r="A375" s="42" t="s">
        <v>3470</v>
      </c>
      <c r="B375" s="129" t="s">
        <v>696</v>
      </c>
      <c r="C375" s="133"/>
      <c r="D375" s="133"/>
      <c r="E375" s="58" t="s">
        <v>697</v>
      </c>
      <c r="F375" s="133"/>
      <c r="G375" s="59"/>
      <c r="H375" s="59"/>
      <c r="I375" s="72"/>
      <c r="J375" s="59"/>
      <c r="K375" s="72"/>
      <c r="L375" s="59"/>
      <c r="M375" s="60">
        <f>SUM(M376:M380)</f>
        <v>7497.85</v>
      </c>
      <c r="N375" s="60">
        <f>SUM(N376:N380)</f>
        <v>7497.85</v>
      </c>
      <c r="O375" s="37"/>
      <c r="P375" s="59"/>
      <c r="Q375" s="59"/>
      <c r="R375" s="60">
        <v>9036.0400000000009</v>
      </c>
      <c r="S375" s="60">
        <v>9036.0400000000009</v>
      </c>
      <c r="T375" s="135">
        <f>N375/S375</f>
        <v>0.82977166989079287</v>
      </c>
      <c r="U375" s="55">
        <f>TRUNC(J375*H375,2)</f>
        <v>0</v>
      </c>
      <c r="V375" s="55">
        <f>TRUNC(L375*H375,2)</f>
        <v>0</v>
      </c>
      <c r="X375" s="36" t="b">
        <v>1</v>
      </c>
    </row>
    <row r="376" spans="1:24" x14ac:dyDescent="0.25">
      <c r="A376" s="42" t="s">
        <v>3471</v>
      </c>
      <c r="B376" s="128" t="s">
        <v>698</v>
      </c>
      <c r="C376" s="50" t="s">
        <v>163</v>
      </c>
      <c r="D376" s="51">
        <v>60205</v>
      </c>
      <c r="E376" s="56" t="s">
        <v>324</v>
      </c>
      <c r="F376" s="53" t="s">
        <v>164</v>
      </c>
      <c r="G376" s="54">
        <v>59.38</v>
      </c>
      <c r="H376" s="55">
        <v>59.38</v>
      </c>
      <c r="I376" s="73">
        <v>32.85</v>
      </c>
      <c r="J376" s="55">
        <v>27.26</v>
      </c>
      <c r="K376" s="73">
        <v>23.52</v>
      </c>
      <c r="L376" s="55">
        <v>19.52</v>
      </c>
      <c r="M376" s="55">
        <f>TRUNC(((J376*G376)+(L376*G376)),2)</f>
        <v>2777.79</v>
      </c>
      <c r="N376" s="55">
        <f>TRUNC(((J376*H376)+(L376*H376)),2)</f>
        <v>2777.79</v>
      </c>
      <c r="O376" s="37"/>
      <c r="P376" s="55">
        <v>32.85</v>
      </c>
      <c r="Q376" s="55">
        <v>23.52</v>
      </c>
      <c r="R376" s="55">
        <v>3347.25</v>
      </c>
      <c r="S376" s="55">
        <v>3347.25</v>
      </c>
      <c r="T376" s="135">
        <f>N376/S376</f>
        <v>0.82987228321756668</v>
      </c>
      <c r="U376" s="55">
        <f>TRUNC(J376*H376,2)</f>
        <v>1618.69</v>
      </c>
      <c r="V376" s="55">
        <f>TRUNC(L376*H376,2)</f>
        <v>1159.0899999999999</v>
      </c>
      <c r="X376" s="36" t="b">
        <v>1</v>
      </c>
    </row>
    <row r="377" spans="1:24" x14ac:dyDescent="0.25">
      <c r="A377" s="42" t="s">
        <v>3472</v>
      </c>
      <c r="B377" s="128" t="s">
        <v>699</v>
      </c>
      <c r="C377" s="50" t="s">
        <v>163</v>
      </c>
      <c r="D377" s="51">
        <v>60524</v>
      </c>
      <c r="E377" s="56" t="s">
        <v>292</v>
      </c>
      <c r="F377" s="53" t="s">
        <v>211</v>
      </c>
      <c r="G377" s="54">
        <v>4.3499999999999996</v>
      </c>
      <c r="H377" s="55">
        <v>4.3499999999999996</v>
      </c>
      <c r="I377" s="73">
        <v>557.77</v>
      </c>
      <c r="J377" s="55">
        <v>463</v>
      </c>
      <c r="K377" s="73">
        <v>0</v>
      </c>
      <c r="L377" s="55">
        <v>0</v>
      </c>
      <c r="M377" s="55">
        <f>TRUNC(((J377*G377)+(L377*G377)),2)</f>
        <v>2014.05</v>
      </c>
      <c r="N377" s="55">
        <f>TRUNC(((J377*H377)+(L377*H377)),2)</f>
        <v>2014.05</v>
      </c>
      <c r="O377" s="37"/>
      <c r="P377" s="55">
        <v>557.77</v>
      </c>
      <c r="Q377" s="55">
        <v>0</v>
      </c>
      <c r="R377" s="55">
        <v>2426.29</v>
      </c>
      <c r="S377" s="55">
        <v>2426.29</v>
      </c>
      <c r="T377" s="135">
        <f>N377/S377</f>
        <v>0.8300945064275087</v>
      </c>
      <c r="U377" s="55">
        <f>TRUNC(J377*H377,2)</f>
        <v>2014.05</v>
      </c>
      <c r="V377" s="55">
        <f>TRUNC(L377*H377,2)</f>
        <v>0</v>
      </c>
      <c r="X377" s="36" t="b">
        <v>1</v>
      </c>
    </row>
    <row r="378" spans="1:24" ht="24" x14ac:dyDescent="0.3">
      <c r="A378" s="42" t="s">
        <v>3473</v>
      </c>
      <c r="B378" s="128" t="s">
        <v>700</v>
      </c>
      <c r="C378" s="50" t="s">
        <v>163</v>
      </c>
      <c r="D378" s="51">
        <v>60800</v>
      </c>
      <c r="E378" s="56" t="s">
        <v>314</v>
      </c>
      <c r="F378" s="53" t="s">
        <v>211</v>
      </c>
      <c r="G378" s="54">
        <v>4.3499999999999996</v>
      </c>
      <c r="H378" s="55">
        <v>4.3499999999999996</v>
      </c>
      <c r="I378" s="73">
        <v>0.12</v>
      </c>
      <c r="J378" s="55">
        <v>0.09</v>
      </c>
      <c r="K378" s="73">
        <v>51.75</v>
      </c>
      <c r="L378" s="55">
        <v>42.95</v>
      </c>
      <c r="M378" s="55">
        <f>TRUNC(((J378*G378)+(L378*G378)),2)</f>
        <v>187.22</v>
      </c>
      <c r="N378" s="55">
        <f>TRUNC(((J378*H378)+(L378*H378)),2)</f>
        <v>187.22</v>
      </c>
      <c r="O378" s="38"/>
      <c r="P378" s="55">
        <v>0.12</v>
      </c>
      <c r="Q378" s="55">
        <v>51.75</v>
      </c>
      <c r="R378" s="55">
        <v>225.63</v>
      </c>
      <c r="S378" s="55">
        <v>225.63</v>
      </c>
      <c r="T378" s="135">
        <f>N378/S378</f>
        <v>0.82976554536187563</v>
      </c>
      <c r="U378" s="55">
        <f>TRUNC(J378*H378,2)</f>
        <v>0.39</v>
      </c>
      <c r="V378" s="55">
        <f>TRUNC(L378*H378,2)</f>
        <v>186.83</v>
      </c>
      <c r="X378" s="36" t="b">
        <v>1</v>
      </c>
    </row>
    <row r="379" spans="1:24" x14ac:dyDescent="0.25">
      <c r="A379" s="42" t="s">
        <v>3474</v>
      </c>
      <c r="B379" s="128" t="s">
        <v>701</v>
      </c>
      <c r="C379" s="50" t="s">
        <v>163</v>
      </c>
      <c r="D379" s="51">
        <v>60303</v>
      </c>
      <c r="E379" s="56" t="s">
        <v>335</v>
      </c>
      <c r="F379" s="53" t="s">
        <v>280</v>
      </c>
      <c r="G379" s="54">
        <v>194.59</v>
      </c>
      <c r="H379" s="55">
        <v>194.59</v>
      </c>
      <c r="I379" s="73">
        <v>9.68</v>
      </c>
      <c r="J379" s="55">
        <v>8.0299999999999994</v>
      </c>
      <c r="K379" s="73">
        <v>2.98</v>
      </c>
      <c r="L379" s="55">
        <v>2.4700000000000002</v>
      </c>
      <c r="M379" s="55">
        <f>TRUNC(((J379*G379)+(L379*G379)),2)</f>
        <v>2043.19</v>
      </c>
      <c r="N379" s="55">
        <f>TRUNC(((J379*H379)+(L379*H379)),2)</f>
        <v>2043.19</v>
      </c>
      <c r="O379" s="37"/>
      <c r="P379" s="55">
        <v>9.68</v>
      </c>
      <c r="Q379" s="55">
        <v>2.98</v>
      </c>
      <c r="R379" s="55">
        <v>2463.5</v>
      </c>
      <c r="S379" s="55">
        <v>2463.5</v>
      </c>
      <c r="T379" s="135">
        <f>N379/S379</f>
        <v>0.82938502131114267</v>
      </c>
      <c r="U379" s="55">
        <f>TRUNC(J379*H379,2)</f>
        <v>1562.55</v>
      </c>
      <c r="V379" s="55">
        <f>TRUNC(L379*H379,2)</f>
        <v>480.63</v>
      </c>
      <c r="X379" s="36" t="b">
        <v>1</v>
      </c>
    </row>
    <row r="380" spans="1:24" x14ac:dyDescent="0.25">
      <c r="A380" s="42" t="s">
        <v>3475</v>
      </c>
      <c r="B380" s="128" t="s">
        <v>702</v>
      </c>
      <c r="C380" s="50" t="s">
        <v>163</v>
      </c>
      <c r="D380" s="51">
        <v>60304</v>
      </c>
      <c r="E380" s="56" t="s">
        <v>318</v>
      </c>
      <c r="F380" s="53" t="s">
        <v>280</v>
      </c>
      <c r="G380" s="54">
        <v>47.23</v>
      </c>
      <c r="H380" s="55">
        <v>47.23</v>
      </c>
      <c r="I380" s="73">
        <v>9.16</v>
      </c>
      <c r="J380" s="55">
        <v>7.6</v>
      </c>
      <c r="K380" s="73">
        <v>2.98</v>
      </c>
      <c r="L380" s="55">
        <v>2.4700000000000002</v>
      </c>
      <c r="M380" s="55">
        <f>TRUNC(((J380*G380)+(L380*G380)),2)</f>
        <v>475.6</v>
      </c>
      <c r="N380" s="55">
        <f>TRUNC(((J380*H380)+(L380*H380)),2)</f>
        <v>475.6</v>
      </c>
      <c r="O380" s="37"/>
      <c r="P380" s="55">
        <v>9.16</v>
      </c>
      <c r="Q380" s="55">
        <v>2.98</v>
      </c>
      <c r="R380" s="55">
        <v>573.37</v>
      </c>
      <c r="S380" s="55">
        <v>573.37</v>
      </c>
      <c r="T380" s="135">
        <f>N380/S380</f>
        <v>0.82948183546401111</v>
      </c>
      <c r="U380" s="55">
        <f>TRUNC(J380*H380,2)</f>
        <v>358.94</v>
      </c>
      <c r="V380" s="55">
        <f>TRUNC(L380*H380,2)</f>
        <v>116.65</v>
      </c>
      <c r="X380" s="36" t="b">
        <v>1</v>
      </c>
    </row>
    <row r="381" spans="1:24" x14ac:dyDescent="0.25">
      <c r="A381" s="42" t="s">
        <v>3476</v>
      </c>
      <c r="B381" s="129" t="s">
        <v>703</v>
      </c>
      <c r="C381" s="133"/>
      <c r="D381" s="133"/>
      <c r="E381" s="58" t="s">
        <v>704</v>
      </c>
      <c r="F381" s="133"/>
      <c r="G381" s="59"/>
      <c r="H381" s="59"/>
      <c r="I381" s="72"/>
      <c r="J381" s="59"/>
      <c r="K381" s="72"/>
      <c r="L381" s="59"/>
      <c r="M381" s="60">
        <f>SUM(M382:M388)</f>
        <v>4533.670000000001</v>
      </c>
      <c r="N381" s="60">
        <f>SUM(N382:N388)</f>
        <v>4533.670000000001</v>
      </c>
      <c r="O381" s="37"/>
      <c r="P381" s="59"/>
      <c r="Q381" s="59"/>
      <c r="R381" s="60">
        <v>5463.78</v>
      </c>
      <c r="S381" s="60">
        <v>5463.78</v>
      </c>
      <c r="T381" s="135">
        <f>N381/S381</f>
        <v>0.82976803604830374</v>
      </c>
      <c r="U381" s="55">
        <f>TRUNC(J381*H381,2)</f>
        <v>0</v>
      </c>
      <c r="V381" s="55">
        <f>TRUNC(L381*H381,2)</f>
        <v>0</v>
      </c>
      <c r="X381" s="36" t="b">
        <v>1</v>
      </c>
    </row>
    <row r="382" spans="1:24" x14ac:dyDescent="0.25">
      <c r="A382" s="42" t="s">
        <v>3477</v>
      </c>
      <c r="B382" s="128" t="s">
        <v>705</v>
      </c>
      <c r="C382" s="50" t="s">
        <v>163</v>
      </c>
      <c r="D382" s="51">
        <v>60205</v>
      </c>
      <c r="E382" s="56" t="s">
        <v>324</v>
      </c>
      <c r="F382" s="53" t="s">
        <v>164</v>
      </c>
      <c r="G382" s="54">
        <v>27.88</v>
      </c>
      <c r="H382" s="55">
        <v>27.88</v>
      </c>
      <c r="I382" s="73">
        <v>32.85</v>
      </c>
      <c r="J382" s="55">
        <v>27.26</v>
      </c>
      <c r="K382" s="73">
        <v>23.52</v>
      </c>
      <c r="L382" s="55">
        <v>19.52</v>
      </c>
      <c r="M382" s="55">
        <f>TRUNC(((J382*G382)+(L382*G382)),2)</f>
        <v>1304.22</v>
      </c>
      <c r="N382" s="55">
        <f>TRUNC(((J382*H382)+(L382*H382)),2)</f>
        <v>1304.22</v>
      </c>
      <c r="O382" s="37"/>
      <c r="P382" s="55">
        <v>32.85</v>
      </c>
      <c r="Q382" s="55">
        <v>23.52</v>
      </c>
      <c r="R382" s="55">
        <v>1571.59</v>
      </c>
      <c r="S382" s="55">
        <v>1571.59</v>
      </c>
      <c r="T382" s="135">
        <f>N382/S382</f>
        <v>0.82987293123524586</v>
      </c>
      <c r="U382" s="55">
        <f>TRUNC(J382*H382,2)</f>
        <v>760</v>
      </c>
      <c r="V382" s="55">
        <f>TRUNC(L382*H382,2)</f>
        <v>544.21</v>
      </c>
      <c r="X382" s="36" t="b">
        <v>1</v>
      </c>
    </row>
    <row r="383" spans="1:24" x14ac:dyDescent="0.25">
      <c r="A383" s="42" t="s">
        <v>3478</v>
      </c>
      <c r="B383" s="128" t="s">
        <v>706</v>
      </c>
      <c r="C383" s="50" t="s">
        <v>163</v>
      </c>
      <c r="D383" s="51">
        <v>60524</v>
      </c>
      <c r="E383" s="56" t="s">
        <v>292</v>
      </c>
      <c r="F383" s="53" t="s">
        <v>211</v>
      </c>
      <c r="G383" s="54">
        <v>2.2799999999999998</v>
      </c>
      <c r="H383" s="55">
        <v>2.2799999999999998</v>
      </c>
      <c r="I383" s="73">
        <v>557.77</v>
      </c>
      <c r="J383" s="55">
        <v>463</v>
      </c>
      <c r="K383" s="73">
        <v>0</v>
      </c>
      <c r="L383" s="55">
        <v>0</v>
      </c>
      <c r="M383" s="55">
        <f>TRUNC(((J383*G383)+(L383*G383)),2)</f>
        <v>1055.6400000000001</v>
      </c>
      <c r="N383" s="55">
        <f>TRUNC(((J383*H383)+(L383*H383)),2)</f>
        <v>1055.6400000000001</v>
      </c>
      <c r="O383" s="37"/>
      <c r="P383" s="55">
        <v>557.77</v>
      </c>
      <c r="Q383" s="55">
        <v>0</v>
      </c>
      <c r="R383" s="55">
        <v>1271.71</v>
      </c>
      <c r="S383" s="55">
        <v>1271.71</v>
      </c>
      <c r="T383" s="135">
        <f>N383/S383</f>
        <v>0.83009491157575244</v>
      </c>
      <c r="U383" s="55">
        <f>TRUNC(J383*H383,2)</f>
        <v>1055.6400000000001</v>
      </c>
      <c r="V383" s="55">
        <f>TRUNC(L383*H383,2)</f>
        <v>0</v>
      </c>
      <c r="X383" s="36" t="b">
        <v>1</v>
      </c>
    </row>
    <row r="384" spans="1:24" ht="24" x14ac:dyDescent="0.3">
      <c r="A384" s="42" t="s">
        <v>3479</v>
      </c>
      <c r="B384" s="128" t="s">
        <v>707</v>
      </c>
      <c r="C384" s="50" t="s">
        <v>163</v>
      </c>
      <c r="D384" s="51">
        <v>60800</v>
      </c>
      <c r="E384" s="56" t="s">
        <v>314</v>
      </c>
      <c r="F384" s="53" t="s">
        <v>211</v>
      </c>
      <c r="G384" s="54">
        <v>2.2799999999999998</v>
      </c>
      <c r="H384" s="55">
        <v>2.2799999999999998</v>
      </c>
      <c r="I384" s="73">
        <v>0.12</v>
      </c>
      <c r="J384" s="55">
        <v>0.09</v>
      </c>
      <c r="K384" s="73">
        <v>51.75</v>
      </c>
      <c r="L384" s="55">
        <v>42.95</v>
      </c>
      <c r="M384" s="55">
        <f>TRUNC(((J384*G384)+(L384*G384)),2)</f>
        <v>98.13</v>
      </c>
      <c r="N384" s="55">
        <f>TRUNC(((J384*H384)+(L384*H384)),2)</f>
        <v>98.13</v>
      </c>
      <c r="O384" s="38"/>
      <c r="P384" s="55">
        <v>0.12</v>
      </c>
      <c r="Q384" s="55">
        <v>51.75</v>
      </c>
      <c r="R384" s="55">
        <v>118.26</v>
      </c>
      <c r="S384" s="55">
        <v>118.26</v>
      </c>
      <c r="T384" s="135">
        <f>N384/S384</f>
        <v>0.82978183663115157</v>
      </c>
      <c r="U384" s="55">
        <f>TRUNC(J384*H384,2)</f>
        <v>0.2</v>
      </c>
      <c r="V384" s="55">
        <f>TRUNC(L384*H384,2)</f>
        <v>97.92</v>
      </c>
      <c r="X384" s="36" t="b">
        <v>1</v>
      </c>
    </row>
    <row r="385" spans="1:24" ht="24" x14ac:dyDescent="0.3">
      <c r="A385" s="42" t="s">
        <v>3480</v>
      </c>
      <c r="B385" s="128" t="s">
        <v>708</v>
      </c>
      <c r="C385" s="50" t="s">
        <v>217</v>
      </c>
      <c r="D385" s="51">
        <v>92759</v>
      </c>
      <c r="E385" s="56" t="s">
        <v>320</v>
      </c>
      <c r="F385" s="53" t="s">
        <v>280</v>
      </c>
      <c r="G385" s="54">
        <v>22.27</v>
      </c>
      <c r="H385" s="55">
        <v>22.27</v>
      </c>
      <c r="I385" s="73">
        <v>10.44</v>
      </c>
      <c r="J385" s="55">
        <v>8.66</v>
      </c>
      <c r="K385" s="73">
        <v>4.08</v>
      </c>
      <c r="L385" s="55">
        <v>3.38</v>
      </c>
      <c r="M385" s="55">
        <f>TRUNC(((J385*G385)+(L385*G385)),2)</f>
        <v>268.13</v>
      </c>
      <c r="N385" s="55">
        <f>TRUNC(((J385*H385)+(L385*H385)),2)</f>
        <v>268.13</v>
      </c>
      <c r="O385" s="38"/>
      <c r="P385" s="55">
        <v>10.44</v>
      </c>
      <c r="Q385" s="55">
        <v>4.08</v>
      </c>
      <c r="R385" s="55">
        <v>323.36</v>
      </c>
      <c r="S385" s="55">
        <v>323.36</v>
      </c>
      <c r="T385" s="135">
        <f>N385/S385</f>
        <v>0.82919965363681336</v>
      </c>
      <c r="U385" s="55">
        <f>TRUNC(J385*H385,2)</f>
        <v>192.85</v>
      </c>
      <c r="V385" s="55">
        <f>TRUNC(L385*H385,2)</f>
        <v>75.27</v>
      </c>
      <c r="X385" s="36" t="b">
        <v>1</v>
      </c>
    </row>
    <row r="386" spans="1:24" x14ac:dyDescent="0.25">
      <c r="A386" s="42" t="s">
        <v>3481</v>
      </c>
      <c r="B386" s="128" t="s">
        <v>709</v>
      </c>
      <c r="C386" s="50" t="s">
        <v>163</v>
      </c>
      <c r="D386" s="51">
        <v>60303</v>
      </c>
      <c r="E386" s="56" t="s">
        <v>335</v>
      </c>
      <c r="F386" s="53" t="s">
        <v>280</v>
      </c>
      <c r="G386" s="54">
        <v>78.849999999999994</v>
      </c>
      <c r="H386" s="55">
        <v>78.849999999999994</v>
      </c>
      <c r="I386" s="73">
        <v>9.68</v>
      </c>
      <c r="J386" s="55">
        <v>8.0299999999999994</v>
      </c>
      <c r="K386" s="73">
        <v>2.98</v>
      </c>
      <c r="L386" s="55">
        <v>2.4700000000000002</v>
      </c>
      <c r="M386" s="55">
        <f>TRUNC(((J386*G386)+(L386*G386)),2)</f>
        <v>827.92</v>
      </c>
      <c r="N386" s="55">
        <f>TRUNC(((J386*H386)+(L386*H386)),2)</f>
        <v>827.92</v>
      </c>
      <c r="O386" s="37"/>
      <c r="P386" s="55">
        <v>9.68</v>
      </c>
      <c r="Q386" s="55">
        <v>2.98</v>
      </c>
      <c r="R386" s="55">
        <v>998.24</v>
      </c>
      <c r="S386" s="55">
        <v>998.24</v>
      </c>
      <c r="T386" s="135">
        <f>N386/S386</f>
        <v>0.82937970828658436</v>
      </c>
      <c r="U386" s="55">
        <f>TRUNC(J386*H386,2)</f>
        <v>633.16</v>
      </c>
      <c r="V386" s="55">
        <f>TRUNC(L386*H386,2)</f>
        <v>194.75</v>
      </c>
      <c r="X386" s="36" t="b">
        <v>1</v>
      </c>
    </row>
    <row r="387" spans="1:24" x14ac:dyDescent="0.25">
      <c r="A387" s="42" t="s">
        <v>3482</v>
      </c>
      <c r="B387" s="128" t="s">
        <v>710</v>
      </c>
      <c r="C387" s="50" t="s">
        <v>163</v>
      </c>
      <c r="D387" s="51">
        <v>60304</v>
      </c>
      <c r="E387" s="56" t="s">
        <v>318</v>
      </c>
      <c r="F387" s="53" t="s">
        <v>280</v>
      </c>
      <c r="G387" s="54">
        <v>44.37</v>
      </c>
      <c r="H387" s="55">
        <v>44.37</v>
      </c>
      <c r="I387" s="73">
        <v>9.16</v>
      </c>
      <c r="J387" s="55">
        <v>7.6</v>
      </c>
      <c r="K387" s="73">
        <v>2.98</v>
      </c>
      <c r="L387" s="55">
        <v>2.4700000000000002</v>
      </c>
      <c r="M387" s="55">
        <f>TRUNC(((J387*G387)+(L387*G387)),2)</f>
        <v>446.8</v>
      </c>
      <c r="N387" s="55">
        <f>TRUNC(((J387*H387)+(L387*H387)),2)</f>
        <v>446.8</v>
      </c>
      <c r="O387" s="37"/>
      <c r="P387" s="55">
        <v>9.16</v>
      </c>
      <c r="Q387" s="55">
        <v>2.98</v>
      </c>
      <c r="R387" s="55">
        <v>538.65</v>
      </c>
      <c r="S387" s="55">
        <v>538.65</v>
      </c>
      <c r="T387" s="135">
        <f>N387/S387</f>
        <v>0.82948111018286463</v>
      </c>
      <c r="U387" s="55">
        <f>TRUNC(J387*H387,2)</f>
        <v>337.21</v>
      </c>
      <c r="V387" s="55">
        <f>TRUNC(L387*H387,2)</f>
        <v>109.59</v>
      </c>
      <c r="X387" s="36" t="b">
        <v>1</v>
      </c>
    </row>
    <row r="388" spans="1:24" ht="24" x14ac:dyDescent="0.3">
      <c r="A388" s="42" t="s">
        <v>3483</v>
      </c>
      <c r="B388" s="128" t="s">
        <v>711</v>
      </c>
      <c r="C388" s="50" t="s">
        <v>217</v>
      </c>
      <c r="D388" s="51">
        <v>92762</v>
      </c>
      <c r="E388" s="56" t="s">
        <v>338</v>
      </c>
      <c r="F388" s="53" t="s">
        <v>280</v>
      </c>
      <c r="G388" s="54">
        <v>55.97</v>
      </c>
      <c r="H388" s="55">
        <v>55.97</v>
      </c>
      <c r="I388" s="73">
        <v>10.3</v>
      </c>
      <c r="J388" s="55">
        <v>8.5500000000000007</v>
      </c>
      <c r="K388" s="73">
        <v>1.17</v>
      </c>
      <c r="L388" s="55">
        <v>0.97</v>
      </c>
      <c r="M388" s="55">
        <f>TRUNC(((J388*G388)+(L388*G388)),2)</f>
        <v>532.83000000000004</v>
      </c>
      <c r="N388" s="55">
        <f>TRUNC(((J388*H388)+(L388*H388)),2)</f>
        <v>532.83000000000004</v>
      </c>
      <c r="O388" s="38"/>
      <c r="P388" s="55">
        <v>10.3</v>
      </c>
      <c r="Q388" s="55">
        <v>1.17</v>
      </c>
      <c r="R388" s="55">
        <v>641.97</v>
      </c>
      <c r="S388" s="55">
        <v>641.97</v>
      </c>
      <c r="T388" s="135">
        <f>N388/S388</f>
        <v>0.82999205570353762</v>
      </c>
      <c r="U388" s="55">
        <f>TRUNC(J388*H388,2)</f>
        <v>478.54</v>
      </c>
      <c r="V388" s="55">
        <f>TRUNC(L388*H388,2)</f>
        <v>54.29</v>
      </c>
      <c r="X388" s="36" t="b">
        <v>1</v>
      </c>
    </row>
    <row r="389" spans="1:24" x14ac:dyDescent="0.25">
      <c r="A389" s="42" t="s">
        <v>3484</v>
      </c>
      <c r="B389" s="129" t="s">
        <v>712</v>
      </c>
      <c r="C389" s="133"/>
      <c r="D389" s="133"/>
      <c r="E389" s="58" t="s">
        <v>300</v>
      </c>
      <c r="F389" s="133"/>
      <c r="G389" s="59"/>
      <c r="H389" s="59"/>
      <c r="I389" s="72"/>
      <c r="J389" s="59"/>
      <c r="K389" s="72"/>
      <c r="L389" s="59"/>
      <c r="M389" s="60">
        <f>M390</f>
        <v>224.1</v>
      </c>
      <c r="N389" s="60">
        <f>N390</f>
        <v>224.1</v>
      </c>
      <c r="O389" s="37"/>
      <c r="P389" s="59"/>
      <c r="Q389" s="59"/>
      <c r="R389" s="60">
        <v>270</v>
      </c>
      <c r="S389" s="60">
        <v>270</v>
      </c>
      <c r="T389" s="135">
        <f>N389/S389</f>
        <v>0.83</v>
      </c>
      <c r="U389" s="55">
        <f>TRUNC(J389*H389,2)</f>
        <v>0</v>
      </c>
      <c r="V389" s="55">
        <f>TRUNC(L389*H389,2)</f>
        <v>0</v>
      </c>
      <c r="X389" s="36" t="b">
        <v>1</v>
      </c>
    </row>
    <row r="390" spans="1:24" x14ac:dyDescent="0.25">
      <c r="A390" s="42" t="s">
        <v>3485</v>
      </c>
      <c r="B390" s="128" t="s">
        <v>713</v>
      </c>
      <c r="C390" s="50" t="s">
        <v>163</v>
      </c>
      <c r="D390" s="51">
        <v>60487</v>
      </c>
      <c r="E390" s="56" t="s">
        <v>302</v>
      </c>
      <c r="F390" s="53" t="s">
        <v>160</v>
      </c>
      <c r="G390" s="54">
        <v>18</v>
      </c>
      <c r="H390" s="55">
        <v>18</v>
      </c>
      <c r="I390" s="73">
        <v>15</v>
      </c>
      <c r="J390" s="55">
        <v>12.45</v>
      </c>
      <c r="K390" s="73">
        <v>0</v>
      </c>
      <c r="L390" s="55">
        <v>0</v>
      </c>
      <c r="M390" s="55">
        <f>TRUNC(((J390*G390)+(L390*G390)),2)</f>
        <v>224.1</v>
      </c>
      <c r="N390" s="55">
        <f>TRUNC(((J390*H390)+(L390*H390)),2)</f>
        <v>224.1</v>
      </c>
      <c r="O390" s="37"/>
      <c r="P390" s="55">
        <v>15</v>
      </c>
      <c r="Q390" s="55">
        <v>0</v>
      </c>
      <c r="R390" s="55">
        <v>270</v>
      </c>
      <c r="S390" s="55">
        <v>270</v>
      </c>
      <c r="T390" s="135">
        <f>N390/S390</f>
        <v>0.83</v>
      </c>
      <c r="U390" s="55">
        <f>TRUNC(J390*H390,2)</f>
        <v>224.1</v>
      </c>
      <c r="V390" s="55">
        <f>TRUNC(L390*H390,2)</f>
        <v>0</v>
      </c>
      <c r="X390" s="36" t="b">
        <v>1</v>
      </c>
    </row>
    <row r="391" spans="1:24" x14ac:dyDescent="0.25">
      <c r="A391" s="42" t="s">
        <v>3486</v>
      </c>
      <c r="B391" s="127" t="s">
        <v>714</v>
      </c>
      <c r="C391" s="132"/>
      <c r="D391" s="132"/>
      <c r="E391" s="47" t="s">
        <v>85</v>
      </c>
      <c r="F391" s="132"/>
      <c r="G391" s="48"/>
      <c r="H391" s="48"/>
      <c r="I391" s="72"/>
      <c r="J391" s="48"/>
      <c r="K391" s="72"/>
      <c r="L391" s="48"/>
      <c r="M391" s="314">
        <f>SUM(M392:M435)</f>
        <v>14873.57</v>
      </c>
      <c r="N391" s="314">
        <f>SUM(N392:N435)</f>
        <v>14873.57</v>
      </c>
      <c r="O391" s="37"/>
      <c r="P391" s="48"/>
      <c r="Q391" s="48"/>
      <c r="R391" s="314">
        <v>17920.46</v>
      </c>
      <c r="S391" s="314">
        <v>17920.46</v>
      </c>
      <c r="T391" s="135">
        <f>N391/S391</f>
        <v>0.82997702067915669</v>
      </c>
      <c r="U391" s="55">
        <f>TRUNC(J391*H391,2)</f>
        <v>0</v>
      </c>
      <c r="V391" s="55">
        <f>TRUNC(L391*H391,2)</f>
        <v>0</v>
      </c>
      <c r="X391" s="36" t="b">
        <v>1</v>
      </c>
    </row>
    <row r="392" spans="1:24" x14ac:dyDescent="0.25">
      <c r="A392" s="42" t="s">
        <v>3487</v>
      </c>
      <c r="B392" s="128" t="s">
        <v>715</v>
      </c>
      <c r="C392" s="50" t="s">
        <v>163</v>
      </c>
      <c r="D392" s="51">
        <v>80903</v>
      </c>
      <c r="E392" s="56" t="s">
        <v>716</v>
      </c>
      <c r="F392" s="53" t="s">
        <v>160</v>
      </c>
      <c r="G392" s="54">
        <v>7</v>
      </c>
      <c r="H392" s="55">
        <v>7</v>
      </c>
      <c r="I392" s="73">
        <v>61.37</v>
      </c>
      <c r="J392" s="55">
        <v>50.94</v>
      </c>
      <c r="K392" s="73">
        <v>20.170000000000002</v>
      </c>
      <c r="L392" s="55">
        <v>16.739999999999998</v>
      </c>
      <c r="M392" s="55">
        <f>TRUNC(((J392*G392)+(L392*G392)),2)</f>
        <v>473.76</v>
      </c>
      <c r="N392" s="55">
        <f>TRUNC(((J392*H392)+(L392*H392)),2)</f>
        <v>473.76</v>
      </c>
      <c r="O392" s="37"/>
      <c r="P392" s="55">
        <v>61.37</v>
      </c>
      <c r="Q392" s="55">
        <v>20.170000000000002</v>
      </c>
      <c r="R392" s="55">
        <v>570.78</v>
      </c>
      <c r="S392" s="55">
        <v>570.78</v>
      </c>
      <c r="T392" s="135">
        <f>N392/S392</f>
        <v>0.83002207505518766</v>
      </c>
      <c r="U392" s="55">
        <f>TRUNC(J392*H392,2)</f>
        <v>356.58</v>
      </c>
      <c r="V392" s="55">
        <f>TRUNC(L392*H392,2)</f>
        <v>117.18</v>
      </c>
      <c r="X392" s="36" t="b">
        <v>1</v>
      </c>
    </row>
    <row r="393" spans="1:24" x14ac:dyDescent="0.25">
      <c r="A393" s="42" t="s">
        <v>3488</v>
      </c>
      <c r="B393" s="128" t="s">
        <v>717</v>
      </c>
      <c r="C393" s="50" t="s">
        <v>163</v>
      </c>
      <c r="D393" s="51">
        <v>80905</v>
      </c>
      <c r="E393" s="56" t="s">
        <v>718</v>
      </c>
      <c r="F393" s="53" t="s">
        <v>160</v>
      </c>
      <c r="G393" s="54">
        <v>3</v>
      </c>
      <c r="H393" s="55">
        <v>3</v>
      </c>
      <c r="I393" s="73">
        <v>106.93</v>
      </c>
      <c r="J393" s="55">
        <v>88.76</v>
      </c>
      <c r="K393" s="73">
        <v>31.76</v>
      </c>
      <c r="L393" s="55">
        <v>26.36</v>
      </c>
      <c r="M393" s="55">
        <f>TRUNC(((J393*G393)+(L393*G393)),2)</f>
        <v>345.36</v>
      </c>
      <c r="N393" s="55">
        <f>TRUNC(((J393*H393)+(L393*H393)),2)</f>
        <v>345.36</v>
      </c>
      <c r="O393" s="37"/>
      <c r="P393" s="55">
        <v>106.93</v>
      </c>
      <c r="Q393" s="55">
        <v>31.76</v>
      </c>
      <c r="R393" s="55">
        <v>416.07</v>
      </c>
      <c r="S393" s="55">
        <v>416.07</v>
      </c>
      <c r="T393" s="135">
        <f>N393/S393</f>
        <v>0.83005263537385543</v>
      </c>
      <c r="U393" s="55">
        <f>TRUNC(J393*H393,2)</f>
        <v>266.27999999999997</v>
      </c>
      <c r="V393" s="55">
        <f>TRUNC(L393*H393,2)</f>
        <v>79.08</v>
      </c>
      <c r="X393" s="36" t="b">
        <v>1</v>
      </c>
    </row>
    <row r="394" spans="1:24" x14ac:dyDescent="0.25">
      <c r="A394" s="42" t="s">
        <v>3489</v>
      </c>
      <c r="B394" s="128" t="s">
        <v>719</v>
      </c>
      <c r="C394" s="50" t="s">
        <v>163</v>
      </c>
      <c r="D394" s="51">
        <v>80911</v>
      </c>
      <c r="E394" s="56" t="s">
        <v>720</v>
      </c>
      <c r="F394" s="53" t="s">
        <v>160</v>
      </c>
      <c r="G394" s="54">
        <v>2</v>
      </c>
      <c r="H394" s="55">
        <v>2</v>
      </c>
      <c r="I394" s="73">
        <v>349.62</v>
      </c>
      <c r="J394" s="55">
        <v>290.20999999999998</v>
      </c>
      <c r="K394" s="73">
        <v>42.97</v>
      </c>
      <c r="L394" s="55">
        <v>35.659999999999997</v>
      </c>
      <c r="M394" s="55">
        <f>TRUNC(((J394*G394)+(L394*G394)),2)</f>
        <v>651.74</v>
      </c>
      <c r="N394" s="55">
        <f>TRUNC(((J394*H394)+(L394*H394)),2)</f>
        <v>651.74</v>
      </c>
      <c r="O394" s="37"/>
      <c r="P394" s="55">
        <v>349.62</v>
      </c>
      <c r="Q394" s="55">
        <v>42.97</v>
      </c>
      <c r="R394" s="55">
        <v>785.18</v>
      </c>
      <c r="S394" s="55">
        <v>785.18</v>
      </c>
      <c r="T394" s="135">
        <f>N394/S394</f>
        <v>0.83005170788863702</v>
      </c>
      <c r="U394" s="55">
        <f>TRUNC(J394*H394,2)</f>
        <v>580.41999999999996</v>
      </c>
      <c r="V394" s="55">
        <f>TRUNC(L394*H394,2)</f>
        <v>71.319999999999993</v>
      </c>
      <c r="X394" s="36" t="b">
        <v>1</v>
      </c>
    </row>
    <row r="395" spans="1:24" x14ac:dyDescent="0.25">
      <c r="A395" s="42" t="s">
        <v>3490</v>
      </c>
      <c r="B395" s="128" t="s">
        <v>721</v>
      </c>
      <c r="C395" s="50" t="s">
        <v>163</v>
      </c>
      <c r="D395" s="51">
        <v>81004</v>
      </c>
      <c r="E395" s="56" t="s">
        <v>722</v>
      </c>
      <c r="F395" s="53" t="s">
        <v>172</v>
      </c>
      <c r="G395" s="54">
        <v>15</v>
      </c>
      <c r="H395" s="55">
        <v>15</v>
      </c>
      <c r="I395" s="73">
        <v>9.9</v>
      </c>
      <c r="J395" s="55">
        <v>8.2100000000000009</v>
      </c>
      <c r="K395" s="73">
        <v>4.82</v>
      </c>
      <c r="L395" s="55">
        <v>4</v>
      </c>
      <c r="M395" s="55">
        <f>TRUNC(((J395*G395)+(L395*G395)),2)</f>
        <v>183.15</v>
      </c>
      <c r="N395" s="55">
        <f>TRUNC(((J395*H395)+(L395*H395)),2)</f>
        <v>183.15</v>
      </c>
      <c r="O395" s="37"/>
      <c r="P395" s="55">
        <v>9.9</v>
      </c>
      <c r="Q395" s="55">
        <v>4.82</v>
      </c>
      <c r="R395" s="55">
        <v>220.8</v>
      </c>
      <c r="S395" s="55">
        <v>220.8</v>
      </c>
      <c r="T395" s="135">
        <f>N395/S395</f>
        <v>0.82948369565217395</v>
      </c>
      <c r="U395" s="55">
        <f>TRUNC(J395*H395,2)</f>
        <v>123.15</v>
      </c>
      <c r="V395" s="55">
        <f>TRUNC(L395*H395,2)</f>
        <v>60</v>
      </c>
      <c r="X395" s="36" t="b">
        <v>1</v>
      </c>
    </row>
    <row r="396" spans="1:24" x14ac:dyDescent="0.25">
      <c r="A396" s="42" t="s">
        <v>3491</v>
      </c>
      <c r="B396" s="128" t="s">
        <v>723</v>
      </c>
      <c r="C396" s="50" t="s">
        <v>163</v>
      </c>
      <c r="D396" s="51">
        <v>81006</v>
      </c>
      <c r="E396" s="56" t="s">
        <v>724</v>
      </c>
      <c r="F396" s="53" t="s">
        <v>172</v>
      </c>
      <c r="G396" s="54">
        <v>24</v>
      </c>
      <c r="H396" s="55">
        <v>24</v>
      </c>
      <c r="I396" s="73">
        <v>15.5</v>
      </c>
      <c r="J396" s="55">
        <v>12.86</v>
      </c>
      <c r="K396" s="73">
        <v>8.33</v>
      </c>
      <c r="L396" s="55">
        <v>6.91</v>
      </c>
      <c r="M396" s="55">
        <f>TRUNC(((J396*G396)+(L396*G396)),2)</f>
        <v>474.48</v>
      </c>
      <c r="N396" s="55">
        <f>TRUNC(((J396*H396)+(L396*H396)),2)</f>
        <v>474.48</v>
      </c>
      <c r="O396" s="37"/>
      <c r="P396" s="55">
        <v>15.5</v>
      </c>
      <c r="Q396" s="55">
        <v>8.33</v>
      </c>
      <c r="R396" s="55">
        <v>571.91999999999996</v>
      </c>
      <c r="S396" s="55">
        <v>571.91999999999996</v>
      </c>
      <c r="T396" s="135">
        <f>N396/S396</f>
        <v>0.82962652119177516</v>
      </c>
      <c r="U396" s="55">
        <f>TRUNC(J396*H396,2)</f>
        <v>308.64</v>
      </c>
      <c r="V396" s="55">
        <f>TRUNC(L396*H396,2)</f>
        <v>165.84</v>
      </c>
      <c r="X396" s="36" t="b">
        <v>1</v>
      </c>
    </row>
    <row r="397" spans="1:24" x14ac:dyDescent="0.25">
      <c r="A397" s="42" t="s">
        <v>3492</v>
      </c>
      <c r="B397" s="128" t="s">
        <v>725</v>
      </c>
      <c r="C397" s="50" t="s">
        <v>163</v>
      </c>
      <c r="D397" s="51">
        <v>81009</v>
      </c>
      <c r="E397" s="56" t="s">
        <v>726</v>
      </c>
      <c r="F397" s="53" t="s">
        <v>172</v>
      </c>
      <c r="G397" s="54">
        <v>12</v>
      </c>
      <c r="H397" s="55">
        <v>12</v>
      </c>
      <c r="I397" s="73">
        <v>53.12</v>
      </c>
      <c r="J397" s="55">
        <v>44.09</v>
      </c>
      <c r="K397" s="73">
        <v>17.739999999999998</v>
      </c>
      <c r="L397" s="55">
        <v>14.72</v>
      </c>
      <c r="M397" s="55">
        <f>TRUNC(((J397*G397)+(L397*G397)),2)</f>
        <v>705.72</v>
      </c>
      <c r="N397" s="55">
        <f>TRUNC(((J397*H397)+(L397*H397)),2)</f>
        <v>705.72</v>
      </c>
      <c r="O397" s="37"/>
      <c r="P397" s="55">
        <v>53.12</v>
      </c>
      <c r="Q397" s="55">
        <v>17.739999999999998</v>
      </c>
      <c r="R397" s="55">
        <v>850.32</v>
      </c>
      <c r="S397" s="55">
        <v>850.32</v>
      </c>
      <c r="T397" s="135">
        <f>N397/S397</f>
        <v>0.82994637313011566</v>
      </c>
      <c r="U397" s="55">
        <f>TRUNC(J397*H397,2)</f>
        <v>529.08000000000004</v>
      </c>
      <c r="V397" s="55">
        <f>TRUNC(L397*H397,2)</f>
        <v>176.64</v>
      </c>
      <c r="X397" s="36" t="b">
        <v>1</v>
      </c>
    </row>
    <row r="398" spans="1:24" ht="36" x14ac:dyDescent="0.3">
      <c r="A398" s="42" t="s">
        <v>3493</v>
      </c>
      <c r="B398" s="128" t="s">
        <v>727</v>
      </c>
      <c r="C398" s="50" t="s">
        <v>217</v>
      </c>
      <c r="D398" s="51">
        <v>94785</v>
      </c>
      <c r="E398" s="56" t="s">
        <v>728</v>
      </c>
      <c r="F398" s="53" t="s">
        <v>160</v>
      </c>
      <c r="G398" s="54">
        <v>1</v>
      </c>
      <c r="H398" s="55">
        <v>1</v>
      </c>
      <c r="I398" s="73">
        <v>18.02</v>
      </c>
      <c r="J398" s="55">
        <v>14.95</v>
      </c>
      <c r="K398" s="73">
        <v>8.6</v>
      </c>
      <c r="L398" s="55">
        <v>7.13</v>
      </c>
      <c r="M398" s="55">
        <f>TRUNC(((J398*G398)+(L398*G398)),2)</f>
        <v>22.08</v>
      </c>
      <c r="N398" s="55">
        <f>TRUNC(((J398*H398)+(L398*H398)),2)</f>
        <v>22.08</v>
      </c>
      <c r="O398" s="313"/>
      <c r="P398" s="55">
        <v>18.02</v>
      </c>
      <c r="Q398" s="55">
        <v>8.6</v>
      </c>
      <c r="R398" s="55">
        <v>26.62</v>
      </c>
      <c r="S398" s="55">
        <v>26.62</v>
      </c>
      <c r="T398" s="135">
        <f>N398/S398</f>
        <v>0.82945154019534173</v>
      </c>
      <c r="U398" s="55">
        <f>TRUNC(J398*H398,2)</f>
        <v>14.95</v>
      </c>
      <c r="V398" s="55">
        <f>TRUNC(L398*H398,2)</f>
        <v>7.13</v>
      </c>
      <c r="X398" s="36" t="b">
        <v>1</v>
      </c>
    </row>
    <row r="399" spans="1:24" x14ac:dyDescent="0.3">
      <c r="A399" s="42" t="s">
        <v>3494</v>
      </c>
      <c r="B399" s="128" t="s">
        <v>729</v>
      </c>
      <c r="C399" s="50" t="s">
        <v>163</v>
      </c>
      <c r="D399" s="51">
        <v>81058</v>
      </c>
      <c r="E399" s="56" t="s">
        <v>730</v>
      </c>
      <c r="F399" s="53" t="s">
        <v>160</v>
      </c>
      <c r="G399" s="54">
        <v>1</v>
      </c>
      <c r="H399" s="55">
        <v>1</v>
      </c>
      <c r="I399" s="73">
        <v>32.549999999999997</v>
      </c>
      <c r="J399" s="55">
        <v>27.01</v>
      </c>
      <c r="K399" s="73">
        <v>5.23</v>
      </c>
      <c r="L399" s="55">
        <v>4.34</v>
      </c>
      <c r="M399" s="55">
        <f>TRUNC(((J399*G399)+(L399*G399)),2)</f>
        <v>31.35</v>
      </c>
      <c r="N399" s="55">
        <f>TRUNC(((J399*H399)+(L399*H399)),2)</f>
        <v>31.35</v>
      </c>
      <c r="O399" s="38"/>
      <c r="P399" s="55">
        <v>32.549999999999997</v>
      </c>
      <c r="Q399" s="55">
        <v>5.23</v>
      </c>
      <c r="R399" s="55">
        <v>37.78</v>
      </c>
      <c r="S399" s="55">
        <v>37.78</v>
      </c>
      <c r="T399" s="135">
        <f>N399/S399</f>
        <v>0.82980412916887247</v>
      </c>
      <c r="U399" s="55">
        <f>TRUNC(J399*H399,2)</f>
        <v>27.01</v>
      </c>
      <c r="V399" s="55">
        <f>TRUNC(L399*H399,2)</f>
        <v>4.34</v>
      </c>
      <c r="X399" s="36" t="b">
        <v>1</v>
      </c>
    </row>
    <row r="400" spans="1:24" x14ac:dyDescent="0.25">
      <c r="A400" s="42" t="s">
        <v>3495</v>
      </c>
      <c r="B400" s="128" t="s">
        <v>731</v>
      </c>
      <c r="C400" s="50" t="s">
        <v>163</v>
      </c>
      <c r="D400" s="51">
        <v>81067</v>
      </c>
      <c r="E400" s="56" t="s">
        <v>732</v>
      </c>
      <c r="F400" s="53" t="s">
        <v>160</v>
      </c>
      <c r="G400" s="54">
        <v>13</v>
      </c>
      <c r="H400" s="55">
        <v>13</v>
      </c>
      <c r="I400" s="73">
        <v>2.2999999999999998</v>
      </c>
      <c r="J400" s="55">
        <v>1.9</v>
      </c>
      <c r="K400" s="73">
        <v>3.37</v>
      </c>
      <c r="L400" s="55">
        <v>2.79</v>
      </c>
      <c r="M400" s="55">
        <f>TRUNC(((J400*G400)+(L400*G400)),2)</f>
        <v>60.97</v>
      </c>
      <c r="N400" s="55">
        <f>TRUNC(((J400*H400)+(L400*H400)),2)</f>
        <v>60.97</v>
      </c>
      <c r="O400" s="37"/>
      <c r="P400" s="55">
        <v>2.2999999999999998</v>
      </c>
      <c r="Q400" s="55">
        <v>3.37</v>
      </c>
      <c r="R400" s="55">
        <v>73.709999999999994</v>
      </c>
      <c r="S400" s="55">
        <v>73.709999999999994</v>
      </c>
      <c r="T400" s="135">
        <f>N400/S400</f>
        <v>0.8271604938271605</v>
      </c>
      <c r="U400" s="55">
        <f>TRUNC(J400*H400,2)</f>
        <v>24.7</v>
      </c>
      <c r="V400" s="55">
        <f>TRUNC(L400*H400,2)</f>
        <v>36.270000000000003</v>
      </c>
      <c r="X400" s="36" t="b">
        <v>1</v>
      </c>
    </row>
    <row r="401" spans="1:24" x14ac:dyDescent="0.3">
      <c r="A401" s="42" t="s">
        <v>3496</v>
      </c>
      <c r="B401" s="128" t="s">
        <v>733</v>
      </c>
      <c r="C401" s="50" t="s">
        <v>163</v>
      </c>
      <c r="D401" s="51">
        <v>81069</v>
      </c>
      <c r="E401" s="56" t="s">
        <v>734</v>
      </c>
      <c r="F401" s="53" t="s">
        <v>160</v>
      </c>
      <c r="G401" s="54">
        <v>7</v>
      </c>
      <c r="H401" s="55">
        <v>7</v>
      </c>
      <c r="I401" s="73">
        <v>5.64</v>
      </c>
      <c r="J401" s="55">
        <v>4.68</v>
      </c>
      <c r="K401" s="73">
        <v>5.23</v>
      </c>
      <c r="L401" s="55">
        <v>4.34</v>
      </c>
      <c r="M401" s="55">
        <f>TRUNC(((J401*G401)+(L401*G401)),2)</f>
        <v>63.14</v>
      </c>
      <c r="N401" s="55">
        <f>TRUNC(((J401*H401)+(L401*H401)),2)</f>
        <v>63.14</v>
      </c>
      <c r="O401" s="38"/>
      <c r="P401" s="55">
        <v>5.64</v>
      </c>
      <c r="Q401" s="55">
        <v>5.23</v>
      </c>
      <c r="R401" s="55">
        <v>76.09</v>
      </c>
      <c r="S401" s="55">
        <v>76.09</v>
      </c>
      <c r="T401" s="135">
        <f>N401/S401</f>
        <v>0.82980680772769089</v>
      </c>
      <c r="U401" s="55">
        <f>TRUNC(J401*H401,2)</f>
        <v>32.76</v>
      </c>
      <c r="V401" s="55">
        <f>TRUNC(L401*H401,2)</f>
        <v>30.38</v>
      </c>
      <c r="X401" s="36" t="b">
        <v>1</v>
      </c>
    </row>
    <row r="402" spans="1:24" x14ac:dyDescent="0.25">
      <c r="A402" s="42" t="s">
        <v>3497</v>
      </c>
      <c r="B402" s="128" t="s">
        <v>735</v>
      </c>
      <c r="C402" s="50" t="s">
        <v>163</v>
      </c>
      <c r="D402" s="51">
        <v>81072</v>
      </c>
      <c r="E402" s="56" t="s">
        <v>736</v>
      </c>
      <c r="F402" s="53" t="s">
        <v>160</v>
      </c>
      <c r="G402" s="54">
        <v>4</v>
      </c>
      <c r="H402" s="55">
        <v>4</v>
      </c>
      <c r="I402" s="73">
        <v>26.83</v>
      </c>
      <c r="J402" s="55">
        <v>22.27</v>
      </c>
      <c r="K402" s="73">
        <v>6.92</v>
      </c>
      <c r="L402" s="55">
        <v>5.74</v>
      </c>
      <c r="M402" s="55">
        <f>TRUNC(((J402*G402)+(L402*G402)),2)</f>
        <v>112.04</v>
      </c>
      <c r="N402" s="55">
        <f>TRUNC(((J402*H402)+(L402*H402)),2)</f>
        <v>112.04</v>
      </c>
      <c r="O402" s="37"/>
      <c r="P402" s="55">
        <v>26.83</v>
      </c>
      <c r="Q402" s="55">
        <v>6.92</v>
      </c>
      <c r="R402" s="55">
        <v>135</v>
      </c>
      <c r="S402" s="55">
        <v>135</v>
      </c>
      <c r="T402" s="135">
        <f>N402/S402</f>
        <v>0.82992592592592596</v>
      </c>
      <c r="U402" s="55">
        <f>TRUNC(J402*H402,2)</f>
        <v>89.08</v>
      </c>
      <c r="V402" s="55">
        <f>TRUNC(L402*H402,2)</f>
        <v>22.96</v>
      </c>
      <c r="X402" s="36" t="b">
        <v>1</v>
      </c>
    </row>
    <row r="403" spans="1:24" ht="36" x14ac:dyDescent="0.3">
      <c r="A403" s="42" t="s">
        <v>3498</v>
      </c>
      <c r="B403" s="128" t="s">
        <v>737</v>
      </c>
      <c r="C403" s="50" t="s">
        <v>217</v>
      </c>
      <c r="D403" s="51">
        <v>94790</v>
      </c>
      <c r="E403" s="56" t="s">
        <v>738</v>
      </c>
      <c r="F403" s="53" t="s">
        <v>160</v>
      </c>
      <c r="G403" s="54">
        <v>1</v>
      </c>
      <c r="H403" s="55">
        <v>1</v>
      </c>
      <c r="I403" s="73">
        <v>375.3</v>
      </c>
      <c r="J403" s="55">
        <v>311.52999999999997</v>
      </c>
      <c r="K403" s="73">
        <v>11.45</v>
      </c>
      <c r="L403" s="55">
        <v>9.5</v>
      </c>
      <c r="M403" s="55">
        <f>TRUNC(((J403*G403)+(L403*G403)),2)</f>
        <v>321.02999999999997</v>
      </c>
      <c r="N403" s="55">
        <f>TRUNC(((J403*H403)+(L403*H403)),2)</f>
        <v>321.02999999999997</v>
      </c>
      <c r="O403" s="313"/>
      <c r="P403" s="55">
        <v>375.3</v>
      </c>
      <c r="Q403" s="55">
        <v>11.45</v>
      </c>
      <c r="R403" s="55">
        <v>386.75</v>
      </c>
      <c r="S403" s="55">
        <v>386.75</v>
      </c>
      <c r="T403" s="135">
        <f>N403/S403</f>
        <v>0.83007110536522299</v>
      </c>
      <c r="U403" s="55">
        <f>TRUNC(J403*H403,2)</f>
        <v>311.52999999999997</v>
      </c>
      <c r="V403" s="55">
        <f>TRUNC(L403*H403,2)</f>
        <v>9.5</v>
      </c>
      <c r="X403" s="36" t="b">
        <v>1</v>
      </c>
    </row>
    <row r="404" spans="1:24" x14ac:dyDescent="0.25">
      <c r="A404" s="42" t="s">
        <v>3499</v>
      </c>
      <c r="B404" s="128" t="s">
        <v>739</v>
      </c>
      <c r="C404" s="50" t="s">
        <v>163</v>
      </c>
      <c r="D404" s="51">
        <v>81103</v>
      </c>
      <c r="E404" s="56" t="s">
        <v>740</v>
      </c>
      <c r="F404" s="53" t="s">
        <v>160</v>
      </c>
      <c r="G404" s="54">
        <v>2</v>
      </c>
      <c r="H404" s="55">
        <v>2</v>
      </c>
      <c r="I404" s="73">
        <v>2.73</v>
      </c>
      <c r="J404" s="55">
        <v>2.2599999999999998</v>
      </c>
      <c r="K404" s="73">
        <v>3.37</v>
      </c>
      <c r="L404" s="55">
        <v>2.79</v>
      </c>
      <c r="M404" s="55">
        <f>TRUNC(((J404*G404)+(L404*G404)),2)</f>
        <v>10.1</v>
      </c>
      <c r="N404" s="55">
        <f>TRUNC(((J404*H404)+(L404*H404)),2)</f>
        <v>10.1</v>
      </c>
      <c r="O404" s="37"/>
      <c r="P404" s="55">
        <v>2.73</v>
      </c>
      <c r="Q404" s="55">
        <v>3.37</v>
      </c>
      <c r="R404" s="55">
        <v>12.2</v>
      </c>
      <c r="S404" s="55">
        <v>12.2</v>
      </c>
      <c r="T404" s="135">
        <f>N404/S404</f>
        <v>0.82786885245901642</v>
      </c>
      <c r="U404" s="55">
        <f>TRUNC(J404*H404,2)</f>
        <v>4.5199999999999996</v>
      </c>
      <c r="V404" s="55">
        <f>TRUNC(L404*H404,2)</f>
        <v>5.58</v>
      </c>
      <c r="X404" s="36" t="b">
        <v>1</v>
      </c>
    </row>
    <row r="405" spans="1:24" x14ac:dyDescent="0.25">
      <c r="A405" s="42" t="s">
        <v>3500</v>
      </c>
      <c r="B405" s="128" t="s">
        <v>741</v>
      </c>
      <c r="C405" s="50" t="s">
        <v>163</v>
      </c>
      <c r="D405" s="51">
        <v>81105</v>
      </c>
      <c r="E405" s="56" t="s">
        <v>742</v>
      </c>
      <c r="F405" s="53" t="s">
        <v>160</v>
      </c>
      <c r="G405" s="54">
        <v>4</v>
      </c>
      <c r="H405" s="55">
        <v>4</v>
      </c>
      <c r="I405" s="73">
        <v>6.1</v>
      </c>
      <c r="J405" s="55">
        <v>5.0599999999999996</v>
      </c>
      <c r="K405" s="73">
        <v>5.23</v>
      </c>
      <c r="L405" s="55">
        <v>4.34</v>
      </c>
      <c r="M405" s="55">
        <f>TRUNC(((J405*G405)+(L405*G405)),2)</f>
        <v>37.6</v>
      </c>
      <c r="N405" s="55">
        <f>TRUNC(((J405*H405)+(L405*H405)),2)</f>
        <v>37.6</v>
      </c>
      <c r="O405" s="37"/>
      <c r="P405" s="55">
        <v>6.1</v>
      </c>
      <c r="Q405" s="55">
        <v>5.23</v>
      </c>
      <c r="R405" s="55">
        <v>45.32</v>
      </c>
      <c r="S405" s="55">
        <v>45.32</v>
      </c>
      <c r="T405" s="135">
        <f>N405/S405</f>
        <v>0.82965578111209182</v>
      </c>
      <c r="U405" s="55">
        <f>TRUNC(J405*H405,2)</f>
        <v>20.239999999999998</v>
      </c>
      <c r="V405" s="55">
        <f>TRUNC(L405*H405,2)</f>
        <v>17.36</v>
      </c>
      <c r="X405" s="36" t="b">
        <v>1</v>
      </c>
    </row>
    <row r="406" spans="1:24" x14ac:dyDescent="0.25">
      <c r="A406" s="42" t="s">
        <v>3501</v>
      </c>
      <c r="B406" s="128" t="s">
        <v>743</v>
      </c>
      <c r="C406" s="50" t="s">
        <v>163</v>
      </c>
      <c r="D406" s="51">
        <v>81108</v>
      </c>
      <c r="E406" s="56" t="s">
        <v>744</v>
      </c>
      <c r="F406" s="53" t="s">
        <v>160</v>
      </c>
      <c r="G406" s="54">
        <v>3</v>
      </c>
      <c r="H406" s="55">
        <v>3</v>
      </c>
      <c r="I406" s="73">
        <v>39.020000000000003</v>
      </c>
      <c r="J406" s="55">
        <v>32.39</v>
      </c>
      <c r="K406" s="73">
        <v>6.92</v>
      </c>
      <c r="L406" s="55">
        <v>5.74</v>
      </c>
      <c r="M406" s="55">
        <f>TRUNC(((J406*G406)+(L406*G406)),2)</f>
        <v>114.39</v>
      </c>
      <c r="N406" s="55">
        <f>TRUNC(((J406*H406)+(L406*H406)),2)</f>
        <v>114.39</v>
      </c>
      <c r="O406" s="37"/>
      <c r="P406" s="55">
        <v>39.020000000000003</v>
      </c>
      <c r="Q406" s="55">
        <v>6.92</v>
      </c>
      <c r="R406" s="55">
        <v>137.82</v>
      </c>
      <c r="S406" s="55">
        <v>137.82</v>
      </c>
      <c r="T406" s="135">
        <f>N406/S406</f>
        <v>0.8299956464954289</v>
      </c>
      <c r="U406" s="55">
        <f>TRUNC(J406*H406,2)</f>
        <v>97.17</v>
      </c>
      <c r="V406" s="55">
        <f>TRUNC(L406*H406,2)</f>
        <v>17.22</v>
      </c>
      <c r="X406" s="36" t="b">
        <v>1</v>
      </c>
    </row>
    <row r="407" spans="1:24" x14ac:dyDescent="0.25">
      <c r="A407" s="42" t="s">
        <v>3502</v>
      </c>
      <c r="B407" s="128" t="s">
        <v>745</v>
      </c>
      <c r="C407" s="50" t="s">
        <v>163</v>
      </c>
      <c r="D407" s="51">
        <v>81132</v>
      </c>
      <c r="E407" s="56" t="s">
        <v>746</v>
      </c>
      <c r="F407" s="53" t="s">
        <v>160</v>
      </c>
      <c r="G407" s="54">
        <v>3</v>
      </c>
      <c r="H407" s="55">
        <v>3</v>
      </c>
      <c r="I407" s="73">
        <v>5.49</v>
      </c>
      <c r="J407" s="55">
        <v>4.55</v>
      </c>
      <c r="K407" s="73">
        <v>5.61</v>
      </c>
      <c r="L407" s="55">
        <v>4.6500000000000004</v>
      </c>
      <c r="M407" s="55">
        <f>TRUNC(((J407*G407)+(L407*G407)),2)</f>
        <v>27.6</v>
      </c>
      <c r="N407" s="55">
        <f>TRUNC(((J407*H407)+(L407*H407)),2)</f>
        <v>27.6</v>
      </c>
      <c r="O407" s="37"/>
      <c r="P407" s="55">
        <v>5.49</v>
      </c>
      <c r="Q407" s="55">
        <v>5.61</v>
      </c>
      <c r="R407" s="55">
        <v>33.299999999999997</v>
      </c>
      <c r="S407" s="55">
        <v>33.299999999999997</v>
      </c>
      <c r="T407" s="135">
        <f>N407/S407</f>
        <v>0.82882882882882891</v>
      </c>
      <c r="U407" s="55">
        <f>TRUNC(J407*H407,2)</f>
        <v>13.65</v>
      </c>
      <c r="V407" s="55">
        <f>TRUNC(L407*H407,2)</f>
        <v>13.95</v>
      </c>
      <c r="X407" s="36" t="b">
        <v>1</v>
      </c>
    </row>
    <row r="408" spans="1:24" x14ac:dyDescent="0.25">
      <c r="A408" s="42" t="s">
        <v>3503</v>
      </c>
      <c r="B408" s="128" t="s">
        <v>747</v>
      </c>
      <c r="C408" s="50" t="s">
        <v>163</v>
      </c>
      <c r="D408" s="51">
        <v>81322</v>
      </c>
      <c r="E408" s="56" t="s">
        <v>748</v>
      </c>
      <c r="F408" s="53" t="s">
        <v>160</v>
      </c>
      <c r="G408" s="54">
        <v>5</v>
      </c>
      <c r="H408" s="55">
        <v>5</v>
      </c>
      <c r="I408" s="73">
        <v>2.29</v>
      </c>
      <c r="J408" s="55">
        <v>1.9</v>
      </c>
      <c r="K408" s="73">
        <v>6.72</v>
      </c>
      <c r="L408" s="55">
        <v>5.57</v>
      </c>
      <c r="M408" s="55">
        <f>TRUNC(((J408*G408)+(L408*G408)),2)</f>
        <v>37.35</v>
      </c>
      <c r="N408" s="55">
        <f>TRUNC(((J408*H408)+(L408*H408)),2)</f>
        <v>37.35</v>
      </c>
      <c r="O408" s="37"/>
      <c r="P408" s="55">
        <v>2.29</v>
      </c>
      <c r="Q408" s="55">
        <v>6.72</v>
      </c>
      <c r="R408" s="55">
        <v>45.05</v>
      </c>
      <c r="S408" s="55">
        <v>45.05</v>
      </c>
      <c r="T408" s="135">
        <f>N408/S408</f>
        <v>0.82907880133185363</v>
      </c>
      <c r="U408" s="55">
        <f>TRUNC(J408*H408,2)</f>
        <v>9.5</v>
      </c>
      <c r="V408" s="55">
        <f>TRUNC(L408*H408,2)</f>
        <v>27.85</v>
      </c>
      <c r="X408" s="36" t="b">
        <v>1</v>
      </c>
    </row>
    <row r="409" spans="1:24" x14ac:dyDescent="0.25">
      <c r="A409" s="42" t="s">
        <v>3504</v>
      </c>
      <c r="B409" s="128" t="s">
        <v>749</v>
      </c>
      <c r="C409" s="50" t="s">
        <v>163</v>
      </c>
      <c r="D409" s="51">
        <v>81324</v>
      </c>
      <c r="E409" s="56" t="s">
        <v>750</v>
      </c>
      <c r="F409" s="53" t="s">
        <v>160</v>
      </c>
      <c r="G409" s="54">
        <v>4</v>
      </c>
      <c r="H409" s="55">
        <v>4</v>
      </c>
      <c r="I409" s="73">
        <v>6.02</v>
      </c>
      <c r="J409" s="55">
        <v>4.99</v>
      </c>
      <c r="K409" s="73">
        <v>10.46</v>
      </c>
      <c r="L409" s="55">
        <v>8.68</v>
      </c>
      <c r="M409" s="55">
        <f>TRUNC(((J409*G409)+(L409*G409)),2)</f>
        <v>54.68</v>
      </c>
      <c r="N409" s="55">
        <f>TRUNC(((J409*H409)+(L409*H409)),2)</f>
        <v>54.68</v>
      </c>
      <c r="O409" s="37"/>
      <c r="P409" s="55">
        <v>6.02</v>
      </c>
      <c r="Q409" s="55">
        <v>10.46</v>
      </c>
      <c r="R409" s="55">
        <v>65.92</v>
      </c>
      <c r="S409" s="55">
        <v>65.92</v>
      </c>
      <c r="T409" s="135">
        <f>N409/S409</f>
        <v>0.82949029126213591</v>
      </c>
      <c r="U409" s="55">
        <f>TRUNC(J409*H409,2)</f>
        <v>19.96</v>
      </c>
      <c r="V409" s="55">
        <f>TRUNC(L409*H409,2)</f>
        <v>34.72</v>
      </c>
      <c r="X409" s="36" t="b">
        <v>1</v>
      </c>
    </row>
    <row r="410" spans="1:24" x14ac:dyDescent="0.25">
      <c r="A410" s="42" t="s">
        <v>3505</v>
      </c>
      <c r="B410" s="128" t="s">
        <v>751</v>
      </c>
      <c r="C410" s="50" t="s">
        <v>163</v>
      </c>
      <c r="D410" s="51">
        <v>81327</v>
      </c>
      <c r="E410" s="56" t="s">
        <v>752</v>
      </c>
      <c r="F410" s="53" t="s">
        <v>160</v>
      </c>
      <c r="G410" s="54">
        <v>2</v>
      </c>
      <c r="H410" s="55">
        <v>2</v>
      </c>
      <c r="I410" s="73">
        <v>129.78</v>
      </c>
      <c r="J410" s="55">
        <v>107.73</v>
      </c>
      <c r="K410" s="73">
        <v>13.82</v>
      </c>
      <c r="L410" s="55">
        <v>11.47</v>
      </c>
      <c r="M410" s="55">
        <f>TRUNC(((J410*G410)+(L410*G410)),2)</f>
        <v>238.4</v>
      </c>
      <c r="N410" s="55">
        <f>TRUNC(((J410*H410)+(L410*H410)),2)</f>
        <v>238.4</v>
      </c>
      <c r="O410" s="37"/>
      <c r="P410" s="55">
        <v>129.78</v>
      </c>
      <c r="Q410" s="55">
        <v>13.82</v>
      </c>
      <c r="R410" s="55">
        <v>287.2</v>
      </c>
      <c r="S410" s="55">
        <v>287.2</v>
      </c>
      <c r="T410" s="135">
        <f>N410/S410</f>
        <v>0.83008356545961004</v>
      </c>
      <c r="U410" s="55">
        <f>TRUNC(J410*H410,2)</f>
        <v>215.46</v>
      </c>
      <c r="V410" s="55">
        <f>TRUNC(L410*H410,2)</f>
        <v>22.94</v>
      </c>
      <c r="X410" s="36" t="b">
        <v>1</v>
      </c>
    </row>
    <row r="411" spans="1:24" x14ac:dyDescent="0.25">
      <c r="A411" s="42" t="s">
        <v>3506</v>
      </c>
      <c r="B411" s="128" t="s">
        <v>753</v>
      </c>
      <c r="C411" s="50" t="s">
        <v>163</v>
      </c>
      <c r="D411" s="51">
        <v>81403</v>
      </c>
      <c r="E411" s="56" t="s">
        <v>754</v>
      </c>
      <c r="F411" s="53" t="s">
        <v>160</v>
      </c>
      <c r="G411" s="54">
        <v>1</v>
      </c>
      <c r="H411" s="55">
        <v>1</v>
      </c>
      <c r="I411" s="73">
        <v>4.63</v>
      </c>
      <c r="J411" s="55">
        <v>3.84</v>
      </c>
      <c r="K411" s="73">
        <v>7.1</v>
      </c>
      <c r="L411" s="55">
        <v>5.89</v>
      </c>
      <c r="M411" s="55">
        <f>TRUNC(((J411*G411)+(L411*G411)),2)</f>
        <v>9.73</v>
      </c>
      <c r="N411" s="55">
        <f>TRUNC(((J411*H411)+(L411*H411)),2)</f>
        <v>9.73</v>
      </c>
      <c r="O411" s="37"/>
      <c r="P411" s="55">
        <v>4.63</v>
      </c>
      <c r="Q411" s="55">
        <v>7.1</v>
      </c>
      <c r="R411" s="55">
        <v>11.73</v>
      </c>
      <c r="S411" s="55">
        <v>11.73</v>
      </c>
      <c r="T411" s="135">
        <f>N411/S411</f>
        <v>0.82949701619778349</v>
      </c>
      <c r="U411" s="55">
        <f>TRUNC(J411*H411,2)</f>
        <v>3.84</v>
      </c>
      <c r="V411" s="55">
        <f>TRUNC(L411*H411,2)</f>
        <v>5.89</v>
      </c>
      <c r="X411" s="36" t="b">
        <v>1</v>
      </c>
    </row>
    <row r="412" spans="1:24" x14ac:dyDescent="0.25">
      <c r="A412" s="42" t="s">
        <v>3507</v>
      </c>
      <c r="B412" s="128" t="s">
        <v>755</v>
      </c>
      <c r="C412" s="50" t="s">
        <v>163</v>
      </c>
      <c r="D412" s="51">
        <v>81408</v>
      </c>
      <c r="E412" s="56" t="s">
        <v>756</v>
      </c>
      <c r="F412" s="53" t="s">
        <v>160</v>
      </c>
      <c r="G412" s="54">
        <v>1</v>
      </c>
      <c r="H412" s="55">
        <v>1</v>
      </c>
      <c r="I412" s="73">
        <v>90.27</v>
      </c>
      <c r="J412" s="55">
        <v>74.930000000000007</v>
      </c>
      <c r="K412" s="73">
        <v>16.82</v>
      </c>
      <c r="L412" s="55">
        <v>13.96</v>
      </c>
      <c r="M412" s="55">
        <f>TRUNC(((J412*G412)+(L412*G412)),2)</f>
        <v>88.89</v>
      </c>
      <c r="N412" s="55">
        <f>TRUNC(((J412*H412)+(L412*H412)),2)</f>
        <v>88.89</v>
      </c>
      <c r="O412" s="37"/>
      <c r="P412" s="55">
        <v>90.27</v>
      </c>
      <c r="Q412" s="55">
        <v>16.82</v>
      </c>
      <c r="R412" s="55">
        <v>107.09</v>
      </c>
      <c r="S412" s="55">
        <v>107.09</v>
      </c>
      <c r="T412" s="135">
        <f>N412/S412</f>
        <v>0.83004949108226722</v>
      </c>
      <c r="U412" s="55">
        <f>TRUNC(J412*H412,2)</f>
        <v>74.930000000000007</v>
      </c>
      <c r="V412" s="55">
        <f>TRUNC(L412*H412,2)</f>
        <v>13.96</v>
      </c>
      <c r="X412" s="36" t="b">
        <v>1</v>
      </c>
    </row>
    <row r="413" spans="1:24" x14ac:dyDescent="0.25">
      <c r="A413" s="42" t="s">
        <v>3508</v>
      </c>
      <c r="B413" s="128" t="s">
        <v>757</v>
      </c>
      <c r="C413" s="50" t="s">
        <v>163</v>
      </c>
      <c r="D413" s="51">
        <v>81425</v>
      </c>
      <c r="E413" s="56" t="s">
        <v>758</v>
      </c>
      <c r="F413" s="53" t="s">
        <v>160</v>
      </c>
      <c r="G413" s="54">
        <v>1</v>
      </c>
      <c r="H413" s="55">
        <v>1</v>
      </c>
      <c r="I413" s="73">
        <v>16.260000000000002</v>
      </c>
      <c r="J413" s="55">
        <v>13.49</v>
      </c>
      <c r="K413" s="73">
        <v>11.21</v>
      </c>
      <c r="L413" s="55">
        <v>9.3000000000000007</v>
      </c>
      <c r="M413" s="55">
        <f>TRUNC(((J413*G413)+(L413*G413)),2)</f>
        <v>22.79</v>
      </c>
      <c r="N413" s="55">
        <f>TRUNC(((J413*H413)+(L413*H413)),2)</f>
        <v>22.79</v>
      </c>
      <c r="O413" s="37"/>
      <c r="P413" s="55">
        <v>16.260000000000002</v>
      </c>
      <c r="Q413" s="55">
        <v>11.21</v>
      </c>
      <c r="R413" s="55">
        <v>27.47</v>
      </c>
      <c r="S413" s="55">
        <v>27.47</v>
      </c>
      <c r="T413" s="135">
        <f>N413/S413</f>
        <v>0.82963232617400806</v>
      </c>
      <c r="U413" s="55">
        <f>TRUNC(J413*H413,2)</f>
        <v>13.49</v>
      </c>
      <c r="V413" s="55">
        <f>TRUNC(L413*H413,2)</f>
        <v>9.3000000000000007</v>
      </c>
      <c r="X413" s="36" t="b">
        <v>1</v>
      </c>
    </row>
    <row r="414" spans="1:24" x14ac:dyDescent="0.25">
      <c r="A414" s="42" t="s">
        <v>3509</v>
      </c>
      <c r="B414" s="128" t="s">
        <v>759</v>
      </c>
      <c r="C414" s="50" t="s">
        <v>163</v>
      </c>
      <c r="D414" s="51">
        <v>81439</v>
      </c>
      <c r="E414" s="56" t="s">
        <v>760</v>
      </c>
      <c r="F414" s="53" t="s">
        <v>160</v>
      </c>
      <c r="G414" s="54">
        <v>1</v>
      </c>
      <c r="H414" s="55">
        <v>1</v>
      </c>
      <c r="I414" s="73">
        <v>10.9</v>
      </c>
      <c r="J414" s="55">
        <v>9.0399999999999991</v>
      </c>
      <c r="K414" s="73">
        <v>7.47</v>
      </c>
      <c r="L414" s="55">
        <v>6.2</v>
      </c>
      <c r="M414" s="55">
        <f>TRUNC(((J414*G414)+(L414*G414)),2)</f>
        <v>15.24</v>
      </c>
      <c r="N414" s="55">
        <f>TRUNC(((J414*H414)+(L414*H414)),2)</f>
        <v>15.24</v>
      </c>
      <c r="O414" s="37"/>
      <c r="P414" s="55">
        <v>10.9</v>
      </c>
      <c r="Q414" s="55">
        <v>7.47</v>
      </c>
      <c r="R414" s="55">
        <v>18.37</v>
      </c>
      <c r="S414" s="55">
        <v>18.37</v>
      </c>
      <c r="T414" s="135">
        <f>N414/S414</f>
        <v>0.82961350027218284</v>
      </c>
      <c r="U414" s="55">
        <f>TRUNC(J414*H414,2)</f>
        <v>9.0399999999999991</v>
      </c>
      <c r="V414" s="55">
        <f>TRUNC(L414*H414,2)</f>
        <v>6.2</v>
      </c>
      <c r="X414" s="36" t="b">
        <v>1</v>
      </c>
    </row>
    <row r="415" spans="1:24" x14ac:dyDescent="0.25">
      <c r="A415" s="42" t="s">
        <v>3510</v>
      </c>
      <c r="B415" s="128" t="s">
        <v>761</v>
      </c>
      <c r="C415" s="50" t="s">
        <v>163</v>
      </c>
      <c r="D415" s="51">
        <v>81463</v>
      </c>
      <c r="E415" s="56" t="s">
        <v>762</v>
      </c>
      <c r="F415" s="53" t="s">
        <v>160</v>
      </c>
      <c r="G415" s="54">
        <v>1</v>
      </c>
      <c r="H415" s="55">
        <v>1</v>
      </c>
      <c r="I415" s="73">
        <v>15.8</v>
      </c>
      <c r="J415" s="55">
        <v>13.11</v>
      </c>
      <c r="K415" s="73">
        <v>3.37</v>
      </c>
      <c r="L415" s="55">
        <v>2.79</v>
      </c>
      <c r="M415" s="55">
        <f>TRUNC(((J415*G415)+(L415*G415)),2)</f>
        <v>15.9</v>
      </c>
      <c r="N415" s="55">
        <f>TRUNC(((J415*H415)+(L415*H415)),2)</f>
        <v>15.9</v>
      </c>
      <c r="O415" s="37"/>
      <c r="P415" s="55">
        <v>15.8</v>
      </c>
      <c r="Q415" s="55">
        <v>3.37</v>
      </c>
      <c r="R415" s="55">
        <v>19.170000000000002</v>
      </c>
      <c r="S415" s="55">
        <v>19.170000000000002</v>
      </c>
      <c r="T415" s="135">
        <f>N415/S415</f>
        <v>0.82942097026604067</v>
      </c>
      <c r="U415" s="55">
        <f>TRUNC(J415*H415,2)</f>
        <v>13.11</v>
      </c>
      <c r="V415" s="55">
        <f>TRUNC(L415*H415,2)</f>
        <v>2.79</v>
      </c>
      <c r="X415" s="36" t="b">
        <v>1</v>
      </c>
    </row>
    <row r="416" spans="1:24" x14ac:dyDescent="0.25">
      <c r="A416" s="42" t="s">
        <v>3511</v>
      </c>
      <c r="B416" s="128" t="s">
        <v>763</v>
      </c>
      <c r="C416" s="50" t="s">
        <v>163</v>
      </c>
      <c r="D416" s="51">
        <v>81465</v>
      </c>
      <c r="E416" s="56" t="s">
        <v>764</v>
      </c>
      <c r="F416" s="53" t="s">
        <v>160</v>
      </c>
      <c r="G416" s="54">
        <v>1</v>
      </c>
      <c r="H416" s="55">
        <v>1</v>
      </c>
      <c r="I416" s="73">
        <v>25.86</v>
      </c>
      <c r="J416" s="55">
        <v>21.46</v>
      </c>
      <c r="K416" s="73">
        <v>5.23</v>
      </c>
      <c r="L416" s="55">
        <v>4.34</v>
      </c>
      <c r="M416" s="55">
        <f>TRUNC(((J416*G416)+(L416*G416)),2)</f>
        <v>25.8</v>
      </c>
      <c r="N416" s="55">
        <f>TRUNC(((J416*H416)+(L416*H416)),2)</f>
        <v>25.8</v>
      </c>
      <c r="O416" s="37"/>
      <c r="P416" s="55">
        <v>25.86</v>
      </c>
      <c r="Q416" s="55">
        <v>5.23</v>
      </c>
      <c r="R416" s="55">
        <v>31.09</v>
      </c>
      <c r="S416" s="55">
        <v>31.09</v>
      </c>
      <c r="T416" s="135">
        <f>N416/S416</f>
        <v>0.82984882598906407</v>
      </c>
      <c r="U416" s="55">
        <f>TRUNC(J416*H416,2)</f>
        <v>21.46</v>
      </c>
      <c r="V416" s="55">
        <f>TRUNC(L416*H416,2)</f>
        <v>4.34</v>
      </c>
      <c r="X416" s="36" t="b">
        <v>1</v>
      </c>
    </row>
    <row r="417" spans="1:24" x14ac:dyDescent="0.25">
      <c r="A417" s="42" t="s">
        <v>3512</v>
      </c>
      <c r="B417" s="128" t="s">
        <v>765</v>
      </c>
      <c r="C417" s="50" t="s">
        <v>163</v>
      </c>
      <c r="D417" s="51">
        <v>81890</v>
      </c>
      <c r="E417" s="56" t="s">
        <v>766</v>
      </c>
      <c r="F417" s="53" t="s">
        <v>160</v>
      </c>
      <c r="G417" s="54">
        <v>1</v>
      </c>
      <c r="H417" s="55">
        <v>1</v>
      </c>
      <c r="I417" s="73">
        <v>251.97</v>
      </c>
      <c r="J417" s="55">
        <v>209.16</v>
      </c>
      <c r="K417" s="73">
        <v>14.94</v>
      </c>
      <c r="L417" s="55">
        <v>12.4</v>
      </c>
      <c r="M417" s="55">
        <f>TRUNC(((J417*G417)+(L417*G417)),2)</f>
        <v>221.56</v>
      </c>
      <c r="N417" s="55">
        <f>TRUNC(((J417*H417)+(L417*H417)),2)</f>
        <v>221.56</v>
      </c>
      <c r="O417" s="37"/>
      <c r="P417" s="55">
        <v>251.97</v>
      </c>
      <c r="Q417" s="55">
        <v>14.94</v>
      </c>
      <c r="R417" s="55">
        <v>266.91000000000003</v>
      </c>
      <c r="S417" s="55">
        <v>266.91000000000003</v>
      </c>
      <c r="T417" s="135">
        <f>N417/S417</f>
        <v>0.83009254055674186</v>
      </c>
      <c r="U417" s="55">
        <f>TRUNC(J417*H417,2)</f>
        <v>209.16</v>
      </c>
      <c r="V417" s="55">
        <f>TRUNC(L417*H417,2)</f>
        <v>12.4</v>
      </c>
      <c r="X417" s="36" t="b">
        <v>1</v>
      </c>
    </row>
    <row r="418" spans="1:24" x14ac:dyDescent="0.25">
      <c r="A418" s="42" t="s">
        <v>3513</v>
      </c>
      <c r="B418" s="128" t="s">
        <v>767</v>
      </c>
      <c r="C418" s="50" t="s">
        <v>163</v>
      </c>
      <c r="D418" s="51">
        <v>82375</v>
      </c>
      <c r="E418" s="56" t="s">
        <v>768</v>
      </c>
      <c r="F418" s="53" t="s">
        <v>172</v>
      </c>
      <c r="G418" s="54">
        <v>18</v>
      </c>
      <c r="H418" s="55">
        <v>18</v>
      </c>
      <c r="I418" s="73">
        <v>40.86</v>
      </c>
      <c r="J418" s="55">
        <v>33.909999999999997</v>
      </c>
      <c r="K418" s="73">
        <v>12.33</v>
      </c>
      <c r="L418" s="55">
        <v>10.23</v>
      </c>
      <c r="M418" s="55">
        <f>TRUNC(((J418*G418)+(L418*G418)),2)</f>
        <v>794.52</v>
      </c>
      <c r="N418" s="55">
        <f>TRUNC(((J418*H418)+(L418*H418)),2)</f>
        <v>794.52</v>
      </c>
      <c r="O418" s="37"/>
      <c r="P418" s="55">
        <v>40.86</v>
      </c>
      <c r="Q418" s="55">
        <v>12.33</v>
      </c>
      <c r="R418" s="55">
        <v>957.42</v>
      </c>
      <c r="S418" s="55">
        <v>957.42</v>
      </c>
      <c r="T418" s="135">
        <f>N418/S418</f>
        <v>0.82985523594660648</v>
      </c>
      <c r="U418" s="55">
        <f>TRUNC(J418*H418,2)</f>
        <v>610.38</v>
      </c>
      <c r="V418" s="55">
        <f>TRUNC(L418*H418,2)</f>
        <v>184.14</v>
      </c>
      <c r="X418" s="36" t="b">
        <v>1</v>
      </c>
    </row>
    <row r="419" spans="1:24" ht="36" x14ac:dyDescent="0.3">
      <c r="A419" s="42" t="s">
        <v>3514</v>
      </c>
      <c r="B419" s="128" t="s">
        <v>769</v>
      </c>
      <c r="C419" s="50" t="s">
        <v>217</v>
      </c>
      <c r="D419" s="51">
        <v>92364</v>
      </c>
      <c r="E419" s="52" t="s">
        <v>3040</v>
      </c>
      <c r="F419" s="53" t="s">
        <v>172</v>
      </c>
      <c r="G419" s="54">
        <v>27</v>
      </c>
      <c r="H419" s="55">
        <v>27</v>
      </c>
      <c r="I419" s="73">
        <v>47.1</v>
      </c>
      <c r="J419" s="55">
        <v>39.090000000000003</v>
      </c>
      <c r="K419" s="73">
        <v>6.61</v>
      </c>
      <c r="L419" s="55">
        <v>5.48</v>
      </c>
      <c r="M419" s="55">
        <f>TRUNC(((J419*G419)+(L419*G419)),2)</f>
        <v>1203.3900000000001</v>
      </c>
      <c r="N419" s="55">
        <f>TRUNC(((J419*H419)+(L419*H419)),2)</f>
        <v>1203.3900000000001</v>
      </c>
      <c r="O419" s="38"/>
      <c r="P419" s="55">
        <v>47.1</v>
      </c>
      <c r="Q419" s="55">
        <v>6.61</v>
      </c>
      <c r="R419" s="55">
        <v>1450.17</v>
      </c>
      <c r="S419" s="55">
        <v>1450.17</v>
      </c>
      <c r="T419" s="135">
        <f>N419/S419</f>
        <v>0.8298268478867995</v>
      </c>
      <c r="U419" s="55">
        <f>TRUNC(J419*H419,2)</f>
        <v>1055.43</v>
      </c>
      <c r="V419" s="55">
        <f>TRUNC(L419*H419,2)</f>
        <v>147.96</v>
      </c>
      <c r="X419" s="36" t="b">
        <v>1</v>
      </c>
    </row>
    <row r="420" spans="1:24" x14ac:dyDescent="0.25">
      <c r="A420" s="42" t="s">
        <v>3515</v>
      </c>
      <c r="B420" s="128" t="s">
        <v>770</v>
      </c>
      <c r="C420" s="50" t="s">
        <v>163</v>
      </c>
      <c r="D420" s="51">
        <v>85082</v>
      </c>
      <c r="E420" s="56" t="s">
        <v>771</v>
      </c>
      <c r="F420" s="53" t="s">
        <v>160</v>
      </c>
      <c r="G420" s="54">
        <v>1</v>
      </c>
      <c r="H420" s="55">
        <v>1</v>
      </c>
      <c r="I420" s="73">
        <v>139.78</v>
      </c>
      <c r="J420" s="55">
        <v>116.03</v>
      </c>
      <c r="K420" s="73">
        <v>20.170000000000002</v>
      </c>
      <c r="L420" s="55">
        <v>16.739999999999998</v>
      </c>
      <c r="M420" s="55">
        <f>TRUNC(((J420*G420)+(L420*G420)),2)</f>
        <v>132.77000000000001</v>
      </c>
      <c r="N420" s="55">
        <f>TRUNC(((J420*H420)+(L420*H420)),2)</f>
        <v>132.77000000000001</v>
      </c>
      <c r="O420" s="37"/>
      <c r="P420" s="55">
        <v>139.78</v>
      </c>
      <c r="Q420" s="55">
        <v>20.170000000000002</v>
      </c>
      <c r="R420" s="55">
        <v>159.94999999999999</v>
      </c>
      <c r="S420" s="55">
        <v>159.94999999999999</v>
      </c>
      <c r="T420" s="135">
        <f>N420/S420</f>
        <v>0.83007189746795884</v>
      </c>
      <c r="U420" s="55">
        <f>TRUNC(J420*H420,2)</f>
        <v>116.03</v>
      </c>
      <c r="V420" s="55">
        <f>TRUNC(L420*H420,2)</f>
        <v>16.739999999999998</v>
      </c>
      <c r="X420" s="36" t="b">
        <v>1</v>
      </c>
    </row>
    <row r="421" spans="1:24" x14ac:dyDescent="0.25">
      <c r="A421" s="42" t="s">
        <v>3516</v>
      </c>
      <c r="B421" s="128" t="s">
        <v>772</v>
      </c>
      <c r="C421" s="50" t="s">
        <v>163</v>
      </c>
      <c r="D421" s="51">
        <v>85076</v>
      </c>
      <c r="E421" s="56" t="s">
        <v>773</v>
      </c>
      <c r="F421" s="53" t="s">
        <v>160</v>
      </c>
      <c r="G421" s="54">
        <v>1</v>
      </c>
      <c r="H421" s="55">
        <v>1</v>
      </c>
      <c r="I421" s="73">
        <v>100.06</v>
      </c>
      <c r="J421" s="55">
        <v>83.05</v>
      </c>
      <c r="K421" s="73">
        <v>20.170000000000002</v>
      </c>
      <c r="L421" s="55">
        <v>16.739999999999998</v>
      </c>
      <c r="M421" s="55">
        <f>TRUNC(((J421*G421)+(L421*G421)),2)</f>
        <v>99.79</v>
      </c>
      <c r="N421" s="55">
        <f>TRUNC(((J421*H421)+(L421*H421)),2)</f>
        <v>99.79</v>
      </c>
      <c r="O421" s="37"/>
      <c r="P421" s="55">
        <v>100.06</v>
      </c>
      <c r="Q421" s="55">
        <v>20.170000000000002</v>
      </c>
      <c r="R421" s="55">
        <v>120.23</v>
      </c>
      <c r="S421" s="55">
        <v>120.23</v>
      </c>
      <c r="T421" s="135">
        <f>N421/S421</f>
        <v>0.82999251434750065</v>
      </c>
      <c r="U421" s="55">
        <f>TRUNC(J421*H421,2)</f>
        <v>83.05</v>
      </c>
      <c r="V421" s="55">
        <f>TRUNC(L421*H421,2)</f>
        <v>16.739999999999998</v>
      </c>
      <c r="X421" s="36" t="b">
        <v>1</v>
      </c>
    </row>
    <row r="422" spans="1:24" x14ac:dyDescent="0.25">
      <c r="A422" s="42" t="s">
        <v>3517</v>
      </c>
      <c r="B422" s="128" t="s">
        <v>774</v>
      </c>
      <c r="C422" s="50" t="s">
        <v>163</v>
      </c>
      <c r="D422" s="51">
        <v>85080</v>
      </c>
      <c r="E422" s="56" t="s">
        <v>775</v>
      </c>
      <c r="F422" s="53" t="s">
        <v>160</v>
      </c>
      <c r="G422" s="54">
        <v>4</v>
      </c>
      <c r="H422" s="55">
        <v>4</v>
      </c>
      <c r="I422" s="73">
        <v>68.39</v>
      </c>
      <c r="J422" s="55">
        <v>56.77</v>
      </c>
      <c r="K422" s="73">
        <v>20.170000000000002</v>
      </c>
      <c r="L422" s="55">
        <v>16.739999999999998</v>
      </c>
      <c r="M422" s="55">
        <f>TRUNC(((J422*G422)+(L422*G422)),2)</f>
        <v>294.04000000000002</v>
      </c>
      <c r="N422" s="55">
        <f>TRUNC(((J422*H422)+(L422*H422)),2)</f>
        <v>294.04000000000002</v>
      </c>
      <c r="O422" s="37"/>
      <c r="P422" s="55">
        <v>68.39</v>
      </c>
      <c r="Q422" s="55">
        <v>20.170000000000002</v>
      </c>
      <c r="R422" s="55">
        <v>354.24</v>
      </c>
      <c r="S422" s="55">
        <v>354.24</v>
      </c>
      <c r="T422" s="135">
        <f>N422/S422</f>
        <v>0.83005871725383928</v>
      </c>
      <c r="U422" s="55">
        <f>TRUNC(J422*H422,2)</f>
        <v>227.08</v>
      </c>
      <c r="V422" s="55">
        <f>TRUNC(L422*H422,2)</f>
        <v>66.959999999999994</v>
      </c>
      <c r="X422" s="36" t="b">
        <v>1</v>
      </c>
    </row>
    <row r="423" spans="1:24" ht="24" x14ac:dyDescent="0.3">
      <c r="A423" s="42" t="s">
        <v>3518</v>
      </c>
      <c r="B423" s="128" t="s">
        <v>776</v>
      </c>
      <c r="C423" s="50" t="s">
        <v>217</v>
      </c>
      <c r="D423" s="51">
        <v>92369</v>
      </c>
      <c r="E423" s="56" t="s">
        <v>777</v>
      </c>
      <c r="F423" s="53" t="s">
        <v>160</v>
      </c>
      <c r="G423" s="54">
        <v>7</v>
      </c>
      <c r="H423" s="55">
        <v>7</v>
      </c>
      <c r="I423" s="73">
        <v>18.420000000000002</v>
      </c>
      <c r="J423" s="55">
        <v>15.29</v>
      </c>
      <c r="K423" s="73">
        <v>18.28</v>
      </c>
      <c r="L423" s="55">
        <v>15.17</v>
      </c>
      <c r="M423" s="55">
        <f>TRUNC(((J423*G423)+(L423*G423)),2)</f>
        <v>213.22</v>
      </c>
      <c r="N423" s="55">
        <f>TRUNC(((J423*H423)+(L423*H423)),2)</f>
        <v>213.22</v>
      </c>
      <c r="O423" s="38"/>
      <c r="P423" s="55">
        <v>18.420000000000002</v>
      </c>
      <c r="Q423" s="55">
        <v>18.28</v>
      </c>
      <c r="R423" s="55">
        <v>256.89999999999998</v>
      </c>
      <c r="S423" s="55">
        <v>256.89999999999998</v>
      </c>
      <c r="T423" s="135">
        <f>N423/S423</f>
        <v>0.82997275204359677</v>
      </c>
      <c r="U423" s="55">
        <f>TRUNC(J423*H423,2)</f>
        <v>107.03</v>
      </c>
      <c r="V423" s="55">
        <f>TRUNC(L423*H423,2)</f>
        <v>106.19</v>
      </c>
      <c r="X423" s="36" t="b">
        <v>1</v>
      </c>
    </row>
    <row r="424" spans="1:24" ht="24" x14ac:dyDescent="0.3">
      <c r="A424" s="42" t="s">
        <v>3519</v>
      </c>
      <c r="B424" s="128" t="s">
        <v>778</v>
      </c>
      <c r="C424" s="50" t="s">
        <v>217</v>
      </c>
      <c r="D424" s="51">
        <v>92681</v>
      </c>
      <c r="E424" s="56" t="s">
        <v>779</v>
      </c>
      <c r="F424" s="53" t="s">
        <v>160</v>
      </c>
      <c r="G424" s="54">
        <v>5</v>
      </c>
      <c r="H424" s="55">
        <v>5</v>
      </c>
      <c r="I424" s="73">
        <v>31.02</v>
      </c>
      <c r="J424" s="55">
        <v>25.74</v>
      </c>
      <c r="K424" s="73">
        <v>22.4</v>
      </c>
      <c r="L424" s="55">
        <v>18.59</v>
      </c>
      <c r="M424" s="55">
        <f>TRUNC(((J424*G424)+(L424*G424)),2)</f>
        <v>221.65</v>
      </c>
      <c r="N424" s="55">
        <f>TRUNC(((J424*H424)+(L424*H424)),2)</f>
        <v>221.65</v>
      </c>
      <c r="O424" s="38"/>
      <c r="P424" s="55">
        <v>31.02</v>
      </c>
      <c r="Q424" s="55">
        <v>22.4</v>
      </c>
      <c r="R424" s="55">
        <v>267.10000000000002</v>
      </c>
      <c r="S424" s="55">
        <v>267.10000000000002</v>
      </c>
      <c r="T424" s="135">
        <f>N424/S424</f>
        <v>0.82983901160613993</v>
      </c>
      <c r="U424" s="55">
        <f>TRUNC(J424*H424,2)</f>
        <v>128.69999999999999</v>
      </c>
      <c r="V424" s="55">
        <f>TRUNC(L424*H424,2)</f>
        <v>92.95</v>
      </c>
      <c r="X424" s="36" t="b">
        <v>1</v>
      </c>
    </row>
    <row r="425" spans="1:24" x14ac:dyDescent="0.25">
      <c r="A425" s="42" t="s">
        <v>3520</v>
      </c>
      <c r="B425" s="128" t="s">
        <v>780</v>
      </c>
      <c r="C425" s="50" t="s">
        <v>163</v>
      </c>
      <c r="D425" s="51">
        <v>85061</v>
      </c>
      <c r="E425" s="56" t="s">
        <v>781</v>
      </c>
      <c r="F425" s="53" t="s">
        <v>160</v>
      </c>
      <c r="G425" s="54">
        <v>2</v>
      </c>
      <c r="H425" s="55">
        <v>2</v>
      </c>
      <c r="I425" s="73">
        <v>14.97</v>
      </c>
      <c r="J425" s="55">
        <v>12.42</v>
      </c>
      <c r="K425" s="73">
        <v>14.94</v>
      </c>
      <c r="L425" s="55">
        <v>12.4</v>
      </c>
      <c r="M425" s="55">
        <f>TRUNC(((J425*G425)+(L425*G425)),2)</f>
        <v>49.64</v>
      </c>
      <c r="N425" s="55">
        <f>TRUNC(((J425*H425)+(L425*H425)),2)</f>
        <v>49.64</v>
      </c>
      <c r="O425" s="37"/>
      <c r="P425" s="55">
        <v>14.97</v>
      </c>
      <c r="Q425" s="55">
        <v>14.94</v>
      </c>
      <c r="R425" s="55">
        <v>59.82</v>
      </c>
      <c r="S425" s="55">
        <v>59.82</v>
      </c>
      <c r="T425" s="135">
        <f>N425/S425</f>
        <v>0.82982280173854894</v>
      </c>
      <c r="U425" s="55">
        <f>TRUNC(J425*H425,2)</f>
        <v>24.84</v>
      </c>
      <c r="V425" s="55">
        <f>TRUNC(L425*H425,2)</f>
        <v>24.8</v>
      </c>
      <c r="X425" s="36" t="b">
        <v>1</v>
      </c>
    </row>
    <row r="426" spans="1:24" ht="36" x14ac:dyDescent="0.3">
      <c r="A426" s="42" t="s">
        <v>3521</v>
      </c>
      <c r="B426" s="128" t="s">
        <v>782</v>
      </c>
      <c r="C426" s="50" t="s">
        <v>217</v>
      </c>
      <c r="D426" s="51">
        <v>94473</v>
      </c>
      <c r="E426" s="56" t="s">
        <v>783</v>
      </c>
      <c r="F426" s="53" t="s">
        <v>160</v>
      </c>
      <c r="G426" s="54">
        <v>2</v>
      </c>
      <c r="H426" s="55">
        <v>2</v>
      </c>
      <c r="I426" s="73">
        <v>107.46</v>
      </c>
      <c r="J426" s="55">
        <v>89.2</v>
      </c>
      <c r="K426" s="73">
        <v>19.45</v>
      </c>
      <c r="L426" s="55">
        <v>16.14</v>
      </c>
      <c r="M426" s="55">
        <f>TRUNC(((J426*G426)+(L426*G426)),2)</f>
        <v>210.68</v>
      </c>
      <c r="N426" s="55">
        <f>TRUNC(((J426*H426)+(L426*H426)),2)</f>
        <v>210.68</v>
      </c>
      <c r="O426" s="313"/>
      <c r="P426" s="55">
        <v>107.46</v>
      </c>
      <c r="Q426" s="55">
        <v>19.45</v>
      </c>
      <c r="R426" s="55">
        <v>253.82</v>
      </c>
      <c r="S426" s="55">
        <v>253.82</v>
      </c>
      <c r="T426" s="135">
        <f>N426/S426</f>
        <v>0.83003703411866681</v>
      </c>
      <c r="U426" s="55">
        <f>TRUNC(J426*H426,2)</f>
        <v>178.4</v>
      </c>
      <c r="V426" s="55">
        <f>TRUNC(L426*H426,2)</f>
        <v>32.28</v>
      </c>
      <c r="X426" s="36" t="b">
        <v>1</v>
      </c>
    </row>
    <row r="427" spans="1:24" x14ac:dyDescent="0.25">
      <c r="A427" s="42" t="s">
        <v>3522</v>
      </c>
      <c r="B427" s="128" t="s">
        <v>784</v>
      </c>
      <c r="C427" s="50" t="s">
        <v>197</v>
      </c>
      <c r="D427" s="57" t="s">
        <v>785</v>
      </c>
      <c r="E427" s="56" t="s">
        <v>786</v>
      </c>
      <c r="F427" s="53" t="s">
        <v>160</v>
      </c>
      <c r="G427" s="54">
        <v>4</v>
      </c>
      <c r="H427" s="55">
        <v>4</v>
      </c>
      <c r="I427" s="73">
        <v>28.17</v>
      </c>
      <c r="J427" s="55">
        <v>23.38</v>
      </c>
      <c r="K427" s="73">
        <v>34.380000000000003</v>
      </c>
      <c r="L427" s="55">
        <v>28.53</v>
      </c>
      <c r="M427" s="55">
        <f>TRUNC(((J427*G427)+(L427*G427)),2)</f>
        <v>207.64</v>
      </c>
      <c r="N427" s="55">
        <f>TRUNC(((J427*H427)+(L427*H427)),2)</f>
        <v>207.64</v>
      </c>
      <c r="O427" s="37"/>
      <c r="P427" s="55">
        <v>28.17</v>
      </c>
      <c r="Q427" s="55">
        <v>34.380000000000003</v>
      </c>
      <c r="R427" s="55">
        <v>250.2</v>
      </c>
      <c r="S427" s="55">
        <v>250.2</v>
      </c>
      <c r="T427" s="135">
        <f>N427/S427</f>
        <v>0.82989608313349317</v>
      </c>
      <c r="U427" s="55">
        <f>TRUNC(J427*H427,2)</f>
        <v>93.52</v>
      </c>
      <c r="V427" s="55">
        <f>TRUNC(L427*H427,2)</f>
        <v>114.12</v>
      </c>
      <c r="X427" s="36" t="b">
        <v>1</v>
      </c>
    </row>
    <row r="428" spans="1:24" ht="24" x14ac:dyDescent="0.3">
      <c r="A428" s="42" t="s">
        <v>3523</v>
      </c>
      <c r="B428" s="128" t="s">
        <v>787</v>
      </c>
      <c r="C428" s="50" t="s">
        <v>217</v>
      </c>
      <c r="D428" s="51">
        <v>92893</v>
      </c>
      <c r="E428" s="56" t="s">
        <v>788</v>
      </c>
      <c r="F428" s="53" t="s">
        <v>160</v>
      </c>
      <c r="G428" s="54">
        <v>2</v>
      </c>
      <c r="H428" s="55">
        <v>2</v>
      </c>
      <c r="I428" s="73">
        <v>68.239999999999995</v>
      </c>
      <c r="J428" s="55">
        <v>56.64</v>
      </c>
      <c r="K428" s="73">
        <v>19.86</v>
      </c>
      <c r="L428" s="55">
        <v>16.48</v>
      </c>
      <c r="M428" s="55">
        <f>TRUNC(((J428*G428)+(L428*G428)),2)</f>
        <v>146.24</v>
      </c>
      <c r="N428" s="55">
        <f>TRUNC(((J428*H428)+(L428*H428)),2)</f>
        <v>146.24</v>
      </c>
      <c r="O428" s="38"/>
      <c r="P428" s="55">
        <v>68.239999999999995</v>
      </c>
      <c r="Q428" s="55">
        <v>19.86</v>
      </c>
      <c r="R428" s="55">
        <v>176.2</v>
      </c>
      <c r="S428" s="55">
        <v>176.2</v>
      </c>
      <c r="T428" s="135">
        <f>N428/S428</f>
        <v>0.82996594778660626</v>
      </c>
      <c r="U428" s="55">
        <f>TRUNC(J428*H428,2)</f>
        <v>113.28</v>
      </c>
      <c r="V428" s="55">
        <f>TRUNC(L428*H428,2)</f>
        <v>32.96</v>
      </c>
      <c r="X428" s="36" t="b">
        <v>1</v>
      </c>
    </row>
    <row r="429" spans="1:24" x14ac:dyDescent="0.25">
      <c r="A429" s="42" t="s">
        <v>3524</v>
      </c>
      <c r="B429" s="128" t="s">
        <v>789</v>
      </c>
      <c r="C429" s="50" t="s">
        <v>197</v>
      </c>
      <c r="D429" s="57" t="s">
        <v>790</v>
      </c>
      <c r="E429" s="56" t="s">
        <v>791</v>
      </c>
      <c r="F429" s="53" t="s">
        <v>160</v>
      </c>
      <c r="G429" s="54">
        <v>2</v>
      </c>
      <c r="H429" s="55">
        <v>2</v>
      </c>
      <c r="I429" s="73">
        <v>100.43</v>
      </c>
      <c r="J429" s="55">
        <v>83.36</v>
      </c>
      <c r="K429" s="73">
        <v>20.55</v>
      </c>
      <c r="L429" s="55">
        <v>17.05</v>
      </c>
      <c r="M429" s="55">
        <f>TRUNC(((J429*G429)+(L429*G429)),2)</f>
        <v>200.82</v>
      </c>
      <c r="N429" s="55">
        <f>TRUNC(((J429*H429)+(L429*H429)),2)</f>
        <v>200.82</v>
      </c>
      <c r="O429" s="37"/>
      <c r="P429" s="55">
        <v>100.43</v>
      </c>
      <c r="Q429" s="55">
        <v>20.55</v>
      </c>
      <c r="R429" s="55">
        <v>241.96</v>
      </c>
      <c r="S429" s="55">
        <v>241.96</v>
      </c>
      <c r="T429" s="135">
        <f>N429/S429</f>
        <v>0.82997189618118694</v>
      </c>
      <c r="U429" s="55">
        <f>TRUNC(J429*H429,2)</f>
        <v>166.72</v>
      </c>
      <c r="V429" s="55">
        <f>TRUNC(L429*H429,2)</f>
        <v>34.1</v>
      </c>
      <c r="X429" s="36" t="b">
        <v>1</v>
      </c>
    </row>
    <row r="430" spans="1:24" x14ac:dyDescent="0.25">
      <c r="A430" s="42" t="s">
        <v>3525</v>
      </c>
      <c r="B430" s="128" t="s">
        <v>792</v>
      </c>
      <c r="C430" s="50" t="s">
        <v>197</v>
      </c>
      <c r="D430" s="57" t="s">
        <v>793</v>
      </c>
      <c r="E430" s="56" t="s">
        <v>794</v>
      </c>
      <c r="F430" s="53" t="s">
        <v>160</v>
      </c>
      <c r="G430" s="54">
        <v>2</v>
      </c>
      <c r="H430" s="55">
        <v>2</v>
      </c>
      <c r="I430" s="73">
        <v>38.049999999999997</v>
      </c>
      <c r="J430" s="55">
        <v>31.58</v>
      </c>
      <c r="K430" s="73">
        <v>14.94</v>
      </c>
      <c r="L430" s="55">
        <v>12.4</v>
      </c>
      <c r="M430" s="55">
        <f>TRUNC(((J430*G430)+(L430*G430)),2)</f>
        <v>87.96</v>
      </c>
      <c r="N430" s="55">
        <f>TRUNC(((J430*H430)+(L430*H430)),2)</f>
        <v>87.96</v>
      </c>
      <c r="O430" s="37"/>
      <c r="P430" s="55">
        <v>38.049999999999997</v>
      </c>
      <c r="Q430" s="55">
        <v>14.94</v>
      </c>
      <c r="R430" s="55">
        <v>105.98</v>
      </c>
      <c r="S430" s="55">
        <v>105.98</v>
      </c>
      <c r="T430" s="135">
        <f>N430/S430</f>
        <v>0.82996791847518392</v>
      </c>
      <c r="U430" s="55">
        <f>TRUNC(J430*H430,2)</f>
        <v>63.16</v>
      </c>
      <c r="V430" s="55">
        <f>TRUNC(L430*H430,2)</f>
        <v>24.8</v>
      </c>
      <c r="X430" s="36" t="b">
        <v>1</v>
      </c>
    </row>
    <row r="431" spans="1:24" x14ac:dyDescent="0.25">
      <c r="A431" s="42" t="s">
        <v>3526</v>
      </c>
      <c r="B431" s="128" t="s">
        <v>795</v>
      </c>
      <c r="C431" s="50" t="s">
        <v>197</v>
      </c>
      <c r="D431" s="57" t="s">
        <v>796</v>
      </c>
      <c r="E431" s="56" t="s">
        <v>797</v>
      </c>
      <c r="F431" s="53" t="s">
        <v>160</v>
      </c>
      <c r="G431" s="54">
        <v>2</v>
      </c>
      <c r="H431" s="55">
        <v>2</v>
      </c>
      <c r="I431" s="73">
        <v>14.96</v>
      </c>
      <c r="J431" s="55">
        <v>12.41</v>
      </c>
      <c r="K431" s="73">
        <v>12.48</v>
      </c>
      <c r="L431" s="55">
        <v>10.35</v>
      </c>
      <c r="M431" s="55">
        <f>TRUNC(((J431*G431)+(L431*G431)),2)</f>
        <v>45.52</v>
      </c>
      <c r="N431" s="55">
        <f>TRUNC(((J431*H431)+(L431*H431)),2)</f>
        <v>45.52</v>
      </c>
      <c r="O431" s="37"/>
      <c r="P431" s="55">
        <v>14.96</v>
      </c>
      <c r="Q431" s="55">
        <v>12.48</v>
      </c>
      <c r="R431" s="55">
        <v>54.88</v>
      </c>
      <c r="S431" s="55">
        <v>54.88</v>
      </c>
      <c r="T431" s="135">
        <f>N431/S431</f>
        <v>0.82944606413994171</v>
      </c>
      <c r="U431" s="55">
        <f>TRUNC(J431*H431,2)</f>
        <v>24.82</v>
      </c>
      <c r="V431" s="55">
        <f>TRUNC(L431*H431,2)</f>
        <v>20.7</v>
      </c>
      <c r="X431" s="36" t="b">
        <v>1</v>
      </c>
    </row>
    <row r="432" spans="1:24" x14ac:dyDescent="0.25">
      <c r="A432" s="42" t="s">
        <v>3527</v>
      </c>
      <c r="B432" s="128" t="s">
        <v>798</v>
      </c>
      <c r="C432" s="50" t="s">
        <v>197</v>
      </c>
      <c r="D432" s="57" t="s">
        <v>799</v>
      </c>
      <c r="E432" s="56" t="s">
        <v>800</v>
      </c>
      <c r="F432" s="53" t="s">
        <v>160</v>
      </c>
      <c r="G432" s="54">
        <v>4</v>
      </c>
      <c r="H432" s="55">
        <v>4</v>
      </c>
      <c r="I432" s="73">
        <v>17.170000000000002</v>
      </c>
      <c r="J432" s="55">
        <v>14.25</v>
      </c>
      <c r="K432" s="73">
        <v>9.35</v>
      </c>
      <c r="L432" s="55">
        <v>7.76</v>
      </c>
      <c r="M432" s="55">
        <f>TRUNC(((J432*G432)+(L432*G432)),2)</f>
        <v>88.04</v>
      </c>
      <c r="N432" s="55">
        <f>TRUNC(((J432*H432)+(L432*H432)),2)</f>
        <v>88.04</v>
      </c>
      <c r="O432" s="37"/>
      <c r="P432" s="55">
        <v>17.170000000000002</v>
      </c>
      <c r="Q432" s="55">
        <v>9.35</v>
      </c>
      <c r="R432" s="55">
        <v>106.08</v>
      </c>
      <c r="S432" s="55">
        <v>106.08</v>
      </c>
      <c r="T432" s="135">
        <f>N432/S432</f>
        <v>0.82993966817496234</v>
      </c>
      <c r="U432" s="55">
        <f>TRUNC(J432*H432,2)</f>
        <v>57</v>
      </c>
      <c r="V432" s="55">
        <f>TRUNC(L432*H432,2)</f>
        <v>31.04</v>
      </c>
      <c r="X432" s="36" t="b">
        <v>1</v>
      </c>
    </row>
    <row r="433" spans="1:24" ht="24" x14ac:dyDescent="0.3">
      <c r="A433" s="42" t="s">
        <v>3528</v>
      </c>
      <c r="B433" s="128" t="s">
        <v>801</v>
      </c>
      <c r="C433" s="50" t="s">
        <v>197</v>
      </c>
      <c r="D433" s="57" t="s">
        <v>802</v>
      </c>
      <c r="E433" s="56" t="s">
        <v>803</v>
      </c>
      <c r="F433" s="53" t="s">
        <v>172</v>
      </c>
      <c r="G433" s="54">
        <v>2</v>
      </c>
      <c r="H433" s="55">
        <v>2</v>
      </c>
      <c r="I433" s="73">
        <v>17.21</v>
      </c>
      <c r="J433" s="55">
        <v>14.28</v>
      </c>
      <c r="K433" s="73">
        <v>14.94</v>
      </c>
      <c r="L433" s="55">
        <v>12.4</v>
      </c>
      <c r="M433" s="55">
        <f>TRUNC(((J433*G433)+(L433*G433)),2)</f>
        <v>53.36</v>
      </c>
      <c r="N433" s="55">
        <f>TRUNC(((J433*H433)+(L433*H433)),2)</f>
        <v>53.36</v>
      </c>
      <c r="O433" s="38"/>
      <c r="P433" s="55">
        <v>17.21</v>
      </c>
      <c r="Q433" s="55">
        <v>14.94</v>
      </c>
      <c r="R433" s="55">
        <v>64.3</v>
      </c>
      <c r="S433" s="55">
        <v>64.3</v>
      </c>
      <c r="T433" s="135">
        <f>N433/S433</f>
        <v>0.82986003110419915</v>
      </c>
      <c r="U433" s="55">
        <f>TRUNC(J433*H433,2)</f>
        <v>28.56</v>
      </c>
      <c r="V433" s="55">
        <f>TRUNC(L433*H433,2)</f>
        <v>24.8</v>
      </c>
      <c r="X433" s="36" t="b">
        <v>1</v>
      </c>
    </row>
    <row r="434" spans="1:24" ht="24" x14ac:dyDescent="0.3">
      <c r="A434" s="42" t="s">
        <v>3529</v>
      </c>
      <c r="B434" s="128" t="s">
        <v>804</v>
      </c>
      <c r="C434" s="50" t="s">
        <v>197</v>
      </c>
      <c r="D434" s="57" t="s">
        <v>805</v>
      </c>
      <c r="E434" s="52" t="s">
        <v>3041</v>
      </c>
      <c r="F434" s="53" t="s">
        <v>160</v>
      </c>
      <c r="G434" s="54">
        <v>1</v>
      </c>
      <c r="H434" s="55">
        <v>1</v>
      </c>
      <c r="I434" s="73">
        <v>1526.57</v>
      </c>
      <c r="J434" s="55">
        <v>1267.2</v>
      </c>
      <c r="K434" s="73">
        <v>298.88</v>
      </c>
      <c r="L434" s="55">
        <v>248.1</v>
      </c>
      <c r="M434" s="55">
        <f>TRUNC(((J434*G434)+(L434*G434)),2)</f>
        <v>1515.3</v>
      </c>
      <c r="N434" s="55">
        <f>TRUNC(((J434*H434)+(L434*H434)),2)</f>
        <v>1515.3</v>
      </c>
      <c r="O434" s="38"/>
      <c r="P434" s="55">
        <v>1526.57</v>
      </c>
      <c r="Q434" s="55">
        <v>298.88</v>
      </c>
      <c r="R434" s="55">
        <v>1825.45</v>
      </c>
      <c r="S434" s="55">
        <v>1825.45</v>
      </c>
      <c r="T434" s="135">
        <f>N434/S434</f>
        <v>0.83009668848777007</v>
      </c>
      <c r="U434" s="55">
        <f>TRUNC(J434*H434,2)</f>
        <v>1267.2</v>
      </c>
      <c r="V434" s="55">
        <f>TRUNC(L434*H434,2)</f>
        <v>248.1</v>
      </c>
      <c r="X434" s="36" t="b">
        <v>1</v>
      </c>
    </row>
    <row r="435" spans="1:24" x14ac:dyDescent="0.3">
      <c r="A435" s="42" t="s">
        <v>3530</v>
      </c>
      <c r="B435" s="128" t="s">
        <v>806</v>
      </c>
      <c r="C435" s="50" t="s">
        <v>197</v>
      </c>
      <c r="D435" s="57" t="s">
        <v>807</v>
      </c>
      <c r="E435" s="56" t="s">
        <v>808</v>
      </c>
      <c r="F435" s="53" t="s">
        <v>160</v>
      </c>
      <c r="G435" s="54">
        <v>2</v>
      </c>
      <c r="H435" s="55">
        <v>2</v>
      </c>
      <c r="I435" s="73">
        <v>2679.17</v>
      </c>
      <c r="J435" s="55">
        <v>2223.9699999999998</v>
      </c>
      <c r="K435" s="73">
        <v>298.88</v>
      </c>
      <c r="L435" s="55">
        <v>248.1</v>
      </c>
      <c r="M435" s="55">
        <f>TRUNC(((J435*G435)+(L435*G435)),2)</f>
        <v>4944.1400000000003</v>
      </c>
      <c r="N435" s="55">
        <f>TRUNC(((J435*H435)+(L435*H435)),2)</f>
        <v>4944.1400000000003</v>
      </c>
      <c r="O435" s="38"/>
      <c r="P435" s="55">
        <v>2679.17</v>
      </c>
      <c r="Q435" s="55">
        <v>298.88</v>
      </c>
      <c r="R435" s="55">
        <v>5956.1</v>
      </c>
      <c r="S435" s="55">
        <v>5956.1</v>
      </c>
      <c r="T435" s="135">
        <f>N435/S435</f>
        <v>0.83009687547220501</v>
      </c>
      <c r="U435" s="55">
        <f>TRUNC(J435*H435,2)</f>
        <v>4447.9399999999996</v>
      </c>
      <c r="V435" s="55">
        <f>TRUNC(L435*H435,2)</f>
        <v>496.2</v>
      </c>
      <c r="X435" s="36" t="b">
        <v>1</v>
      </c>
    </row>
    <row r="436" spans="1:24" x14ac:dyDescent="0.25">
      <c r="A436" s="42" t="s">
        <v>3531</v>
      </c>
      <c r="B436" s="127" t="s">
        <v>809</v>
      </c>
      <c r="C436" s="132"/>
      <c r="D436" s="132"/>
      <c r="E436" s="47" t="s">
        <v>89</v>
      </c>
      <c r="F436" s="132"/>
      <c r="G436" s="48"/>
      <c r="H436" s="48"/>
      <c r="I436" s="72"/>
      <c r="J436" s="48"/>
      <c r="K436" s="72"/>
      <c r="L436" s="48"/>
      <c r="M436" s="314">
        <f>M437</f>
        <v>3408.94</v>
      </c>
      <c r="N436" s="314">
        <f>N437</f>
        <v>3408.94</v>
      </c>
      <c r="O436" s="37"/>
      <c r="P436" s="48"/>
      <c r="Q436" s="48"/>
      <c r="R436" s="314">
        <v>4107.7299999999996</v>
      </c>
      <c r="S436" s="314">
        <v>4107.7299999999996</v>
      </c>
      <c r="T436" s="135">
        <f>N436/S436</f>
        <v>0.82988414525784326</v>
      </c>
      <c r="U436" s="55">
        <f>TRUNC(J436*H436,2)</f>
        <v>0</v>
      </c>
      <c r="V436" s="55">
        <f>TRUNC(L436*H436,2)</f>
        <v>0</v>
      </c>
      <c r="X436" s="36" t="b">
        <v>1</v>
      </c>
    </row>
    <row r="437" spans="1:24" ht="24" x14ac:dyDescent="0.3">
      <c r="A437" s="42" t="s">
        <v>3532</v>
      </c>
      <c r="B437" s="128" t="s">
        <v>810</v>
      </c>
      <c r="C437" s="50" t="s">
        <v>163</v>
      </c>
      <c r="D437" s="51">
        <v>100160</v>
      </c>
      <c r="E437" s="52" t="s">
        <v>3031</v>
      </c>
      <c r="F437" s="53" t="s">
        <v>164</v>
      </c>
      <c r="G437" s="54">
        <v>77.989999999999995</v>
      </c>
      <c r="H437" s="55">
        <v>77.989999999999995</v>
      </c>
      <c r="I437" s="73">
        <v>24.74</v>
      </c>
      <c r="J437" s="55">
        <v>20.53</v>
      </c>
      <c r="K437" s="73">
        <v>27.93</v>
      </c>
      <c r="L437" s="55">
        <v>23.18</v>
      </c>
      <c r="M437" s="55">
        <f>TRUNC(((J437*G437)+(L437*G437)),2)</f>
        <v>3408.94</v>
      </c>
      <c r="N437" s="55">
        <f>TRUNC(((J437*H437)+(L437*H437)),2)</f>
        <v>3408.94</v>
      </c>
      <c r="O437" s="38"/>
      <c r="P437" s="55">
        <v>24.74</v>
      </c>
      <c r="Q437" s="55">
        <v>27.93</v>
      </c>
      <c r="R437" s="55">
        <v>4107.7299999999996</v>
      </c>
      <c r="S437" s="55">
        <v>4107.7299999999996</v>
      </c>
      <c r="T437" s="135">
        <f>N437/S437</f>
        <v>0.82988414525784326</v>
      </c>
      <c r="U437" s="55">
        <f>TRUNC(J437*H437,2)</f>
        <v>1601.13</v>
      </c>
      <c r="V437" s="55">
        <f>TRUNC(L437*H437,2)</f>
        <v>1807.8</v>
      </c>
      <c r="X437" s="36" t="b">
        <v>1</v>
      </c>
    </row>
    <row r="438" spans="1:24" x14ac:dyDescent="0.25">
      <c r="A438" s="42" t="s">
        <v>3533</v>
      </c>
      <c r="B438" s="127" t="s">
        <v>811</v>
      </c>
      <c r="C438" s="132"/>
      <c r="D438" s="132"/>
      <c r="E438" s="47" t="s">
        <v>91</v>
      </c>
      <c r="F438" s="132"/>
      <c r="G438" s="48"/>
      <c r="H438" s="48"/>
      <c r="I438" s="72"/>
      <c r="J438" s="48"/>
      <c r="K438" s="72"/>
      <c r="L438" s="48"/>
      <c r="M438" s="314">
        <f>SUM(M439:M443)</f>
        <v>1657.3899999999999</v>
      </c>
      <c r="N438" s="314">
        <f>SUM(N439:N443)</f>
        <v>1657.3899999999999</v>
      </c>
      <c r="O438" s="37"/>
      <c r="P438" s="48"/>
      <c r="Q438" s="48"/>
      <c r="R438" s="314">
        <v>1997.68</v>
      </c>
      <c r="S438" s="314">
        <v>1997.68</v>
      </c>
      <c r="T438" s="135">
        <f>N438/S438</f>
        <v>0.82965740258700083</v>
      </c>
      <c r="U438" s="55">
        <f>TRUNC(J438*H438,2)</f>
        <v>0</v>
      </c>
      <c r="V438" s="55">
        <f>TRUNC(L438*H438,2)</f>
        <v>0</v>
      </c>
      <c r="X438" s="36" t="b">
        <v>1</v>
      </c>
    </row>
    <row r="439" spans="1:24" x14ac:dyDescent="0.25">
      <c r="A439" s="42" t="s">
        <v>3534</v>
      </c>
      <c r="B439" s="128" t="s">
        <v>812</v>
      </c>
      <c r="C439" s="50" t="s">
        <v>163</v>
      </c>
      <c r="D439" s="51">
        <v>120101</v>
      </c>
      <c r="E439" s="56" t="s">
        <v>813</v>
      </c>
      <c r="F439" s="53" t="s">
        <v>164</v>
      </c>
      <c r="G439" s="54">
        <v>6.71</v>
      </c>
      <c r="H439" s="55">
        <v>6.71</v>
      </c>
      <c r="I439" s="73">
        <v>12.16</v>
      </c>
      <c r="J439" s="55">
        <v>10.09</v>
      </c>
      <c r="K439" s="73">
        <v>10.02</v>
      </c>
      <c r="L439" s="55">
        <v>8.31</v>
      </c>
      <c r="M439" s="55">
        <f>TRUNC(((J439*G439)+(L439*G439)),2)</f>
        <v>123.46</v>
      </c>
      <c r="N439" s="55">
        <f>TRUNC(((J439*H439)+(L439*H439)),2)</f>
        <v>123.46</v>
      </c>
      <c r="O439" s="37"/>
      <c r="P439" s="55">
        <v>12.16</v>
      </c>
      <c r="Q439" s="55">
        <v>10.02</v>
      </c>
      <c r="R439" s="55">
        <v>148.82</v>
      </c>
      <c r="S439" s="55">
        <v>148.82</v>
      </c>
      <c r="T439" s="135">
        <f>N439/S439</f>
        <v>0.82959279666711461</v>
      </c>
      <c r="U439" s="55">
        <f>TRUNC(J439*H439,2)</f>
        <v>67.7</v>
      </c>
      <c r="V439" s="55">
        <f>TRUNC(L439*H439,2)</f>
        <v>55.76</v>
      </c>
      <c r="X439" s="36" t="b">
        <v>1</v>
      </c>
    </row>
    <row r="440" spans="1:24" x14ac:dyDescent="0.25">
      <c r="A440" s="42" t="s">
        <v>3535</v>
      </c>
      <c r="B440" s="128" t="s">
        <v>814</v>
      </c>
      <c r="C440" s="50" t="s">
        <v>163</v>
      </c>
      <c r="D440" s="51">
        <v>120107</v>
      </c>
      <c r="E440" s="56" t="s">
        <v>815</v>
      </c>
      <c r="F440" s="53" t="s">
        <v>164</v>
      </c>
      <c r="G440" s="54">
        <v>6.71</v>
      </c>
      <c r="H440" s="55">
        <v>6.71</v>
      </c>
      <c r="I440" s="73">
        <v>74.25</v>
      </c>
      <c r="J440" s="55">
        <v>61.63</v>
      </c>
      <c r="K440" s="73">
        <v>24.03</v>
      </c>
      <c r="L440" s="55">
        <v>19.940000000000001</v>
      </c>
      <c r="M440" s="55">
        <f>TRUNC(((J440*G440)+(L440*G440)),2)</f>
        <v>547.33000000000004</v>
      </c>
      <c r="N440" s="55">
        <f>TRUNC(((J440*H440)+(L440*H440)),2)</f>
        <v>547.33000000000004</v>
      </c>
      <c r="O440" s="37"/>
      <c r="P440" s="55">
        <v>74.25</v>
      </c>
      <c r="Q440" s="55">
        <v>24.03</v>
      </c>
      <c r="R440" s="55">
        <v>659.45</v>
      </c>
      <c r="S440" s="55">
        <v>659.45</v>
      </c>
      <c r="T440" s="135">
        <f>N440/S440</f>
        <v>0.82997952839487454</v>
      </c>
      <c r="U440" s="55">
        <f>TRUNC(J440*H440,2)</f>
        <v>413.53</v>
      </c>
      <c r="V440" s="55">
        <f>TRUNC(L440*H440,2)</f>
        <v>133.79</v>
      </c>
      <c r="X440" s="36" t="b">
        <v>1</v>
      </c>
    </row>
    <row r="441" spans="1:24" x14ac:dyDescent="0.25">
      <c r="A441" s="42" t="s">
        <v>3536</v>
      </c>
      <c r="B441" s="128" t="s">
        <v>816</v>
      </c>
      <c r="C441" s="50" t="s">
        <v>163</v>
      </c>
      <c r="D441" s="51">
        <v>120207</v>
      </c>
      <c r="E441" s="56" t="s">
        <v>817</v>
      </c>
      <c r="F441" s="53" t="s">
        <v>164</v>
      </c>
      <c r="G441" s="54">
        <v>6.71</v>
      </c>
      <c r="H441" s="55">
        <v>6.71</v>
      </c>
      <c r="I441" s="73">
        <v>10.64</v>
      </c>
      <c r="J441" s="55">
        <v>8.83</v>
      </c>
      <c r="K441" s="73">
        <v>10.02</v>
      </c>
      <c r="L441" s="55">
        <v>8.31</v>
      </c>
      <c r="M441" s="55">
        <f>TRUNC(((J441*G441)+(L441*G441)),2)</f>
        <v>115</v>
      </c>
      <c r="N441" s="55">
        <f>TRUNC(((J441*H441)+(L441*H441)),2)</f>
        <v>115</v>
      </c>
      <c r="O441" s="37"/>
      <c r="P441" s="55">
        <v>10.64</v>
      </c>
      <c r="Q441" s="55">
        <v>10.02</v>
      </c>
      <c r="R441" s="55">
        <v>138.62</v>
      </c>
      <c r="S441" s="55">
        <v>138.62</v>
      </c>
      <c r="T441" s="135">
        <f>N441/S441</f>
        <v>0.82960611744337032</v>
      </c>
      <c r="U441" s="55">
        <f>TRUNC(J441*H441,2)</f>
        <v>59.24</v>
      </c>
      <c r="V441" s="55">
        <f>TRUNC(L441*H441,2)</f>
        <v>55.76</v>
      </c>
      <c r="X441" s="36" t="b">
        <v>1</v>
      </c>
    </row>
    <row r="442" spans="1:24" x14ac:dyDescent="0.25">
      <c r="A442" s="42" t="s">
        <v>3537</v>
      </c>
      <c r="B442" s="128" t="s">
        <v>818</v>
      </c>
      <c r="C442" s="50" t="s">
        <v>163</v>
      </c>
      <c r="D442" s="51">
        <v>120209</v>
      </c>
      <c r="E442" s="56" t="s">
        <v>819</v>
      </c>
      <c r="F442" s="53" t="s">
        <v>164</v>
      </c>
      <c r="G442" s="54">
        <v>32.74</v>
      </c>
      <c r="H442" s="55">
        <v>32.74</v>
      </c>
      <c r="I442" s="73">
        <v>12.48</v>
      </c>
      <c r="J442" s="55">
        <v>10.35</v>
      </c>
      <c r="K442" s="73">
        <v>13.49</v>
      </c>
      <c r="L442" s="55">
        <v>11.19</v>
      </c>
      <c r="M442" s="55">
        <f>TRUNC(((J442*G442)+(L442*G442)),2)</f>
        <v>705.21</v>
      </c>
      <c r="N442" s="55">
        <f>TRUNC(((J442*H442)+(L442*H442)),2)</f>
        <v>705.21</v>
      </c>
      <c r="O442" s="37"/>
      <c r="P442" s="55">
        <v>12.48</v>
      </c>
      <c r="Q442" s="55">
        <v>13.49</v>
      </c>
      <c r="R442" s="55">
        <v>850.25</v>
      </c>
      <c r="S442" s="55">
        <v>850.25</v>
      </c>
      <c r="T442" s="135">
        <f>N442/S442</f>
        <v>0.82941487797706559</v>
      </c>
      <c r="U442" s="55">
        <f>TRUNC(J442*H442,2)</f>
        <v>338.85</v>
      </c>
      <c r="V442" s="55">
        <f>TRUNC(L442*H442,2)</f>
        <v>366.36</v>
      </c>
      <c r="X442" s="36" t="b">
        <v>1</v>
      </c>
    </row>
    <row r="443" spans="1:24" x14ac:dyDescent="0.25">
      <c r="A443" s="42" t="s">
        <v>3538</v>
      </c>
      <c r="B443" s="128" t="s">
        <v>820</v>
      </c>
      <c r="C443" s="50" t="s">
        <v>163</v>
      </c>
      <c r="D443" s="51">
        <v>120902</v>
      </c>
      <c r="E443" s="56" t="s">
        <v>422</v>
      </c>
      <c r="F443" s="53" t="s">
        <v>164</v>
      </c>
      <c r="G443" s="54">
        <v>5.72</v>
      </c>
      <c r="H443" s="55">
        <v>5.72</v>
      </c>
      <c r="I443" s="73">
        <v>13.25</v>
      </c>
      <c r="J443" s="55">
        <v>10.99</v>
      </c>
      <c r="K443" s="73">
        <v>21.81</v>
      </c>
      <c r="L443" s="55">
        <v>18.100000000000001</v>
      </c>
      <c r="M443" s="55">
        <f>TRUNC(((J443*G443)+(L443*G443)),2)</f>
        <v>166.39</v>
      </c>
      <c r="N443" s="55">
        <f>TRUNC(((J443*H443)+(L443*H443)),2)</f>
        <v>166.39</v>
      </c>
      <c r="O443" s="37"/>
      <c r="P443" s="55">
        <v>13.25</v>
      </c>
      <c r="Q443" s="55">
        <v>21.81</v>
      </c>
      <c r="R443" s="55">
        <v>200.54</v>
      </c>
      <c r="S443" s="55">
        <v>200.54</v>
      </c>
      <c r="T443" s="135">
        <f>N443/S443</f>
        <v>0.82970978358432235</v>
      </c>
      <c r="U443" s="55">
        <f>TRUNC(J443*H443,2)</f>
        <v>62.86</v>
      </c>
      <c r="V443" s="55">
        <f>TRUNC(L443*H443,2)</f>
        <v>103.53</v>
      </c>
      <c r="X443" s="36" t="b">
        <v>1</v>
      </c>
    </row>
    <row r="444" spans="1:24" x14ac:dyDescent="0.25">
      <c r="A444" s="42" t="s">
        <v>3539</v>
      </c>
      <c r="B444" s="127" t="s">
        <v>821</v>
      </c>
      <c r="C444" s="132"/>
      <c r="D444" s="132"/>
      <c r="E444" s="47" t="s">
        <v>99</v>
      </c>
      <c r="F444" s="132"/>
      <c r="G444" s="48"/>
      <c r="H444" s="48"/>
      <c r="I444" s="72"/>
      <c r="J444" s="48"/>
      <c r="K444" s="72"/>
      <c r="L444" s="48"/>
      <c r="M444" s="314">
        <f>SUM(M445:M448)</f>
        <v>10113.99</v>
      </c>
      <c r="N444" s="314">
        <f>SUM(N445:N448)</f>
        <v>10113.99</v>
      </c>
      <c r="O444" s="37"/>
      <c r="P444" s="48"/>
      <c r="Q444" s="48"/>
      <c r="R444" s="314">
        <v>12184.45</v>
      </c>
      <c r="S444" s="314">
        <v>12184.45</v>
      </c>
      <c r="T444" s="135">
        <f>N444/S444</f>
        <v>0.83007357738757181</v>
      </c>
      <c r="U444" s="55">
        <f>TRUNC(J444*H444,2)</f>
        <v>0</v>
      </c>
      <c r="V444" s="55">
        <f>TRUNC(L444*H444,2)</f>
        <v>0</v>
      </c>
      <c r="X444" s="36" t="b">
        <v>1</v>
      </c>
    </row>
    <row r="445" spans="1:24" ht="24" x14ac:dyDescent="0.3">
      <c r="A445" s="42" t="s">
        <v>3540</v>
      </c>
      <c r="B445" s="128" t="s">
        <v>822</v>
      </c>
      <c r="C445" s="50" t="s">
        <v>163</v>
      </c>
      <c r="D445" s="51">
        <v>180710</v>
      </c>
      <c r="E445" s="56" t="s">
        <v>823</v>
      </c>
      <c r="F445" s="53" t="s">
        <v>164</v>
      </c>
      <c r="G445" s="54">
        <v>0.42</v>
      </c>
      <c r="H445" s="55">
        <v>0.42</v>
      </c>
      <c r="I445" s="73">
        <v>338.44</v>
      </c>
      <c r="J445" s="55">
        <v>280.93</v>
      </c>
      <c r="K445" s="73">
        <v>6.88</v>
      </c>
      <c r="L445" s="55">
        <v>5.71</v>
      </c>
      <c r="M445" s="55">
        <f>TRUNC(((J445*G445)+(L445*G445)),2)</f>
        <v>120.38</v>
      </c>
      <c r="N445" s="55">
        <f>TRUNC(((J445*H445)+(L445*H445)),2)</f>
        <v>120.38</v>
      </c>
      <c r="O445" s="38"/>
      <c r="P445" s="55">
        <v>338.44</v>
      </c>
      <c r="Q445" s="55">
        <v>6.88</v>
      </c>
      <c r="R445" s="55">
        <v>145.03</v>
      </c>
      <c r="S445" s="55">
        <v>145.03</v>
      </c>
      <c r="T445" s="135">
        <f>N445/S445</f>
        <v>0.83003516513824727</v>
      </c>
      <c r="U445" s="55">
        <f>TRUNC(J445*H445,2)</f>
        <v>117.99</v>
      </c>
      <c r="V445" s="55">
        <f>TRUNC(L445*H445,2)</f>
        <v>2.39</v>
      </c>
      <c r="X445" s="36" t="b">
        <v>1</v>
      </c>
    </row>
    <row r="446" spans="1:24" x14ac:dyDescent="0.25">
      <c r="A446" s="42" t="s">
        <v>3541</v>
      </c>
      <c r="B446" s="128" t="s">
        <v>824</v>
      </c>
      <c r="C446" s="50" t="s">
        <v>163</v>
      </c>
      <c r="D446" s="51">
        <v>180504</v>
      </c>
      <c r="E446" s="56" t="s">
        <v>825</v>
      </c>
      <c r="F446" s="53" t="s">
        <v>164</v>
      </c>
      <c r="G446" s="54">
        <v>1.68</v>
      </c>
      <c r="H446" s="55">
        <v>1.68</v>
      </c>
      <c r="I446" s="73">
        <v>598</v>
      </c>
      <c r="J446" s="55">
        <v>496.39</v>
      </c>
      <c r="K446" s="73">
        <v>45.72</v>
      </c>
      <c r="L446" s="55">
        <v>37.950000000000003</v>
      </c>
      <c r="M446" s="55">
        <f>TRUNC(((J446*G446)+(L446*G446)),2)</f>
        <v>897.69</v>
      </c>
      <c r="N446" s="55">
        <f>TRUNC(((J446*H446)+(L446*H446)),2)</f>
        <v>897.69</v>
      </c>
      <c r="O446" s="37"/>
      <c r="P446" s="55">
        <v>598</v>
      </c>
      <c r="Q446" s="55">
        <v>45.72</v>
      </c>
      <c r="R446" s="55">
        <v>1081.44</v>
      </c>
      <c r="S446" s="55">
        <v>1081.44</v>
      </c>
      <c r="T446" s="135">
        <f>N446/S446</f>
        <v>0.83008766089658237</v>
      </c>
      <c r="U446" s="55">
        <f>TRUNC(J446*H446,2)</f>
        <v>833.93</v>
      </c>
      <c r="V446" s="55">
        <f>TRUNC(L446*H446,2)</f>
        <v>63.75</v>
      </c>
      <c r="X446" s="36" t="b">
        <v>1</v>
      </c>
    </row>
    <row r="447" spans="1:24" x14ac:dyDescent="0.25">
      <c r="A447" s="42" t="s">
        <v>3542</v>
      </c>
      <c r="B447" s="128" t="s">
        <v>826</v>
      </c>
      <c r="C447" s="50" t="s">
        <v>163</v>
      </c>
      <c r="D447" s="51">
        <v>180701</v>
      </c>
      <c r="E447" s="56" t="s">
        <v>827</v>
      </c>
      <c r="F447" s="53" t="s">
        <v>172</v>
      </c>
      <c r="G447" s="54">
        <v>11.54</v>
      </c>
      <c r="H447" s="55">
        <v>11.54</v>
      </c>
      <c r="I447" s="73">
        <v>638.91</v>
      </c>
      <c r="J447" s="55">
        <v>530.35</v>
      </c>
      <c r="K447" s="73">
        <v>7.95</v>
      </c>
      <c r="L447" s="55">
        <v>6.59</v>
      </c>
      <c r="M447" s="55">
        <f>TRUNC(((J447*G447)+(L447*G447)),2)</f>
        <v>6196.28</v>
      </c>
      <c r="N447" s="55">
        <f>TRUNC(((J447*H447)+(L447*H447)),2)</f>
        <v>6196.28</v>
      </c>
      <c r="O447" s="37"/>
      <c r="P447" s="55">
        <v>638.91</v>
      </c>
      <c r="Q447" s="55">
        <v>7.95</v>
      </c>
      <c r="R447" s="55">
        <v>7464.76</v>
      </c>
      <c r="S447" s="55">
        <v>7464.76</v>
      </c>
      <c r="T447" s="135">
        <f>N447/S447</f>
        <v>0.83007089310306015</v>
      </c>
      <c r="U447" s="55">
        <f>TRUNC(J447*H447,2)</f>
        <v>6120.23</v>
      </c>
      <c r="V447" s="55">
        <f>TRUNC(L447*H447,2)</f>
        <v>76.040000000000006</v>
      </c>
      <c r="X447" s="36" t="b">
        <v>1</v>
      </c>
    </row>
    <row r="448" spans="1:24" x14ac:dyDescent="0.25">
      <c r="A448" s="42" t="s">
        <v>3543</v>
      </c>
      <c r="B448" s="128" t="s">
        <v>828</v>
      </c>
      <c r="C448" s="50" t="s">
        <v>163</v>
      </c>
      <c r="D448" s="51">
        <v>180703</v>
      </c>
      <c r="E448" s="56" t="s">
        <v>829</v>
      </c>
      <c r="F448" s="53" t="s">
        <v>172</v>
      </c>
      <c r="G448" s="54">
        <v>7.26</v>
      </c>
      <c r="H448" s="55">
        <v>7.26</v>
      </c>
      <c r="I448" s="73">
        <v>466.95</v>
      </c>
      <c r="J448" s="55">
        <v>387.61</v>
      </c>
      <c r="K448" s="73">
        <v>14.21</v>
      </c>
      <c r="L448" s="55">
        <v>11.79</v>
      </c>
      <c r="M448" s="55">
        <f>TRUNC(((J448*G448)+(L448*G448)),2)</f>
        <v>2899.64</v>
      </c>
      <c r="N448" s="55">
        <f>TRUNC(((J448*H448)+(L448*H448)),2)</f>
        <v>2899.64</v>
      </c>
      <c r="O448" s="37"/>
      <c r="P448" s="55">
        <v>466.95</v>
      </c>
      <c r="Q448" s="55">
        <v>14.21</v>
      </c>
      <c r="R448" s="55">
        <v>3493.22</v>
      </c>
      <c r="S448" s="55">
        <v>3493.22</v>
      </c>
      <c r="T448" s="135">
        <f>N448/S448</f>
        <v>0.83007654828496347</v>
      </c>
      <c r="U448" s="55">
        <f>TRUNC(J448*H448,2)</f>
        <v>2814.04</v>
      </c>
      <c r="V448" s="55">
        <f>TRUNC(L448*H448,2)</f>
        <v>85.59</v>
      </c>
      <c r="X448" s="36" t="b">
        <v>1</v>
      </c>
    </row>
    <row r="449" spans="1:24" x14ac:dyDescent="0.25">
      <c r="A449" s="42" t="s">
        <v>3544</v>
      </c>
      <c r="B449" s="127" t="s">
        <v>830</v>
      </c>
      <c r="C449" s="132"/>
      <c r="D449" s="132"/>
      <c r="E449" s="47" t="s">
        <v>103</v>
      </c>
      <c r="F449" s="132"/>
      <c r="G449" s="48"/>
      <c r="H449" s="48"/>
      <c r="I449" s="72"/>
      <c r="J449" s="48"/>
      <c r="K449" s="72"/>
      <c r="L449" s="48"/>
      <c r="M449" s="314">
        <f>SUM(M450:M451)</f>
        <v>3997.45</v>
      </c>
      <c r="N449" s="314">
        <f>SUM(N450:N451)</f>
        <v>3997.45</v>
      </c>
      <c r="O449" s="37"/>
      <c r="P449" s="48"/>
      <c r="Q449" s="48"/>
      <c r="R449" s="314">
        <v>4821.25</v>
      </c>
      <c r="S449" s="314">
        <v>4821.25</v>
      </c>
      <c r="T449" s="135">
        <f>N449/S449</f>
        <v>0.82913144931293747</v>
      </c>
      <c r="U449" s="55">
        <f>TRUNC(J449*H449,2)</f>
        <v>0</v>
      </c>
      <c r="V449" s="55">
        <f>TRUNC(L449*H449,2)</f>
        <v>0</v>
      </c>
      <c r="X449" s="36" t="b">
        <v>1</v>
      </c>
    </row>
    <row r="450" spans="1:24" x14ac:dyDescent="0.25">
      <c r="A450" s="42" t="s">
        <v>3545</v>
      </c>
      <c r="B450" s="128" t="s">
        <v>831</v>
      </c>
      <c r="C450" s="50" t="s">
        <v>163</v>
      </c>
      <c r="D450" s="51">
        <v>200150</v>
      </c>
      <c r="E450" s="56" t="s">
        <v>449</v>
      </c>
      <c r="F450" s="53" t="s">
        <v>164</v>
      </c>
      <c r="G450" s="54">
        <v>209.62</v>
      </c>
      <c r="H450" s="55">
        <v>209.62</v>
      </c>
      <c r="I450" s="73">
        <v>3.75</v>
      </c>
      <c r="J450" s="55">
        <v>3.11</v>
      </c>
      <c r="K450" s="73">
        <v>1.24</v>
      </c>
      <c r="L450" s="55">
        <v>1.02</v>
      </c>
      <c r="M450" s="55">
        <f>TRUNC(((J450*G450)+(L450*G450)),2)</f>
        <v>865.73</v>
      </c>
      <c r="N450" s="55">
        <f>TRUNC(((J450*H450)+(L450*H450)),2)</f>
        <v>865.73</v>
      </c>
      <c r="O450" s="37"/>
      <c r="P450" s="55">
        <v>3.75</v>
      </c>
      <c r="Q450" s="55">
        <v>1.24</v>
      </c>
      <c r="R450" s="55">
        <v>1046</v>
      </c>
      <c r="S450" s="55">
        <v>1046</v>
      </c>
      <c r="T450" s="135">
        <f>N450/S450</f>
        <v>0.82765774378585089</v>
      </c>
      <c r="U450" s="55">
        <f>TRUNC(J450*H450,2)</f>
        <v>651.91</v>
      </c>
      <c r="V450" s="55">
        <f>TRUNC(L450*H450,2)</f>
        <v>213.81</v>
      </c>
      <c r="X450" s="36" t="b">
        <v>1</v>
      </c>
    </row>
    <row r="451" spans="1:24" x14ac:dyDescent="0.25">
      <c r="A451" s="42" t="s">
        <v>3546</v>
      </c>
      <c r="B451" s="128" t="s">
        <v>832</v>
      </c>
      <c r="C451" s="50" t="s">
        <v>163</v>
      </c>
      <c r="D451" s="51">
        <v>200403</v>
      </c>
      <c r="E451" s="56" t="s">
        <v>451</v>
      </c>
      <c r="F451" s="53" t="s">
        <v>164</v>
      </c>
      <c r="G451" s="54">
        <v>209.62</v>
      </c>
      <c r="H451" s="55">
        <v>209.62</v>
      </c>
      <c r="I451" s="73">
        <v>2.88</v>
      </c>
      <c r="J451" s="55">
        <v>2.39</v>
      </c>
      <c r="K451" s="73">
        <v>15.13</v>
      </c>
      <c r="L451" s="55">
        <v>12.55</v>
      </c>
      <c r="M451" s="55">
        <f>TRUNC(((J451*G451)+(L451*G451)),2)</f>
        <v>3131.72</v>
      </c>
      <c r="N451" s="55">
        <f>TRUNC(((J451*H451)+(L451*H451)),2)</f>
        <v>3131.72</v>
      </c>
      <c r="O451" s="37"/>
      <c r="P451" s="55">
        <v>2.88</v>
      </c>
      <c r="Q451" s="55">
        <v>15.13</v>
      </c>
      <c r="R451" s="55">
        <v>3775.25</v>
      </c>
      <c r="S451" s="55">
        <v>3775.25</v>
      </c>
      <c r="T451" s="135">
        <f>N451/S451</f>
        <v>0.82953976557843845</v>
      </c>
      <c r="U451" s="55">
        <f>TRUNC(J451*H451,2)</f>
        <v>500.99</v>
      </c>
      <c r="V451" s="55">
        <f>TRUNC(L451*H451,2)</f>
        <v>2630.73</v>
      </c>
      <c r="X451" s="36" t="b">
        <v>1</v>
      </c>
    </row>
    <row r="452" spans="1:24" x14ac:dyDescent="0.25">
      <c r="A452" s="42" t="s">
        <v>3547</v>
      </c>
      <c r="B452" s="127" t="s">
        <v>833</v>
      </c>
      <c r="C452" s="132"/>
      <c r="D452" s="132"/>
      <c r="E452" s="47" t="s">
        <v>105</v>
      </c>
      <c r="F452" s="132"/>
      <c r="G452" s="48"/>
      <c r="H452" s="48"/>
      <c r="I452" s="72"/>
      <c r="J452" s="48"/>
      <c r="K452" s="72"/>
      <c r="L452" s="48"/>
      <c r="M452" s="314">
        <f>SUM(M453:M454)</f>
        <v>603.86</v>
      </c>
      <c r="N452" s="314">
        <f>SUM(N453:N454)</f>
        <v>603.86</v>
      </c>
      <c r="O452" s="37"/>
      <c r="P452" s="48"/>
      <c r="Q452" s="48"/>
      <c r="R452" s="314">
        <v>727.98</v>
      </c>
      <c r="S452" s="314">
        <v>727.98</v>
      </c>
      <c r="T452" s="135">
        <f>N452/S452</f>
        <v>0.82950081046182589</v>
      </c>
      <c r="U452" s="55">
        <f>TRUNC(J452*H452,2)</f>
        <v>0</v>
      </c>
      <c r="V452" s="55">
        <f>TRUNC(L452*H452,2)</f>
        <v>0</v>
      </c>
      <c r="X452" s="36" t="b">
        <v>1</v>
      </c>
    </row>
    <row r="453" spans="1:24" x14ac:dyDescent="0.25">
      <c r="A453" s="42" t="s">
        <v>3548</v>
      </c>
      <c r="B453" s="128" t="s">
        <v>834</v>
      </c>
      <c r="C453" s="50" t="s">
        <v>163</v>
      </c>
      <c r="D453" s="51">
        <v>210102</v>
      </c>
      <c r="E453" s="56" t="s">
        <v>835</v>
      </c>
      <c r="F453" s="53" t="s">
        <v>164</v>
      </c>
      <c r="G453" s="54">
        <v>17.579999999999998</v>
      </c>
      <c r="H453" s="55">
        <v>17.579999999999998</v>
      </c>
      <c r="I453" s="73">
        <v>3.75</v>
      </c>
      <c r="J453" s="55">
        <v>3.11</v>
      </c>
      <c r="K453" s="73">
        <v>1.24</v>
      </c>
      <c r="L453" s="55">
        <v>1.02</v>
      </c>
      <c r="M453" s="55">
        <f>TRUNC(((J453*G453)+(L453*G453)),2)</f>
        <v>72.599999999999994</v>
      </c>
      <c r="N453" s="55">
        <f>TRUNC(((J453*H453)+(L453*H453)),2)</f>
        <v>72.599999999999994</v>
      </c>
      <c r="O453" s="37"/>
      <c r="P453" s="55">
        <v>3.75</v>
      </c>
      <c r="Q453" s="55">
        <v>1.24</v>
      </c>
      <c r="R453" s="55">
        <v>87.72</v>
      </c>
      <c r="S453" s="55">
        <v>87.72</v>
      </c>
      <c r="T453" s="135">
        <f>N453/S453</f>
        <v>0.82763337893296851</v>
      </c>
      <c r="U453" s="55">
        <f>TRUNC(J453*H453,2)</f>
        <v>54.67</v>
      </c>
      <c r="V453" s="55">
        <f>TRUNC(L453*H453,2)</f>
        <v>17.93</v>
      </c>
      <c r="X453" s="36" t="b">
        <v>1</v>
      </c>
    </row>
    <row r="454" spans="1:24" x14ac:dyDescent="0.25">
      <c r="A454" s="42" t="s">
        <v>3549</v>
      </c>
      <c r="B454" s="128" t="s">
        <v>836</v>
      </c>
      <c r="C454" s="50" t="s">
        <v>163</v>
      </c>
      <c r="D454" s="51">
        <v>210401</v>
      </c>
      <c r="E454" s="56" t="s">
        <v>837</v>
      </c>
      <c r="F454" s="53" t="s">
        <v>164</v>
      </c>
      <c r="G454" s="54">
        <v>17.579999999999998</v>
      </c>
      <c r="H454" s="55">
        <v>17.579999999999998</v>
      </c>
      <c r="I454" s="73">
        <v>13.04</v>
      </c>
      <c r="J454" s="55">
        <v>10.82</v>
      </c>
      <c r="K454" s="73">
        <v>23.38</v>
      </c>
      <c r="L454" s="55">
        <v>19.399999999999999</v>
      </c>
      <c r="M454" s="55">
        <f>TRUNC(((J454*G454)+(L454*G454)),2)</f>
        <v>531.26</v>
      </c>
      <c r="N454" s="55">
        <f>TRUNC(((J454*H454)+(L454*H454)),2)</f>
        <v>531.26</v>
      </c>
      <c r="O454" s="37"/>
      <c r="P454" s="55">
        <v>13.04</v>
      </c>
      <c r="Q454" s="55">
        <v>23.38</v>
      </c>
      <c r="R454" s="55">
        <v>640.26</v>
      </c>
      <c r="S454" s="55">
        <v>640.26</v>
      </c>
      <c r="T454" s="135">
        <f>N454/S454</f>
        <v>0.82975666135632398</v>
      </c>
      <c r="U454" s="55">
        <f>TRUNC(J454*H454,2)</f>
        <v>190.21</v>
      </c>
      <c r="V454" s="55">
        <f>TRUNC(L454*H454,2)</f>
        <v>341.05</v>
      </c>
      <c r="X454" s="36" t="b">
        <v>1</v>
      </c>
    </row>
    <row r="455" spans="1:24" x14ac:dyDescent="0.25">
      <c r="A455" s="42" t="s">
        <v>3550</v>
      </c>
      <c r="B455" s="127" t="s">
        <v>838</v>
      </c>
      <c r="C455" s="132"/>
      <c r="D455" s="132"/>
      <c r="E455" s="47" t="s">
        <v>107</v>
      </c>
      <c r="F455" s="132"/>
      <c r="G455" s="48"/>
      <c r="H455" s="48"/>
      <c r="I455" s="72"/>
      <c r="J455" s="48"/>
      <c r="K455" s="72"/>
      <c r="L455" s="48"/>
      <c r="M455" s="314">
        <f>SUM(M456:M457)</f>
        <v>921.69</v>
      </c>
      <c r="N455" s="314">
        <f>SUM(N456:N457)</f>
        <v>921.69</v>
      </c>
      <c r="O455" s="37"/>
      <c r="P455" s="48"/>
      <c r="Q455" s="48"/>
      <c r="R455" s="314">
        <v>1110.53</v>
      </c>
      <c r="S455" s="314">
        <v>1110.53</v>
      </c>
      <c r="T455" s="135">
        <f>N455/S455</f>
        <v>0.82995506649977946</v>
      </c>
      <c r="U455" s="55">
        <f>TRUNC(J455*H455,2)</f>
        <v>0</v>
      </c>
      <c r="V455" s="55">
        <f>TRUNC(L455*H455,2)</f>
        <v>0</v>
      </c>
      <c r="X455" s="36" t="b">
        <v>1</v>
      </c>
    </row>
    <row r="456" spans="1:24" ht="24" x14ac:dyDescent="0.3">
      <c r="A456" s="42" t="s">
        <v>3551</v>
      </c>
      <c r="B456" s="128" t="s">
        <v>839</v>
      </c>
      <c r="C456" s="50" t="s">
        <v>163</v>
      </c>
      <c r="D456" s="51">
        <v>220100</v>
      </c>
      <c r="E456" s="52" t="s">
        <v>3033</v>
      </c>
      <c r="F456" s="53" t="s">
        <v>164</v>
      </c>
      <c r="G456" s="54">
        <v>10.93</v>
      </c>
      <c r="H456" s="55">
        <v>10.93</v>
      </c>
      <c r="I456" s="73">
        <v>48.02</v>
      </c>
      <c r="J456" s="55">
        <v>39.86</v>
      </c>
      <c r="K456" s="73">
        <v>39.35</v>
      </c>
      <c r="L456" s="55">
        <v>32.659999999999997</v>
      </c>
      <c r="M456" s="55">
        <f>TRUNC(((J456*G456)+(L456*G456)),2)</f>
        <v>792.64</v>
      </c>
      <c r="N456" s="55">
        <f>TRUNC(((J456*H456)+(L456*H456)),2)</f>
        <v>792.64</v>
      </c>
      <c r="O456" s="38"/>
      <c r="P456" s="55">
        <v>48.02</v>
      </c>
      <c r="Q456" s="55">
        <v>39.35</v>
      </c>
      <c r="R456" s="55">
        <v>954.95</v>
      </c>
      <c r="S456" s="55">
        <v>954.95</v>
      </c>
      <c r="T456" s="135">
        <f>N456/S456</f>
        <v>0.83003298602021047</v>
      </c>
      <c r="U456" s="55">
        <f>TRUNC(J456*H456,2)</f>
        <v>435.66</v>
      </c>
      <c r="V456" s="55">
        <f>TRUNC(L456*H456,2)</f>
        <v>356.97</v>
      </c>
      <c r="X456" s="36" t="b">
        <v>1</v>
      </c>
    </row>
    <row r="457" spans="1:24" x14ac:dyDescent="0.25">
      <c r="A457" s="42" t="s">
        <v>3552</v>
      </c>
      <c r="B457" s="128" t="s">
        <v>840</v>
      </c>
      <c r="C457" s="50" t="s">
        <v>163</v>
      </c>
      <c r="D457" s="51">
        <v>220902</v>
      </c>
      <c r="E457" s="56" t="s">
        <v>474</v>
      </c>
      <c r="F457" s="53" t="s">
        <v>172</v>
      </c>
      <c r="G457" s="54">
        <v>15.7</v>
      </c>
      <c r="H457" s="55">
        <v>15.7</v>
      </c>
      <c r="I457" s="73">
        <v>1.53</v>
      </c>
      <c r="J457" s="55">
        <v>1.27</v>
      </c>
      <c r="K457" s="73">
        <v>8.3800000000000008</v>
      </c>
      <c r="L457" s="55">
        <v>6.95</v>
      </c>
      <c r="M457" s="55">
        <f>TRUNC(((J457*G457)+(L457*G457)),2)</f>
        <v>129.05000000000001</v>
      </c>
      <c r="N457" s="55">
        <f>TRUNC(((J457*H457)+(L457*H457)),2)</f>
        <v>129.05000000000001</v>
      </c>
      <c r="O457" s="37"/>
      <c r="P457" s="55">
        <v>1.53</v>
      </c>
      <c r="Q457" s="55">
        <v>8.3800000000000008</v>
      </c>
      <c r="R457" s="55">
        <v>155.58000000000001</v>
      </c>
      <c r="S457" s="55">
        <v>155.58000000000001</v>
      </c>
      <c r="T457" s="135">
        <f>N457/S457</f>
        <v>0.82947679650340667</v>
      </c>
      <c r="U457" s="55">
        <f>TRUNC(J457*H457,2)</f>
        <v>19.93</v>
      </c>
      <c r="V457" s="55">
        <f>TRUNC(L457*H457,2)</f>
        <v>109.11</v>
      </c>
      <c r="X457" s="36" t="b">
        <v>1</v>
      </c>
    </row>
    <row r="458" spans="1:24" x14ac:dyDescent="0.25">
      <c r="A458" s="42" t="s">
        <v>3553</v>
      </c>
      <c r="B458" s="127" t="s">
        <v>841</v>
      </c>
      <c r="C458" s="132"/>
      <c r="D458" s="132"/>
      <c r="E458" s="47" t="s">
        <v>115</v>
      </c>
      <c r="F458" s="132"/>
      <c r="G458" s="48"/>
      <c r="H458" s="48"/>
      <c r="I458" s="72"/>
      <c r="J458" s="48"/>
      <c r="K458" s="72"/>
      <c r="L458" s="48"/>
      <c r="M458" s="314">
        <f>SUM(M459:M462)</f>
        <v>3436.91</v>
      </c>
      <c r="N458" s="314">
        <f>SUM(N459:N462)</f>
        <v>3436.91</v>
      </c>
      <c r="O458" s="37"/>
      <c r="P458" s="48"/>
      <c r="Q458" s="48"/>
      <c r="R458" s="314">
        <v>4143.83</v>
      </c>
      <c r="S458" s="314">
        <v>4143.83</v>
      </c>
      <c r="T458" s="135">
        <f>N458/S458</f>
        <v>0.82940419853131042</v>
      </c>
      <c r="U458" s="55">
        <f>TRUNC(J458*H458,2)</f>
        <v>0</v>
      </c>
      <c r="V458" s="55">
        <f>TRUNC(L458*H458,2)</f>
        <v>0</v>
      </c>
      <c r="X458" s="36" t="b">
        <v>1</v>
      </c>
    </row>
    <row r="459" spans="1:24" x14ac:dyDescent="0.25">
      <c r="A459" s="42" t="s">
        <v>3554</v>
      </c>
      <c r="B459" s="128" t="s">
        <v>842</v>
      </c>
      <c r="C459" s="50" t="s">
        <v>163</v>
      </c>
      <c r="D459" s="51">
        <v>261300</v>
      </c>
      <c r="E459" s="56" t="s">
        <v>482</v>
      </c>
      <c r="F459" s="53" t="s">
        <v>164</v>
      </c>
      <c r="G459" s="54">
        <v>89.35</v>
      </c>
      <c r="H459" s="55">
        <v>89.35</v>
      </c>
      <c r="I459" s="73">
        <v>2.19</v>
      </c>
      <c r="J459" s="55">
        <v>1.81</v>
      </c>
      <c r="K459" s="73">
        <v>9.6999999999999993</v>
      </c>
      <c r="L459" s="55">
        <v>8.0500000000000007</v>
      </c>
      <c r="M459" s="55">
        <f>TRUNC(((J459*G459)+(L459*G459)),2)</f>
        <v>880.99</v>
      </c>
      <c r="N459" s="55">
        <f>TRUNC(((J459*H459)+(L459*H459)),2)</f>
        <v>880.99</v>
      </c>
      <c r="O459" s="37"/>
      <c r="P459" s="55">
        <v>2.19</v>
      </c>
      <c r="Q459" s="55">
        <v>9.6999999999999993</v>
      </c>
      <c r="R459" s="55">
        <v>1062.3699999999999</v>
      </c>
      <c r="S459" s="55">
        <v>1062.3699999999999</v>
      </c>
      <c r="T459" s="135">
        <f>N459/S459</f>
        <v>0.8292685222662538</v>
      </c>
      <c r="U459" s="55">
        <f>TRUNC(J459*H459,2)</f>
        <v>161.72</v>
      </c>
      <c r="V459" s="55">
        <f>TRUNC(L459*H459,2)</f>
        <v>719.26</v>
      </c>
      <c r="X459" s="36" t="b">
        <v>1</v>
      </c>
    </row>
    <row r="460" spans="1:24" x14ac:dyDescent="0.25">
      <c r="A460" s="42" t="s">
        <v>3555</v>
      </c>
      <c r="B460" s="128" t="s">
        <v>843</v>
      </c>
      <c r="C460" s="50" t="s">
        <v>163</v>
      </c>
      <c r="D460" s="51">
        <v>261001</v>
      </c>
      <c r="E460" s="56" t="s">
        <v>489</v>
      </c>
      <c r="F460" s="53" t="s">
        <v>164</v>
      </c>
      <c r="G460" s="54">
        <v>89.35</v>
      </c>
      <c r="H460" s="55">
        <v>89.35</v>
      </c>
      <c r="I460" s="73">
        <v>4.28</v>
      </c>
      <c r="J460" s="55">
        <v>3.55</v>
      </c>
      <c r="K460" s="73">
        <v>7.93</v>
      </c>
      <c r="L460" s="55">
        <v>6.58</v>
      </c>
      <c r="M460" s="55">
        <f>TRUNC(((J460*G460)+(L460*G460)),2)</f>
        <v>905.11</v>
      </c>
      <c r="N460" s="55">
        <f>TRUNC(((J460*H460)+(L460*H460)),2)</f>
        <v>905.11</v>
      </c>
      <c r="O460" s="37"/>
      <c r="P460" s="55">
        <v>4.28</v>
      </c>
      <c r="Q460" s="55">
        <v>7.93</v>
      </c>
      <c r="R460" s="55">
        <v>1090.96</v>
      </c>
      <c r="S460" s="55">
        <v>1090.96</v>
      </c>
      <c r="T460" s="135">
        <f>N460/S460</f>
        <v>0.82964544987900568</v>
      </c>
      <c r="U460" s="55">
        <f>TRUNC(J460*H460,2)</f>
        <v>317.19</v>
      </c>
      <c r="V460" s="55">
        <f>TRUNC(L460*H460,2)</f>
        <v>587.91999999999996</v>
      </c>
      <c r="X460" s="36" t="b">
        <v>1</v>
      </c>
    </row>
    <row r="461" spans="1:24" x14ac:dyDescent="0.25">
      <c r="A461" s="42" t="s">
        <v>3556</v>
      </c>
      <c r="B461" s="128" t="s">
        <v>844</v>
      </c>
      <c r="C461" s="50" t="s">
        <v>163</v>
      </c>
      <c r="D461" s="51">
        <v>261000</v>
      </c>
      <c r="E461" s="56" t="s">
        <v>498</v>
      </c>
      <c r="F461" s="53" t="s">
        <v>164</v>
      </c>
      <c r="G461" s="54">
        <v>120.27</v>
      </c>
      <c r="H461" s="55">
        <v>120.27</v>
      </c>
      <c r="I461" s="73">
        <v>5.37</v>
      </c>
      <c r="J461" s="55">
        <v>4.45</v>
      </c>
      <c r="K461" s="73">
        <v>7.98</v>
      </c>
      <c r="L461" s="55">
        <v>6.62</v>
      </c>
      <c r="M461" s="55">
        <f>TRUNC(((J461*G461)+(L461*G461)),2)</f>
        <v>1331.38</v>
      </c>
      <c r="N461" s="55">
        <f>TRUNC(((J461*H461)+(L461*H461)),2)</f>
        <v>1331.38</v>
      </c>
      <c r="O461" s="37"/>
      <c r="P461" s="55">
        <v>5.37</v>
      </c>
      <c r="Q461" s="55">
        <v>7.98</v>
      </c>
      <c r="R461" s="55">
        <v>1605.6</v>
      </c>
      <c r="S461" s="55">
        <v>1605.6</v>
      </c>
      <c r="T461" s="135">
        <f>N461/S461</f>
        <v>0.82921026407573506</v>
      </c>
      <c r="U461" s="55">
        <f>TRUNC(J461*H461,2)</f>
        <v>535.20000000000005</v>
      </c>
      <c r="V461" s="55">
        <f>TRUNC(L461*H461,2)</f>
        <v>796.18</v>
      </c>
      <c r="X461" s="36" t="b">
        <v>1</v>
      </c>
    </row>
    <row r="462" spans="1:24" x14ac:dyDescent="0.25">
      <c r="A462" s="42" t="s">
        <v>3557</v>
      </c>
      <c r="B462" s="128" t="s">
        <v>845</v>
      </c>
      <c r="C462" s="50" t="s">
        <v>163</v>
      </c>
      <c r="D462" s="51">
        <v>261602</v>
      </c>
      <c r="E462" s="56" t="s">
        <v>506</v>
      </c>
      <c r="F462" s="53" t="s">
        <v>164</v>
      </c>
      <c r="G462" s="54">
        <v>14.68</v>
      </c>
      <c r="H462" s="55">
        <v>14.68</v>
      </c>
      <c r="I462" s="73">
        <v>11.35</v>
      </c>
      <c r="J462" s="55">
        <v>9.42</v>
      </c>
      <c r="K462" s="73">
        <v>14.87</v>
      </c>
      <c r="L462" s="55">
        <v>12.34</v>
      </c>
      <c r="M462" s="55">
        <f>TRUNC(((J462*G462)+(L462*G462)),2)</f>
        <v>319.43</v>
      </c>
      <c r="N462" s="55">
        <f>TRUNC(((J462*H462)+(L462*H462)),2)</f>
        <v>319.43</v>
      </c>
      <c r="O462" s="37"/>
      <c r="P462" s="55">
        <v>11.35</v>
      </c>
      <c r="Q462" s="55">
        <v>14.87</v>
      </c>
      <c r="R462" s="55">
        <v>384.9</v>
      </c>
      <c r="S462" s="55">
        <v>384.9</v>
      </c>
      <c r="T462" s="135">
        <f>N462/S462</f>
        <v>0.82990387113535991</v>
      </c>
      <c r="U462" s="55">
        <f>TRUNC(J462*H462,2)</f>
        <v>138.28</v>
      </c>
      <c r="V462" s="55">
        <f>TRUNC(L462*H462,2)</f>
        <v>181.15</v>
      </c>
      <c r="X462" s="36" t="b">
        <v>1</v>
      </c>
    </row>
    <row r="463" spans="1:24" x14ac:dyDescent="0.25">
      <c r="A463" s="42" t="s">
        <v>3558</v>
      </c>
      <c r="B463" s="127" t="s">
        <v>846</v>
      </c>
      <c r="C463" s="132"/>
      <c r="D463" s="132"/>
      <c r="E463" s="47" t="s">
        <v>117</v>
      </c>
      <c r="F463" s="132"/>
      <c r="G463" s="48"/>
      <c r="H463" s="48"/>
      <c r="I463" s="72"/>
      <c r="J463" s="48"/>
      <c r="K463" s="72"/>
      <c r="L463" s="48"/>
      <c r="M463" s="314">
        <f>M464</f>
        <v>18.66</v>
      </c>
      <c r="N463" s="314">
        <f>N464</f>
        <v>18.66</v>
      </c>
      <c r="O463" s="37"/>
      <c r="P463" s="48"/>
      <c r="Q463" s="48"/>
      <c r="R463" s="314">
        <v>22.54</v>
      </c>
      <c r="S463" s="314">
        <v>22.54</v>
      </c>
      <c r="T463" s="135">
        <f>N463/S463</f>
        <v>0.82786157941437444</v>
      </c>
      <c r="U463" s="55">
        <f>TRUNC(J463*H463,2)</f>
        <v>0</v>
      </c>
      <c r="V463" s="55">
        <f>TRUNC(L463*H463,2)</f>
        <v>0</v>
      </c>
      <c r="X463" s="36" t="b">
        <v>1</v>
      </c>
    </row>
    <row r="464" spans="1:24" x14ac:dyDescent="0.25">
      <c r="A464" s="42" t="s">
        <v>3559</v>
      </c>
      <c r="B464" s="128" t="s">
        <v>847</v>
      </c>
      <c r="C464" s="50" t="s">
        <v>163</v>
      </c>
      <c r="D464" s="51">
        <v>270501</v>
      </c>
      <c r="E464" s="56" t="s">
        <v>175</v>
      </c>
      <c r="F464" s="53" t="s">
        <v>164</v>
      </c>
      <c r="G464" s="54">
        <v>6.16</v>
      </c>
      <c r="H464" s="55">
        <v>6.16</v>
      </c>
      <c r="I464" s="73">
        <v>1.66</v>
      </c>
      <c r="J464" s="55">
        <v>1.37</v>
      </c>
      <c r="K464" s="73">
        <v>2</v>
      </c>
      <c r="L464" s="55">
        <v>1.66</v>
      </c>
      <c r="M464" s="55">
        <f>TRUNC(((J464*G464)+(L464*G464)),2)</f>
        <v>18.66</v>
      </c>
      <c r="N464" s="55">
        <f>TRUNC(((J464*H464)+(L464*H464)),2)</f>
        <v>18.66</v>
      </c>
      <c r="O464" s="37"/>
      <c r="P464" s="55">
        <v>1.66</v>
      </c>
      <c r="Q464" s="55">
        <v>2</v>
      </c>
      <c r="R464" s="55">
        <v>22.54</v>
      </c>
      <c r="S464" s="55">
        <v>22.54</v>
      </c>
      <c r="T464" s="135">
        <f>N464/S464</f>
        <v>0.82786157941437444</v>
      </c>
      <c r="U464" s="55">
        <f>TRUNC(J464*H464,2)</f>
        <v>8.43</v>
      </c>
      <c r="V464" s="55">
        <f>TRUNC(L464*H464,2)</f>
        <v>10.220000000000001</v>
      </c>
      <c r="X464" s="36" t="b">
        <v>1</v>
      </c>
    </row>
    <row r="465" spans="1:24" x14ac:dyDescent="0.25">
      <c r="A465" s="42" t="s">
        <v>3560</v>
      </c>
      <c r="B465" s="126">
        <v>15</v>
      </c>
      <c r="C465" s="131"/>
      <c r="D465" s="131"/>
      <c r="E465" s="43" t="s">
        <v>17</v>
      </c>
      <c r="F465" s="44" t="s">
        <v>160</v>
      </c>
      <c r="G465" s="45">
        <v>1</v>
      </c>
      <c r="H465" s="46"/>
      <c r="I465" s="72"/>
      <c r="J465" s="46"/>
      <c r="K465" s="72"/>
      <c r="L465" s="46"/>
      <c r="M465" s="45">
        <f>M466+M468+M470+M473+M481+M487+M490+M492</f>
        <v>16849.75</v>
      </c>
      <c r="N465" s="45">
        <f>N466+N468+N470+N473+N481+N487+N490+N492</f>
        <v>16849.75</v>
      </c>
      <c r="O465" s="37"/>
      <c r="P465" s="46"/>
      <c r="Q465" s="46"/>
      <c r="R465" s="45">
        <v>20306.07</v>
      </c>
      <c r="S465" s="45">
        <v>20306.07</v>
      </c>
      <c r="T465" s="135">
        <f>N465/S465</f>
        <v>0.82978882669073828</v>
      </c>
      <c r="U465" s="55">
        <f>TRUNC(J465*H465,2)</f>
        <v>0</v>
      </c>
      <c r="V465" s="55">
        <f>TRUNC(L465*H465,2)</f>
        <v>0</v>
      </c>
      <c r="X465" s="36" t="b">
        <v>1</v>
      </c>
    </row>
    <row r="466" spans="1:24" x14ac:dyDescent="0.25">
      <c r="A466" s="42" t="s">
        <v>3561</v>
      </c>
      <c r="B466" s="127" t="s">
        <v>848</v>
      </c>
      <c r="C466" s="132"/>
      <c r="D466" s="132"/>
      <c r="E466" s="47" t="s">
        <v>73</v>
      </c>
      <c r="F466" s="132"/>
      <c r="G466" s="48"/>
      <c r="H466" s="48"/>
      <c r="I466" s="72"/>
      <c r="J466" s="48"/>
      <c r="K466" s="72"/>
      <c r="L466" s="48"/>
      <c r="M466" s="314">
        <f>M467</f>
        <v>55.08</v>
      </c>
      <c r="N466" s="314">
        <f>N467</f>
        <v>55.08</v>
      </c>
      <c r="O466" s="37"/>
      <c r="P466" s="48"/>
      <c r="Q466" s="48"/>
      <c r="R466" s="314">
        <v>66.459999999999994</v>
      </c>
      <c r="S466" s="314">
        <v>66.459999999999994</v>
      </c>
      <c r="T466" s="135">
        <f>N466/S466</f>
        <v>0.82876918447186287</v>
      </c>
      <c r="U466" s="55">
        <f>TRUNC(J466*H466,2)</f>
        <v>0</v>
      </c>
      <c r="V466" s="55">
        <f>TRUNC(L466*H466,2)</f>
        <v>0</v>
      </c>
      <c r="X466" s="36" t="b">
        <v>1</v>
      </c>
    </row>
    <row r="467" spans="1:24" ht="24" x14ac:dyDescent="0.3">
      <c r="A467" s="42" t="s">
        <v>3562</v>
      </c>
      <c r="B467" s="128" t="s">
        <v>849</v>
      </c>
      <c r="C467" s="50" t="s">
        <v>163</v>
      </c>
      <c r="D467" s="51">
        <v>20701</v>
      </c>
      <c r="E467" s="56" t="s">
        <v>265</v>
      </c>
      <c r="F467" s="53" t="s">
        <v>164</v>
      </c>
      <c r="G467" s="54">
        <v>12.24</v>
      </c>
      <c r="H467" s="55">
        <v>12.24</v>
      </c>
      <c r="I467" s="73">
        <v>3.82</v>
      </c>
      <c r="J467" s="55">
        <v>3.17</v>
      </c>
      <c r="K467" s="73">
        <v>1.61</v>
      </c>
      <c r="L467" s="55">
        <v>1.33</v>
      </c>
      <c r="M467" s="55">
        <f>TRUNC(((J467*G467)+(L467*G467)),2)</f>
        <v>55.08</v>
      </c>
      <c r="N467" s="55">
        <f>TRUNC(((J467*H467)+(L467*H467)),2)</f>
        <v>55.08</v>
      </c>
      <c r="O467" s="38"/>
      <c r="P467" s="55">
        <v>3.82</v>
      </c>
      <c r="Q467" s="55">
        <v>1.61</v>
      </c>
      <c r="R467" s="55">
        <v>66.459999999999994</v>
      </c>
      <c r="S467" s="55">
        <v>66.459999999999994</v>
      </c>
      <c r="T467" s="135">
        <f>N467/S467</f>
        <v>0.82876918447186287</v>
      </c>
      <c r="U467" s="55">
        <f>TRUNC(J467*H467,2)</f>
        <v>38.799999999999997</v>
      </c>
      <c r="V467" s="55">
        <f>TRUNC(L467*H467,2)</f>
        <v>16.27</v>
      </c>
      <c r="X467" s="36" t="b">
        <v>1</v>
      </c>
    </row>
    <row r="468" spans="1:24" x14ac:dyDescent="0.25">
      <c r="A468" s="42" t="s">
        <v>3563</v>
      </c>
      <c r="B468" s="127" t="s">
        <v>850</v>
      </c>
      <c r="C468" s="132"/>
      <c r="D468" s="132"/>
      <c r="E468" s="47" t="s">
        <v>75</v>
      </c>
      <c r="F468" s="132"/>
      <c r="G468" s="48"/>
      <c r="H468" s="48"/>
      <c r="I468" s="72"/>
      <c r="J468" s="48"/>
      <c r="K468" s="72"/>
      <c r="L468" s="48"/>
      <c r="M468" s="314">
        <f>M469</f>
        <v>30.82</v>
      </c>
      <c r="N468" s="314">
        <f>N469</f>
        <v>30.82</v>
      </c>
      <c r="O468" s="37"/>
      <c r="P468" s="48"/>
      <c r="Q468" s="48"/>
      <c r="R468" s="314">
        <v>37.15</v>
      </c>
      <c r="S468" s="314">
        <v>37.15</v>
      </c>
      <c r="T468" s="135">
        <f>N468/S468</f>
        <v>0.82960969044414534</v>
      </c>
      <c r="U468" s="55">
        <f>TRUNC(J468*H468,2)</f>
        <v>0</v>
      </c>
      <c r="V468" s="55">
        <f>TRUNC(L468*H468,2)</f>
        <v>0</v>
      </c>
      <c r="X468" s="36" t="b">
        <v>1</v>
      </c>
    </row>
    <row r="469" spans="1:24" x14ac:dyDescent="0.25">
      <c r="A469" s="42" t="s">
        <v>3564</v>
      </c>
      <c r="B469" s="128" t="s">
        <v>851</v>
      </c>
      <c r="C469" s="50" t="s">
        <v>163</v>
      </c>
      <c r="D469" s="51">
        <v>30101</v>
      </c>
      <c r="E469" s="56" t="s">
        <v>230</v>
      </c>
      <c r="F469" s="53" t="s">
        <v>211</v>
      </c>
      <c r="G469" s="54">
        <v>0.85</v>
      </c>
      <c r="H469" s="55">
        <v>0.85</v>
      </c>
      <c r="I469" s="73">
        <v>34.11</v>
      </c>
      <c r="J469" s="55">
        <v>28.31</v>
      </c>
      <c r="K469" s="73">
        <v>9.6</v>
      </c>
      <c r="L469" s="55">
        <v>7.96</v>
      </c>
      <c r="M469" s="55">
        <f>TRUNC(((J469*G469)+(L469*G469)),2)</f>
        <v>30.82</v>
      </c>
      <c r="N469" s="55">
        <f>TRUNC(((J469*H469)+(L469*H469)),2)</f>
        <v>30.82</v>
      </c>
      <c r="O469" s="37"/>
      <c r="P469" s="55">
        <v>34.11</v>
      </c>
      <c r="Q469" s="55">
        <v>9.6</v>
      </c>
      <c r="R469" s="55">
        <v>37.15</v>
      </c>
      <c r="S469" s="55">
        <v>37.15</v>
      </c>
      <c r="T469" s="135">
        <f>N469/S469</f>
        <v>0.82960969044414534</v>
      </c>
      <c r="U469" s="55">
        <f>TRUNC(J469*H469,2)</f>
        <v>24.06</v>
      </c>
      <c r="V469" s="55">
        <f>TRUNC(L469*H469,2)</f>
        <v>6.76</v>
      </c>
      <c r="X469" s="36" t="b">
        <v>1</v>
      </c>
    </row>
    <row r="470" spans="1:24" x14ac:dyDescent="0.25">
      <c r="A470" s="42" t="s">
        <v>3565</v>
      </c>
      <c r="B470" s="127" t="s">
        <v>852</v>
      </c>
      <c r="C470" s="132"/>
      <c r="D470" s="132"/>
      <c r="E470" s="47" t="s">
        <v>77</v>
      </c>
      <c r="F470" s="132"/>
      <c r="G470" s="48"/>
      <c r="H470" s="48"/>
      <c r="I470" s="72"/>
      <c r="J470" s="48"/>
      <c r="K470" s="72"/>
      <c r="L470" s="48"/>
      <c r="M470" s="314">
        <f>SUM(M471:M472)</f>
        <v>1688.56</v>
      </c>
      <c r="N470" s="314">
        <f>SUM(N471:N472)</f>
        <v>1688.56</v>
      </c>
      <c r="O470" s="37"/>
      <c r="P470" s="48"/>
      <c r="Q470" s="48"/>
      <c r="R470" s="314">
        <v>2034.59</v>
      </c>
      <c r="S470" s="314">
        <v>2034.59</v>
      </c>
      <c r="T470" s="135">
        <f>N470/S470</f>
        <v>0.82992642252247384</v>
      </c>
      <c r="U470" s="55">
        <f>TRUNC(J470*H470,2)</f>
        <v>0</v>
      </c>
      <c r="V470" s="55">
        <f>TRUNC(L470*H470,2)</f>
        <v>0</v>
      </c>
      <c r="X470" s="36" t="b">
        <v>1</v>
      </c>
    </row>
    <row r="471" spans="1:24" x14ac:dyDescent="0.25">
      <c r="A471" s="42" t="s">
        <v>3566</v>
      </c>
      <c r="B471" s="128" t="s">
        <v>853</v>
      </c>
      <c r="C471" s="50" t="s">
        <v>163</v>
      </c>
      <c r="D471" s="51">
        <v>40101</v>
      </c>
      <c r="E471" s="56" t="s">
        <v>307</v>
      </c>
      <c r="F471" s="53" t="s">
        <v>211</v>
      </c>
      <c r="G471" s="54">
        <v>42.04</v>
      </c>
      <c r="H471" s="55">
        <v>42.04</v>
      </c>
      <c r="I471" s="73">
        <v>0</v>
      </c>
      <c r="J471" s="55">
        <v>0</v>
      </c>
      <c r="K471" s="73">
        <v>34.229999999999997</v>
      </c>
      <c r="L471" s="55">
        <v>28.41</v>
      </c>
      <c r="M471" s="55">
        <f>TRUNC(((J471*G471)+(L471*G471)),2)</f>
        <v>1194.3499999999999</v>
      </c>
      <c r="N471" s="55">
        <f>TRUNC(((J471*H471)+(L471*H471)),2)</f>
        <v>1194.3499999999999</v>
      </c>
      <c r="O471" s="37"/>
      <c r="P471" s="55">
        <v>0</v>
      </c>
      <c r="Q471" s="55">
        <v>34.229999999999997</v>
      </c>
      <c r="R471" s="55">
        <v>1439.02</v>
      </c>
      <c r="S471" s="55">
        <v>1439.02</v>
      </c>
      <c r="T471" s="135">
        <f>N471/S471</f>
        <v>0.82997456602409969</v>
      </c>
      <c r="U471" s="55">
        <f>TRUNC(J471*H471,2)</f>
        <v>0</v>
      </c>
      <c r="V471" s="55">
        <f>TRUNC(L471*H471,2)</f>
        <v>1194.3499999999999</v>
      </c>
      <c r="X471" s="36" t="b">
        <v>1</v>
      </c>
    </row>
    <row r="472" spans="1:24" x14ac:dyDescent="0.25">
      <c r="A472" s="42" t="s">
        <v>3567</v>
      </c>
      <c r="B472" s="128" t="s">
        <v>854</v>
      </c>
      <c r="C472" s="50" t="s">
        <v>163</v>
      </c>
      <c r="D472" s="51">
        <v>40902</v>
      </c>
      <c r="E472" s="56" t="s">
        <v>316</v>
      </c>
      <c r="F472" s="53" t="s">
        <v>211</v>
      </c>
      <c r="G472" s="54">
        <v>26.26</v>
      </c>
      <c r="H472" s="55">
        <v>26.26</v>
      </c>
      <c r="I472" s="73">
        <v>0</v>
      </c>
      <c r="J472" s="55">
        <v>0</v>
      </c>
      <c r="K472" s="73">
        <v>22.68</v>
      </c>
      <c r="L472" s="55">
        <v>18.82</v>
      </c>
      <c r="M472" s="55">
        <f>TRUNC(((J472*G472)+(L472*G472)),2)</f>
        <v>494.21</v>
      </c>
      <c r="N472" s="55">
        <f>TRUNC(((J472*H472)+(L472*H472)),2)</f>
        <v>494.21</v>
      </c>
      <c r="O472" s="37"/>
      <c r="P472" s="55">
        <v>0</v>
      </c>
      <c r="Q472" s="55">
        <v>22.68</v>
      </c>
      <c r="R472" s="55">
        <v>595.57000000000005</v>
      </c>
      <c r="S472" s="55">
        <v>595.57000000000005</v>
      </c>
      <c r="T472" s="135">
        <f>N472/S472</f>
        <v>0.82981009788941673</v>
      </c>
      <c r="U472" s="55">
        <f>TRUNC(J472*H472,2)</f>
        <v>0</v>
      </c>
      <c r="V472" s="55">
        <f>TRUNC(L472*H472,2)</f>
        <v>494.21</v>
      </c>
      <c r="X472" s="36" t="b">
        <v>1</v>
      </c>
    </row>
    <row r="473" spans="1:24" x14ac:dyDescent="0.25">
      <c r="A473" s="42" t="s">
        <v>3568</v>
      </c>
      <c r="B473" s="127" t="s">
        <v>855</v>
      </c>
      <c r="C473" s="132"/>
      <c r="D473" s="132"/>
      <c r="E473" s="47" t="s">
        <v>81</v>
      </c>
      <c r="F473" s="132"/>
      <c r="G473" s="48"/>
      <c r="H473" s="48"/>
      <c r="I473" s="72"/>
      <c r="J473" s="48"/>
      <c r="K473" s="72"/>
      <c r="L473" s="48"/>
      <c r="M473" s="314">
        <f>SUM(M474:M480)</f>
        <v>9516.44</v>
      </c>
      <c r="N473" s="314">
        <f>SUM(N474:N480)</f>
        <v>9516.44</v>
      </c>
      <c r="O473" s="37"/>
      <c r="P473" s="48"/>
      <c r="Q473" s="48"/>
      <c r="R473" s="314">
        <v>11468.87</v>
      </c>
      <c r="S473" s="314">
        <v>11468.87</v>
      </c>
      <c r="T473" s="135">
        <f>N473/S473</f>
        <v>0.82976265316460995</v>
      </c>
      <c r="U473" s="55">
        <f>TRUNC(J473*H473,2)</f>
        <v>0</v>
      </c>
      <c r="V473" s="55">
        <f>TRUNC(L473*H473,2)</f>
        <v>0</v>
      </c>
      <c r="X473" s="36" t="b">
        <v>1</v>
      </c>
    </row>
    <row r="474" spans="1:24" x14ac:dyDescent="0.25">
      <c r="A474" s="42" t="s">
        <v>3569</v>
      </c>
      <c r="B474" s="128" t="s">
        <v>856</v>
      </c>
      <c r="C474" s="50" t="s">
        <v>163</v>
      </c>
      <c r="D474" s="51">
        <v>60205</v>
      </c>
      <c r="E474" s="56" t="s">
        <v>324</v>
      </c>
      <c r="F474" s="53" t="s">
        <v>164</v>
      </c>
      <c r="G474" s="54">
        <v>57.23</v>
      </c>
      <c r="H474" s="55">
        <v>57.23</v>
      </c>
      <c r="I474" s="73">
        <v>32.85</v>
      </c>
      <c r="J474" s="55">
        <v>27.26</v>
      </c>
      <c r="K474" s="73">
        <v>23.52</v>
      </c>
      <c r="L474" s="55">
        <v>19.52</v>
      </c>
      <c r="M474" s="55">
        <f>TRUNC(((J474*G474)+(L474*G474)),2)</f>
        <v>2677.21</v>
      </c>
      <c r="N474" s="55">
        <f>TRUNC(((J474*H474)+(L474*H474)),2)</f>
        <v>2677.21</v>
      </c>
      <c r="O474" s="37"/>
      <c r="P474" s="55">
        <v>32.85</v>
      </c>
      <c r="Q474" s="55">
        <v>23.52</v>
      </c>
      <c r="R474" s="55">
        <v>3226.05</v>
      </c>
      <c r="S474" s="55">
        <v>3226.05</v>
      </c>
      <c r="T474" s="135">
        <f>N474/S474</f>
        <v>0.82987244463043042</v>
      </c>
      <c r="U474" s="55">
        <f>TRUNC(J474*H474,2)</f>
        <v>1560.08</v>
      </c>
      <c r="V474" s="55">
        <f>TRUNC(L474*H474,2)</f>
        <v>1117.1199999999999</v>
      </c>
      <c r="X474" s="36" t="b">
        <v>1</v>
      </c>
    </row>
    <row r="475" spans="1:24" x14ac:dyDescent="0.25">
      <c r="A475" s="42" t="s">
        <v>3570</v>
      </c>
      <c r="B475" s="128" t="s">
        <v>857</v>
      </c>
      <c r="C475" s="50" t="s">
        <v>163</v>
      </c>
      <c r="D475" s="51">
        <v>60524</v>
      </c>
      <c r="E475" s="56" t="s">
        <v>292</v>
      </c>
      <c r="F475" s="53" t="s">
        <v>211</v>
      </c>
      <c r="G475" s="54">
        <v>5.63</v>
      </c>
      <c r="H475" s="55">
        <v>5.63</v>
      </c>
      <c r="I475" s="73">
        <v>557.77</v>
      </c>
      <c r="J475" s="55">
        <v>463</v>
      </c>
      <c r="K475" s="73">
        <v>0</v>
      </c>
      <c r="L475" s="55">
        <v>0</v>
      </c>
      <c r="M475" s="55">
        <f>TRUNC(((J475*G475)+(L475*G475)),2)</f>
        <v>2606.69</v>
      </c>
      <c r="N475" s="55">
        <f>TRUNC(((J475*H475)+(L475*H475)),2)</f>
        <v>2606.69</v>
      </c>
      <c r="O475" s="37"/>
      <c r="P475" s="55">
        <v>557.77</v>
      </c>
      <c r="Q475" s="55">
        <v>0</v>
      </c>
      <c r="R475" s="55">
        <v>3140.24</v>
      </c>
      <c r="S475" s="55">
        <v>3140.24</v>
      </c>
      <c r="T475" s="135">
        <f>N475/S475</f>
        <v>0.83009260438692589</v>
      </c>
      <c r="U475" s="55">
        <f>TRUNC(J475*H475,2)</f>
        <v>2606.69</v>
      </c>
      <c r="V475" s="55">
        <f>TRUNC(L475*H475,2)</f>
        <v>0</v>
      </c>
      <c r="X475" s="36" t="b">
        <v>1</v>
      </c>
    </row>
    <row r="476" spans="1:24" ht="24" x14ac:dyDescent="0.3">
      <c r="A476" s="42" t="s">
        <v>3571</v>
      </c>
      <c r="B476" s="128" t="s">
        <v>858</v>
      </c>
      <c r="C476" s="50" t="s">
        <v>163</v>
      </c>
      <c r="D476" s="51">
        <v>60800</v>
      </c>
      <c r="E476" s="56" t="s">
        <v>314</v>
      </c>
      <c r="F476" s="53" t="s">
        <v>211</v>
      </c>
      <c r="G476" s="54">
        <v>5.63</v>
      </c>
      <c r="H476" s="55">
        <v>5.63</v>
      </c>
      <c r="I476" s="73">
        <v>0.12</v>
      </c>
      <c r="J476" s="55">
        <v>0.09</v>
      </c>
      <c r="K476" s="73">
        <v>51.75</v>
      </c>
      <c r="L476" s="55">
        <v>42.95</v>
      </c>
      <c r="M476" s="55">
        <f>TRUNC(((J476*G476)+(L476*G476)),2)</f>
        <v>242.31</v>
      </c>
      <c r="N476" s="55">
        <f>TRUNC(((J476*H476)+(L476*H476)),2)</f>
        <v>242.31</v>
      </c>
      <c r="O476" s="38"/>
      <c r="P476" s="55">
        <v>0.12</v>
      </c>
      <c r="Q476" s="55">
        <v>51.75</v>
      </c>
      <c r="R476" s="55">
        <v>292.02</v>
      </c>
      <c r="S476" s="55">
        <v>292.02</v>
      </c>
      <c r="T476" s="135">
        <f>N476/S476</f>
        <v>0.82977193342921729</v>
      </c>
      <c r="U476" s="55">
        <f>TRUNC(J476*H476,2)</f>
        <v>0.5</v>
      </c>
      <c r="V476" s="55">
        <f>TRUNC(L476*H476,2)</f>
        <v>241.8</v>
      </c>
      <c r="X476" s="36" t="b">
        <v>1</v>
      </c>
    </row>
    <row r="477" spans="1:24" ht="24" x14ac:dyDescent="0.3">
      <c r="A477" s="42" t="s">
        <v>3572</v>
      </c>
      <c r="B477" s="128" t="s">
        <v>859</v>
      </c>
      <c r="C477" s="50" t="s">
        <v>217</v>
      </c>
      <c r="D477" s="51">
        <v>92759</v>
      </c>
      <c r="E477" s="52" t="s">
        <v>3023</v>
      </c>
      <c r="F477" s="53" t="s">
        <v>280</v>
      </c>
      <c r="G477" s="54">
        <v>14</v>
      </c>
      <c r="H477" s="55">
        <v>14</v>
      </c>
      <c r="I477" s="73">
        <v>10.44</v>
      </c>
      <c r="J477" s="55">
        <v>8.66</v>
      </c>
      <c r="K477" s="73">
        <v>4.08</v>
      </c>
      <c r="L477" s="55">
        <v>3.38</v>
      </c>
      <c r="M477" s="55">
        <f>TRUNC(((J477*G477)+(L477*G477)),2)</f>
        <v>168.56</v>
      </c>
      <c r="N477" s="55">
        <f>TRUNC(((J477*H477)+(L477*H477)),2)</f>
        <v>168.56</v>
      </c>
      <c r="O477" s="38"/>
      <c r="P477" s="55">
        <v>10.44</v>
      </c>
      <c r="Q477" s="55">
        <v>4.08</v>
      </c>
      <c r="R477" s="55">
        <v>203.28</v>
      </c>
      <c r="S477" s="55">
        <v>203.28</v>
      </c>
      <c r="T477" s="135">
        <f>N477/S477</f>
        <v>0.82920110192837471</v>
      </c>
      <c r="U477" s="55">
        <f>TRUNC(J477*H477,2)</f>
        <v>121.24</v>
      </c>
      <c r="V477" s="55">
        <f>TRUNC(L477*H477,2)</f>
        <v>47.32</v>
      </c>
      <c r="X477" s="36" t="b">
        <v>1</v>
      </c>
    </row>
    <row r="478" spans="1:24" x14ac:dyDescent="0.25">
      <c r="A478" s="42" t="s">
        <v>3573</v>
      </c>
      <c r="B478" s="128" t="s">
        <v>860</v>
      </c>
      <c r="C478" s="50" t="s">
        <v>163</v>
      </c>
      <c r="D478" s="51">
        <v>60303</v>
      </c>
      <c r="E478" s="56" t="s">
        <v>335</v>
      </c>
      <c r="F478" s="53" t="s">
        <v>280</v>
      </c>
      <c r="G478" s="54">
        <v>49</v>
      </c>
      <c r="H478" s="55">
        <v>49</v>
      </c>
      <c r="I478" s="73">
        <v>9.68</v>
      </c>
      <c r="J478" s="55">
        <v>8.0299999999999994</v>
      </c>
      <c r="K478" s="73">
        <v>2.98</v>
      </c>
      <c r="L478" s="55">
        <v>2.4700000000000002</v>
      </c>
      <c r="M478" s="55">
        <f>TRUNC(((J478*G478)+(L478*G478)),2)</f>
        <v>514.5</v>
      </c>
      <c r="N478" s="55">
        <f>TRUNC(((J478*H478)+(L478*H478)),2)</f>
        <v>514.5</v>
      </c>
      <c r="O478" s="37"/>
      <c r="P478" s="55">
        <v>9.68</v>
      </c>
      <c r="Q478" s="55">
        <v>2.98</v>
      </c>
      <c r="R478" s="55">
        <v>620.34</v>
      </c>
      <c r="S478" s="55">
        <v>620.34</v>
      </c>
      <c r="T478" s="135">
        <f>N478/S478</f>
        <v>0.82938388625592407</v>
      </c>
      <c r="U478" s="55">
        <f>TRUNC(J478*H478,2)</f>
        <v>393.47</v>
      </c>
      <c r="V478" s="55">
        <f>TRUNC(L478*H478,2)</f>
        <v>121.03</v>
      </c>
      <c r="X478" s="36" t="b">
        <v>1</v>
      </c>
    </row>
    <row r="479" spans="1:24" x14ac:dyDescent="0.25">
      <c r="A479" s="42" t="s">
        <v>3574</v>
      </c>
      <c r="B479" s="128" t="s">
        <v>861</v>
      </c>
      <c r="C479" s="50" t="s">
        <v>163</v>
      </c>
      <c r="D479" s="51">
        <v>60304</v>
      </c>
      <c r="E479" s="56" t="s">
        <v>318</v>
      </c>
      <c r="F479" s="53" t="s">
        <v>280</v>
      </c>
      <c r="G479" s="54">
        <v>321</v>
      </c>
      <c r="H479" s="55">
        <v>321</v>
      </c>
      <c r="I479" s="73">
        <v>9.16</v>
      </c>
      <c r="J479" s="55">
        <v>7.6</v>
      </c>
      <c r="K479" s="73">
        <v>2.98</v>
      </c>
      <c r="L479" s="55">
        <v>2.4700000000000002</v>
      </c>
      <c r="M479" s="55">
        <f>TRUNC(((J479*G479)+(L479*G479)),2)</f>
        <v>3232.47</v>
      </c>
      <c r="N479" s="55">
        <f>TRUNC(((J479*H479)+(L479*H479)),2)</f>
        <v>3232.47</v>
      </c>
      <c r="O479" s="37"/>
      <c r="P479" s="55">
        <v>9.16</v>
      </c>
      <c r="Q479" s="55">
        <v>2.98</v>
      </c>
      <c r="R479" s="55">
        <v>3896.94</v>
      </c>
      <c r="S479" s="55">
        <v>3896.94</v>
      </c>
      <c r="T479" s="135">
        <f>N479/S479</f>
        <v>0.82948929159802298</v>
      </c>
      <c r="U479" s="55">
        <f>TRUNC(J479*H479,2)</f>
        <v>2439.6</v>
      </c>
      <c r="V479" s="55">
        <f>TRUNC(L479*H479,2)</f>
        <v>792.87</v>
      </c>
      <c r="X479" s="36" t="b">
        <v>1</v>
      </c>
    </row>
    <row r="480" spans="1:24" x14ac:dyDescent="0.25">
      <c r="A480" s="42" t="s">
        <v>3575</v>
      </c>
      <c r="B480" s="128" t="s">
        <v>862</v>
      </c>
      <c r="C480" s="50" t="s">
        <v>163</v>
      </c>
      <c r="D480" s="51">
        <v>60487</v>
      </c>
      <c r="E480" s="56" t="s">
        <v>302</v>
      </c>
      <c r="F480" s="53" t="s">
        <v>160</v>
      </c>
      <c r="G480" s="54">
        <v>6</v>
      </c>
      <c r="H480" s="55">
        <v>6</v>
      </c>
      <c r="I480" s="73">
        <v>15</v>
      </c>
      <c r="J480" s="55">
        <v>12.45</v>
      </c>
      <c r="K480" s="73">
        <v>0</v>
      </c>
      <c r="L480" s="55">
        <v>0</v>
      </c>
      <c r="M480" s="55">
        <f>TRUNC(((J480*G480)+(L480*G480)),2)</f>
        <v>74.7</v>
      </c>
      <c r="N480" s="55">
        <f>TRUNC(((J480*H480)+(L480*H480)),2)</f>
        <v>74.7</v>
      </c>
      <c r="O480" s="37"/>
      <c r="P480" s="55">
        <v>15</v>
      </c>
      <c r="Q480" s="55">
        <v>0</v>
      </c>
      <c r="R480" s="55">
        <v>90</v>
      </c>
      <c r="S480" s="55">
        <v>90</v>
      </c>
      <c r="T480" s="135">
        <f>N480/S480</f>
        <v>0.83000000000000007</v>
      </c>
      <c r="U480" s="55">
        <f>TRUNC(J480*H480,2)</f>
        <v>74.7</v>
      </c>
      <c r="V480" s="55">
        <f>TRUNC(L480*H480,2)</f>
        <v>0</v>
      </c>
      <c r="X480" s="36" t="b">
        <v>1</v>
      </c>
    </row>
    <row r="481" spans="1:24" x14ac:dyDescent="0.25">
      <c r="A481" s="42" t="s">
        <v>3576</v>
      </c>
      <c r="B481" s="127" t="s">
        <v>863</v>
      </c>
      <c r="C481" s="132"/>
      <c r="D481" s="132"/>
      <c r="E481" s="47" t="s">
        <v>91</v>
      </c>
      <c r="F481" s="132"/>
      <c r="G481" s="48"/>
      <c r="H481" s="48"/>
      <c r="I481" s="72"/>
      <c r="J481" s="48"/>
      <c r="K481" s="72"/>
      <c r="L481" s="48"/>
      <c r="M481" s="314">
        <f>SUM(M482:M486)</f>
        <v>3869.91</v>
      </c>
      <c r="N481" s="314">
        <f>SUM(N482:N486)</f>
        <v>3869.91</v>
      </c>
      <c r="O481" s="37"/>
      <c r="P481" s="48"/>
      <c r="Q481" s="48"/>
      <c r="R481" s="314">
        <v>4664.1499999999996</v>
      </c>
      <c r="S481" s="314">
        <v>4664.1499999999996</v>
      </c>
      <c r="T481" s="135">
        <f>N481/S481</f>
        <v>0.8297138814146201</v>
      </c>
      <c r="U481" s="55">
        <f>TRUNC(J481*H481,2)</f>
        <v>0</v>
      </c>
      <c r="V481" s="55">
        <f>TRUNC(L481*H481,2)</f>
        <v>0</v>
      </c>
      <c r="X481" s="36" t="b">
        <v>1</v>
      </c>
    </row>
    <row r="482" spans="1:24" x14ac:dyDescent="0.25">
      <c r="A482" s="42" t="s">
        <v>3577</v>
      </c>
      <c r="B482" s="128" t="s">
        <v>864</v>
      </c>
      <c r="C482" s="50" t="s">
        <v>163</v>
      </c>
      <c r="D482" s="51">
        <v>120101</v>
      </c>
      <c r="E482" s="56" t="s">
        <v>813</v>
      </c>
      <c r="F482" s="53" t="s">
        <v>164</v>
      </c>
      <c r="G482" s="54">
        <v>12.24</v>
      </c>
      <c r="H482" s="55">
        <v>12.24</v>
      </c>
      <c r="I482" s="73">
        <v>12.16</v>
      </c>
      <c r="J482" s="55">
        <v>10.09</v>
      </c>
      <c r="K482" s="73">
        <v>10.02</v>
      </c>
      <c r="L482" s="55">
        <v>8.31</v>
      </c>
      <c r="M482" s="55">
        <f>TRUNC(((J482*G482)+(L482*G482)),2)</f>
        <v>225.21</v>
      </c>
      <c r="N482" s="55">
        <f>TRUNC(((J482*H482)+(L482*H482)),2)</f>
        <v>225.21</v>
      </c>
      <c r="O482" s="37"/>
      <c r="P482" s="55">
        <v>12.16</v>
      </c>
      <c r="Q482" s="55">
        <v>10.02</v>
      </c>
      <c r="R482" s="55">
        <v>271.48</v>
      </c>
      <c r="S482" s="55">
        <v>271.48</v>
      </c>
      <c r="T482" s="135">
        <f>N482/S482</f>
        <v>0.82956387210844262</v>
      </c>
      <c r="U482" s="55">
        <f>TRUNC(J482*H482,2)</f>
        <v>123.5</v>
      </c>
      <c r="V482" s="55">
        <f>TRUNC(L482*H482,2)</f>
        <v>101.71</v>
      </c>
      <c r="X482" s="36" t="b">
        <v>1</v>
      </c>
    </row>
    <row r="483" spans="1:24" x14ac:dyDescent="0.25">
      <c r="A483" s="42" t="s">
        <v>3578</v>
      </c>
      <c r="B483" s="128" t="s">
        <v>865</v>
      </c>
      <c r="C483" s="50" t="s">
        <v>163</v>
      </c>
      <c r="D483" s="51">
        <v>120107</v>
      </c>
      <c r="E483" s="56" t="s">
        <v>815</v>
      </c>
      <c r="F483" s="53" t="s">
        <v>164</v>
      </c>
      <c r="G483" s="54">
        <v>12.24</v>
      </c>
      <c r="H483" s="55">
        <v>12.24</v>
      </c>
      <c r="I483" s="73">
        <v>74.25</v>
      </c>
      <c r="J483" s="55">
        <v>61.63</v>
      </c>
      <c r="K483" s="73">
        <v>24.03</v>
      </c>
      <c r="L483" s="55">
        <v>19.940000000000001</v>
      </c>
      <c r="M483" s="55">
        <f>TRUNC(((J483*G483)+(L483*G483)),2)</f>
        <v>998.41</v>
      </c>
      <c r="N483" s="55">
        <f>TRUNC(((J483*H483)+(L483*H483)),2)</f>
        <v>998.41</v>
      </c>
      <c r="O483" s="37"/>
      <c r="P483" s="55">
        <v>74.25</v>
      </c>
      <c r="Q483" s="55">
        <v>24.03</v>
      </c>
      <c r="R483" s="55">
        <v>1202.94</v>
      </c>
      <c r="S483" s="55">
        <v>1202.94</v>
      </c>
      <c r="T483" s="135">
        <f>N483/S483</f>
        <v>0.82997489484097287</v>
      </c>
      <c r="U483" s="55">
        <f>TRUNC(J483*H483,2)</f>
        <v>754.35</v>
      </c>
      <c r="V483" s="55">
        <f>TRUNC(L483*H483,2)</f>
        <v>244.06</v>
      </c>
      <c r="X483" s="36" t="b">
        <v>1</v>
      </c>
    </row>
    <row r="484" spans="1:24" x14ac:dyDescent="0.25">
      <c r="A484" s="42" t="s">
        <v>3579</v>
      </c>
      <c r="B484" s="128" t="s">
        <v>866</v>
      </c>
      <c r="C484" s="50" t="s">
        <v>163</v>
      </c>
      <c r="D484" s="51">
        <v>120207</v>
      </c>
      <c r="E484" s="56" t="s">
        <v>817</v>
      </c>
      <c r="F484" s="53" t="s">
        <v>164</v>
      </c>
      <c r="G484" s="54">
        <v>19.12</v>
      </c>
      <c r="H484" s="55">
        <v>19.12</v>
      </c>
      <c r="I484" s="73">
        <v>10.64</v>
      </c>
      <c r="J484" s="55">
        <v>8.83</v>
      </c>
      <c r="K484" s="73">
        <v>10.02</v>
      </c>
      <c r="L484" s="55">
        <v>8.31</v>
      </c>
      <c r="M484" s="55">
        <f>TRUNC(((J484*G484)+(L484*G484)),2)</f>
        <v>327.71</v>
      </c>
      <c r="N484" s="55">
        <f>TRUNC(((J484*H484)+(L484*H484)),2)</f>
        <v>327.71</v>
      </c>
      <c r="O484" s="37"/>
      <c r="P484" s="55">
        <v>10.64</v>
      </c>
      <c r="Q484" s="55">
        <v>10.02</v>
      </c>
      <c r="R484" s="55">
        <v>395.01</v>
      </c>
      <c r="S484" s="55">
        <v>395.01</v>
      </c>
      <c r="T484" s="135">
        <f>N484/S484</f>
        <v>0.82962456646667171</v>
      </c>
      <c r="U484" s="55">
        <f>TRUNC(J484*H484,2)</f>
        <v>168.82</v>
      </c>
      <c r="V484" s="55">
        <f>TRUNC(L484*H484,2)</f>
        <v>158.88</v>
      </c>
      <c r="X484" s="36" t="b">
        <v>1</v>
      </c>
    </row>
    <row r="485" spans="1:24" x14ac:dyDescent="0.25">
      <c r="A485" s="42" t="s">
        <v>3580</v>
      </c>
      <c r="B485" s="128" t="s">
        <v>867</v>
      </c>
      <c r="C485" s="50" t="s">
        <v>163</v>
      </c>
      <c r="D485" s="51">
        <v>120209</v>
      </c>
      <c r="E485" s="56" t="s">
        <v>819</v>
      </c>
      <c r="F485" s="53" t="s">
        <v>164</v>
      </c>
      <c r="G485" s="54">
        <v>47.7</v>
      </c>
      <c r="H485" s="55">
        <v>47.7</v>
      </c>
      <c r="I485" s="73">
        <v>12.48</v>
      </c>
      <c r="J485" s="55">
        <v>10.35</v>
      </c>
      <c r="K485" s="73">
        <v>13.49</v>
      </c>
      <c r="L485" s="55">
        <v>11.19</v>
      </c>
      <c r="M485" s="55">
        <f>TRUNC(((J485*G485)+(L485*G485)),2)</f>
        <v>1027.45</v>
      </c>
      <c r="N485" s="55">
        <f>TRUNC(((J485*H485)+(L485*H485)),2)</f>
        <v>1027.45</v>
      </c>
      <c r="O485" s="37"/>
      <c r="P485" s="55">
        <v>12.48</v>
      </c>
      <c r="Q485" s="55">
        <v>13.49</v>
      </c>
      <c r="R485" s="55">
        <v>1238.76</v>
      </c>
      <c r="S485" s="55">
        <v>1238.76</v>
      </c>
      <c r="T485" s="135">
        <f>N485/S485</f>
        <v>0.82941812780522461</v>
      </c>
      <c r="U485" s="55">
        <f>TRUNC(J485*H485,2)</f>
        <v>493.69</v>
      </c>
      <c r="V485" s="55">
        <f>TRUNC(L485*H485,2)</f>
        <v>533.76</v>
      </c>
      <c r="X485" s="36" t="b">
        <v>1</v>
      </c>
    </row>
    <row r="486" spans="1:24" x14ac:dyDescent="0.25">
      <c r="A486" s="42" t="s">
        <v>3581</v>
      </c>
      <c r="B486" s="128" t="s">
        <v>868</v>
      </c>
      <c r="C486" s="50" t="s">
        <v>217</v>
      </c>
      <c r="D486" s="51">
        <v>98557</v>
      </c>
      <c r="E486" s="56" t="s">
        <v>869</v>
      </c>
      <c r="F486" s="53" t="s">
        <v>164</v>
      </c>
      <c r="G486" s="54">
        <v>35.5</v>
      </c>
      <c r="H486" s="55">
        <v>35.5</v>
      </c>
      <c r="I486" s="73">
        <v>33.049999999999997</v>
      </c>
      <c r="J486" s="55">
        <v>27.43</v>
      </c>
      <c r="K486" s="73">
        <v>10.78</v>
      </c>
      <c r="L486" s="55">
        <v>8.94</v>
      </c>
      <c r="M486" s="55">
        <f>TRUNC(((J486*G486)+(L486*G486)),2)</f>
        <v>1291.1300000000001</v>
      </c>
      <c r="N486" s="55">
        <f>TRUNC(((J486*H486)+(L486*H486)),2)</f>
        <v>1291.1300000000001</v>
      </c>
      <c r="O486" s="37"/>
      <c r="P486" s="55">
        <v>33.049999999999997</v>
      </c>
      <c r="Q486" s="55">
        <v>10.78</v>
      </c>
      <c r="R486" s="55">
        <v>1555.96</v>
      </c>
      <c r="S486" s="55">
        <v>1555.96</v>
      </c>
      <c r="T486" s="135">
        <f>N486/S486</f>
        <v>0.82979639579423636</v>
      </c>
      <c r="U486" s="55">
        <f>TRUNC(J486*H486,2)</f>
        <v>973.76</v>
      </c>
      <c r="V486" s="55">
        <f>TRUNC(L486*H486,2)</f>
        <v>317.37</v>
      </c>
      <c r="X486" s="36" t="b">
        <v>1</v>
      </c>
    </row>
    <row r="487" spans="1:24" x14ac:dyDescent="0.25">
      <c r="A487" s="42" t="s">
        <v>3582</v>
      </c>
      <c r="B487" s="127" t="s">
        <v>870</v>
      </c>
      <c r="C487" s="132"/>
      <c r="D487" s="132"/>
      <c r="E487" s="47" t="s">
        <v>99</v>
      </c>
      <c r="F487" s="132"/>
      <c r="G487" s="48"/>
      <c r="H487" s="48"/>
      <c r="I487" s="72"/>
      <c r="J487" s="48"/>
      <c r="K487" s="72"/>
      <c r="L487" s="48"/>
      <c r="M487" s="314">
        <f>SUM(M488:M489)</f>
        <v>1499.33</v>
      </c>
      <c r="N487" s="314">
        <f>SUM(N488:N489)</f>
        <v>1499.33</v>
      </c>
      <c r="O487" s="37"/>
      <c r="P487" s="48"/>
      <c r="Q487" s="48"/>
      <c r="R487" s="314">
        <v>1806.26</v>
      </c>
      <c r="S487" s="314">
        <v>1806.26</v>
      </c>
      <c r="T487" s="135">
        <f>N487/S487</f>
        <v>0.83007429716652081</v>
      </c>
      <c r="U487" s="55">
        <f>TRUNC(J487*H487,2)</f>
        <v>0</v>
      </c>
      <c r="V487" s="55">
        <f>TRUNC(L487*H487,2)</f>
        <v>0</v>
      </c>
      <c r="X487" s="36" t="b">
        <v>1</v>
      </c>
    </row>
    <row r="488" spans="1:24" ht="24" x14ac:dyDescent="0.3">
      <c r="A488" s="42" t="s">
        <v>3583</v>
      </c>
      <c r="B488" s="128" t="s">
        <v>871</v>
      </c>
      <c r="C488" s="50" t="s">
        <v>163</v>
      </c>
      <c r="D488" s="51">
        <v>180710</v>
      </c>
      <c r="E488" s="52" t="s">
        <v>3042</v>
      </c>
      <c r="F488" s="53" t="s">
        <v>164</v>
      </c>
      <c r="G488" s="54">
        <v>3.28</v>
      </c>
      <c r="H488" s="55">
        <v>3.28</v>
      </c>
      <c r="I488" s="73">
        <v>338.44</v>
      </c>
      <c r="J488" s="55">
        <v>280.93</v>
      </c>
      <c r="K488" s="73">
        <v>6.88</v>
      </c>
      <c r="L488" s="55">
        <v>5.71</v>
      </c>
      <c r="M488" s="55">
        <f>TRUNC(((J488*G488)+(L488*G488)),2)</f>
        <v>940.17</v>
      </c>
      <c r="N488" s="55">
        <f>TRUNC(((J488*H488)+(L488*H488)),2)</f>
        <v>940.17</v>
      </c>
      <c r="O488" s="38"/>
      <c r="P488" s="55">
        <v>338.44</v>
      </c>
      <c r="Q488" s="55">
        <v>6.88</v>
      </c>
      <c r="R488" s="55">
        <v>1132.6400000000001</v>
      </c>
      <c r="S488" s="55">
        <v>1132.6400000000001</v>
      </c>
      <c r="T488" s="135">
        <f>N488/S488</f>
        <v>0.83006957197344244</v>
      </c>
      <c r="U488" s="55">
        <f>TRUNC(J488*H488,2)</f>
        <v>921.45</v>
      </c>
      <c r="V488" s="55">
        <f>TRUNC(L488*H488,2)</f>
        <v>18.72</v>
      </c>
      <c r="X488" s="36" t="b">
        <v>1</v>
      </c>
    </row>
    <row r="489" spans="1:24" x14ac:dyDescent="0.25">
      <c r="A489" s="42" t="s">
        <v>3584</v>
      </c>
      <c r="B489" s="128" t="s">
        <v>872</v>
      </c>
      <c r="C489" s="50" t="s">
        <v>163</v>
      </c>
      <c r="D489" s="51">
        <v>180703</v>
      </c>
      <c r="E489" s="56" t="s">
        <v>829</v>
      </c>
      <c r="F489" s="53" t="s">
        <v>172</v>
      </c>
      <c r="G489" s="54">
        <v>1.4</v>
      </c>
      <c r="H489" s="55">
        <v>1.4</v>
      </c>
      <c r="I489" s="73">
        <v>466.95</v>
      </c>
      <c r="J489" s="55">
        <v>387.61</v>
      </c>
      <c r="K489" s="73">
        <v>14.21</v>
      </c>
      <c r="L489" s="55">
        <v>11.79</v>
      </c>
      <c r="M489" s="55">
        <f>TRUNC(((J489*G489)+(L489*G489)),2)</f>
        <v>559.16</v>
      </c>
      <c r="N489" s="55">
        <f>TRUNC(((J489*H489)+(L489*H489)),2)</f>
        <v>559.16</v>
      </c>
      <c r="O489" s="37"/>
      <c r="P489" s="55">
        <v>466.95</v>
      </c>
      <c r="Q489" s="55">
        <v>14.21</v>
      </c>
      <c r="R489" s="55">
        <v>673.62</v>
      </c>
      <c r="S489" s="55">
        <v>673.62</v>
      </c>
      <c r="T489" s="135">
        <f>N489/S489</f>
        <v>0.83008224221371096</v>
      </c>
      <c r="U489" s="55">
        <f>TRUNC(J489*H489,2)</f>
        <v>542.65</v>
      </c>
      <c r="V489" s="55">
        <f>TRUNC(L489*H489,2)</f>
        <v>16.5</v>
      </c>
      <c r="X489" s="36" t="b">
        <v>1</v>
      </c>
    </row>
    <row r="490" spans="1:24" x14ac:dyDescent="0.25">
      <c r="A490" s="42" t="s">
        <v>3585</v>
      </c>
      <c r="B490" s="127" t="s">
        <v>873</v>
      </c>
      <c r="C490" s="132"/>
      <c r="D490" s="132"/>
      <c r="E490" s="47" t="s">
        <v>115</v>
      </c>
      <c r="F490" s="132"/>
      <c r="G490" s="48"/>
      <c r="H490" s="48"/>
      <c r="I490" s="72"/>
      <c r="J490" s="48"/>
      <c r="K490" s="72"/>
      <c r="L490" s="48"/>
      <c r="M490" s="314">
        <f>M491</f>
        <v>152.53</v>
      </c>
      <c r="N490" s="314">
        <f>N491</f>
        <v>152.53</v>
      </c>
      <c r="O490" s="37"/>
      <c r="P490" s="48"/>
      <c r="Q490" s="48"/>
      <c r="R490" s="314">
        <v>183.8</v>
      </c>
      <c r="S490" s="314">
        <v>183.8</v>
      </c>
      <c r="T490" s="135">
        <f>N490/S490</f>
        <v>0.82986942328618063</v>
      </c>
      <c r="U490" s="55">
        <f>TRUNC(J490*H490,2)</f>
        <v>0</v>
      </c>
      <c r="V490" s="55">
        <f>TRUNC(L490*H490,2)</f>
        <v>0</v>
      </c>
      <c r="X490" s="36" t="b">
        <v>1</v>
      </c>
    </row>
    <row r="491" spans="1:24" x14ac:dyDescent="0.3">
      <c r="A491" s="42" t="s">
        <v>3586</v>
      </c>
      <c r="B491" s="128" t="s">
        <v>874</v>
      </c>
      <c r="C491" s="50" t="s">
        <v>163</v>
      </c>
      <c r="D491" s="51">
        <v>261602</v>
      </c>
      <c r="E491" s="56" t="s">
        <v>506</v>
      </c>
      <c r="F491" s="53" t="s">
        <v>164</v>
      </c>
      <c r="G491" s="54">
        <v>7.01</v>
      </c>
      <c r="H491" s="55">
        <v>7.01</v>
      </c>
      <c r="I491" s="73">
        <v>11.35</v>
      </c>
      <c r="J491" s="55">
        <v>9.42</v>
      </c>
      <c r="K491" s="73">
        <v>14.87</v>
      </c>
      <c r="L491" s="55">
        <v>12.34</v>
      </c>
      <c r="M491" s="55">
        <f>TRUNC(((J491*G491)+(L491*G491)),2)</f>
        <v>152.53</v>
      </c>
      <c r="N491" s="55">
        <f>TRUNC(((J491*H491)+(L491*H491)),2)</f>
        <v>152.53</v>
      </c>
      <c r="O491" s="38"/>
      <c r="P491" s="55">
        <v>11.35</v>
      </c>
      <c r="Q491" s="55">
        <v>14.87</v>
      </c>
      <c r="R491" s="55">
        <v>183.8</v>
      </c>
      <c r="S491" s="55">
        <v>183.8</v>
      </c>
      <c r="T491" s="135">
        <f>N491/S491</f>
        <v>0.82986942328618063</v>
      </c>
      <c r="U491" s="55">
        <f>TRUNC(J491*H491,2)</f>
        <v>66.03</v>
      </c>
      <c r="V491" s="55">
        <f>TRUNC(L491*H491,2)</f>
        <v>86.5</v>
      </c>
      <c r="X491" s="36" t="b">
        <v>1</v>
      </c>
    </row>
    <row r="492" spans="1:24" x14ac:dyDescent="0.25">
      <c r="A492" s="42" t="s">
        <v>3587</v>
      </c>
      <c r="B492" s="127" t="s">
        <v>875</v>
      </c>
      <c r="C492" s="132"/>
      <c r="D492" s="132"/>
      <c r="E492" s="47" t="s">
        <v>117</v>
      </c>
      <c r="F492" s="132"/>
      <c r="G492" s="48"/>
      <c r="H492" s="48"/>
      <c r="I492" s="72"/>
      <c r="J492" s="48"/>
      <c r="K492" s="72"/>
      <c r="L492" s="48"/>
      <c r="M492" s="314">
        <f>M493</f>
        <v>37.08</v>
      </c>
      <c r="N492" s="314">
        <f>N493</f>
        <v>37.08</v>
      </c>
      <c r="O492" s="37"/>
      <c r="P492" s="48"/>
      <c r="Q492" s="48"/>
      <c r="R492" s="314">
        <v>44.79</v>
      </c>
      <c r="S492" s="314">
        <v>44.79</v>
      </c>
      <c r="T492" s="135">
        <f>N492/S492</f>
        <v>0.82786336235766911</v>
      </c>
      <c r="U492" s="55">
        <f>TRUNC(J492*H492,2)</f>
        <v>0</v>
      </c>
      <c r="V492" s="55">
        <f>TRUNC(L492*H492,2)</f>
        <v>0</v>
      </c>
      <c r="X492" s="36" t="b">
        <v>1</v>
      </c>
    </row>
    <row r="493" spans="1:24" x14ac:dyDescent="0.25">
      <c r="A493" s="42" t="s">
        <v>3588</v>
      </c>
      <c r="B493" s="128" t="s">
        <v>876</v>
      </c>
      <c r="C493" s="50" t="s">
        <v>163</v>
      </c>
      <c r="D493" s="51">
        <v>270501</v>
      </c>
      <c r="E493" s="56" t="s">
        <v>175</v>
      </c>
      <c r="F493" s="53" t="s">
        <v>164</v>
      </c>
      <c r="G493" s="54">
        <v>12.24</v>
      </c>
      <c r="H493" s="55">
        <v>12.24</v>
      </c>
      <c r="I493" s="73">
        <v>1.66</v>
      </c>
      <c r="J493" s="55">
        <v>1.37</v>
      </c>
      <c r="K493" s="73">
        <v>2</v>
      </c>
      <c r="L493" s="55">
        <v>1.66</v>
      </c>
      <c r="M493" s="55">
        <f>TRUNC(((J493*G493)+(L493*G493)),2)</f>
        <v>37.08</v>
      </c>
      <c r="N493" s="55">
        <f>TRUNC(((J493*H493)+(L493*H493)),2)</f>
        <v>37.08</v>
      </c>
      <c r="O493" s="37"/>
      <c r="P493" s="55">
        <v>1.66</v>
      </c>
      <c r="Q493" s="55">
        <v>2</v>
      </c>
      <c r="R493" s="55">
        <v>44.79</v>
      </c>
      <c r="S493" s="55">
        <v>44.79</v>
      </c>
      <c r="T493" s="135">
        <f>N493/S493</f>
        <v>0.82786336235766911</v>
      </c>
      <c r="U493" s="55">
        <f>TRUNC(J493*H493,2)</f>
        <v>16.760000000000002</v>
      </c>
      <c r="V493" s="55">
        <f>TRUNC(L493*H493,2)</f>
        <v>20.309999999999999</v>
      </c>
      <c r="X493" s="36" t="b">
        <v>1</v>
      </c>
    </row>
    <row r="494" spans="1:24" x14ac:dyDescent="0.25">
      <c r="A494" s="42" t="s">
        <v>3589</v>
      </c>
      <c r="B494" s="126">
        <v>16</v>
      </c>
      <c r="C494" s="131"/>
      <c r="D494" s="131"/>
      <c r="E494" s="43" t="s">
        <v>18</v>
      </c>
      <c r="F494" s="44" t="s">
        <v>160</v>
      </c>
      <c r="G494" s="45">
        <v>1</v>
      </c>
      <c r="H494" s="46"/>
      <c r="I494" s="72"/>
      <c r="J494" s="46"/>
      <c r="K494" s="72"/>
      <c r="L494" s="46"/>
      <c r="M494" s="45">
        <f>M495</f>
        <v>2027.42</v>
      </c>
      <c r="N494" s="45">
        <f>N495</f>
        <v>2027.42</v>
      </c>
      <c r="O494" s="37"/>
      <c r="P494" s="46"/>
      <c r="Q494" s="46"/>
      <c r="R494" s="45">
        <v>2442.42</v>
      </c>
      <c r="S494" s="45">
        <v>2442.42</v>
      </c>
      <c r="T494" s="135">
        <f>N494/S494</f>
        <v>0.83008655350021698</v>
      </c>
      <c r="U494" s="55">
        <f>TRUNC(J494*H494,2)</f>
        <v>0</v>
      </c>
      <c r="V494" s="55">
        <f>TRUNC(L494*H494,2)</f>
        <v>0</v>
      </c>
      <c r="X494" s="36" t="b">
        <v>1</v>
      </c>
    </row>
    <row r="495" spans="1:24" x14ac:dyDescent="0.25">
      <c r="A495" s="42" t="s">
        <v>3590</v>
      </c>
      <c r="B495" s="127" t="s">
        <v>877</v>
      </c>
      <c r="C495" s="132"/>
      <c r="D495" s="132"/>
      <c r="E495" s="47" t="s">
        <v>73</v>
      </c>
      <c r="F495" s="132"/>
      <c r="G495" s="48"/>
      <c r="H495" s="48"/>
      <c r="I495" s="72"/>
      <c r="J495" s="48"/>
      <c r="K495" s="72"/>
      <c r="L495" s="48"/>
      <c r="M495" s="314">
        <f>SUM(M496:M497)</f>
        <v>2027.42</v>
      </c>
      <c r="N495" s="314">
        <f>SUM(N496:N497)</f>
        <v>2027.42</v>
      </c>
      <c r="O495" s="37"/>
      <c r="P495" s="48"/>
      <c r="Q495" s="48"/>
      <c r="R495" s="314">
        <v>2442.42</v>
      </c>
      <c r="S495" s="314">
        <v>2442.42</v>
      </c>
      <c r="T495" s="135">
        <f>N495/S495</f>
        <v>0.83008655350021698</v>
      </c>
      <c r="U495" s="55">
        <f>TRUNC(J495*H495,2)</f>
        <v>0</v>
      </c>
      <c r="V495" s="55">
        <f>TRUNC(L495*H495,2)</f>
        <v>0</v>
      </c>
      <c r="X495" s="36" t="b">
        <v>1</v>
      </c>
    </row>
    <row r="496" spans="1:24" ht="36" x14ac:dyDescent="0.3">
      <c r="A496" s="42" t="s">
        <v>3591</v>
      </c>
      <c r="B496" s="128" t="s">
        <v>878</v>
      </c>
      <c r="C496" s="50" t="s">
        <v>163</v>
      </c>
      <c r="D496" s="51">
        <v>20107</v>
      </c>
      <c r="E496" s="56" t="s">
        <v>879</v>
      </c>
      <c r="F496" s="53" t="s">
        <v>160</v>
      </c>
      <c r="G496" s="54">
        <v>2</v>
      </c>
      <c r="H496" s="55">
        <v>2</v>
      </c>
      <c r="I496" s="73">
        <v>0</v>
      </c>
      <c r="J496" s="55">
        <v>0</v>
      </c>
      <c r="K496" s="73">
        <v>538.74</v>
      </c>
      <c r="L496" s="55">
        <v>447.2</v>
      </c>
      <c r="M496" s="55">
        <f>TRUNC(((J496*G496)+(L496*G496)),2)</f>
        <v>894.4</v>
      </c>
      <c r="N496" s="55">
        <f>TRUNC(((J496*H496)+(L496*H496)),2)</f>
        <v>894.4</v>
      </c>
      <c r="O496" s="38"/>
      <c r="P496" s="55">
        <v>0</v>
      </c>
      <c r="Q496" s="55">
        <v>538.74</v>
      </c>
      <c r="R496" s="55">
        <v>1077.48</v>
      </c>
      <c r="S496" s="55">
        <v>1077.48</v>
      </c>
      <c r="T496" s="135">
        <f>N496/S496</f>
        <v>0.83008501317889882</v>
      </c>
      <c r="U496" s="55">
        <f>TRUNC(J496*H496,2)</f>
        <v>0</v>
      </c>
      <c r="V496" s="55">
        <f>TRUNC(L496*H496,2)</f>
        <v>894.4</v>
      </c>
      <c r="X496" s="36" t="b">
        <v>1</v>
      </c>
    </row>
    <row r="497" spans="1:24" x14ac:dyDescent="0.3">
      <c r="A497" s="42" t="s">
        <v>3592</v>
      </c>
      <c r="B497" s="128" t="s">
        <v>880</v>
      </c>
      <c r="C497" s="50" t="s">
        <v>217</v>
      </c>
      <c r="D497" s="51">
        <v>98535</v>
      </c>
      <c r="E497" s="56" t="s">
        <v>881</v>
      </c>
      <c r="F497" s="53" t="s">
        <v>160</v>
      </c>
      <c r="G497" s="54">
        <v>1</v>
      </c>
      <c r="H497" s="55">
        <v>1</v>
      </c>
      <c r="I497" s="73">
        <v>826.37</v>
      </c>
      <c r="J497" s="55">
        <v>685.96</v>
      </c>
      <c r="K497" s="73">
        <v>538.57000000000005</v>
      </c>
      <c r="L497" s="55">
        <v>447.06</v>
      </c>
      <c r="M497" s="55">
        <f>TRUNC(((J497*G497)+(L497*G497)),2)</f>
        <v>1133.02</v>
      </c>
      <c r="N497" s="55">
        <f>TRUNC(((J497*H497)+(L497*H497)),2)</f>
        <v>1133.02</v>
      </c>
      <c r="O497" s="38"/>
      <c r="P497" s="55">
        <v>826.37</v>
      </c>
      <c r="Q497" s="55">
        <v>538.57000000000005</v>
      </c>
      <c r="R497" s="55">
        <v>1364.94</v>
      </c>
      <c r="S497" s="55">
        <v>1364.94</v>
      </c>
      <c r="T497" s="135">
        <f>N497/S497</f>
        <v>0.83008776942576223</v>
      </c>
      <c r="U497" s="55">
        <f>TRUNC(J497*H497,2)</f>
        <v>685.96</v>
      </c>
      <c r="V497" s="55">
        <f>TRUNC(L497*H497,2)</f>
        <v>447.06</v>
      </c>
      <c r="X497" s="36" t="b">
        <v>1</v>
      </c>
    </row>
    <row r="498" spans="1:24" x14ac:dyDescent="0.25">
      <c r="A498" s="42" t="s">
        <v>3593</v>
      </c>
      <c r="B498" s="126">
        <v>17</v>
      </c>
      <c r="C498" s="131"/>
      <c r="D498" s="131"/>
      <c r="E498" s="43" t="s">
        <v>882</v>
      </c>
      <c r="F498" s="44" t="s">
        <v>160</v>
      </c>
      <c r="G498" s="45">
        <v>1</v>
      </c>
      <c r="H498" s="46"/>
      <c r="I498" s="72"/>
      <c r="J498" s="46"/>
      <c r="K498" s="72"/>
      <c r="L498" s="46"/>
      <c r="M498" s="45">
        <f>M499+M504+M506+M508+M510+M512+M514+M516+M519+M527</f>
        <v>49590.630000000005</v>
      </c>
      <c r="N498" s="45">
        <f>N499+N504+N506+N508+N510+N512+N514+N516+N519+N527</f>
        <v>49590.630000000005</v>
      </c>
      <c r="O498" s="37"/>
      <c r="P498" s="46"/>
      <c r="Q498" s="46"/>
      <c r="R498" s="45">
        <v>59760.53</v>
      </c>
      <c r="S498" s="45">
        <v>59760.53</v>
      </c>
      <c r="T498" s="135">
        <f>N498/S498</f>
        <v>0.82982245974056801</v>
      </c>
      <c r="U498" s="55">
        <f>TRUNC(J498*H498,2)</f>
        <v>0</v>
      </c>
      <c r="V498" s="55">
        <f>TRUNC(L498*H498,2)</f>
        <v>0</v>
      </c>
      <c r="X498" s="36" t="b">
        <v>1</v>
      </c>
    </row>
    <row r="499" spans="1:24" x14ac:dyDescent="0.25">
      <c r="A499" s="42" t="s">
        <v>3594</v>
      </c>
      <c r="B499" s="127" t="s">
        <v>883</v>
      </c>
      <c r="C499" s="132"/>
      <c r="D499" s="132"/>
      <c r="E499" s="47" t="s">
        <v>73</v>
      </c>
      <c r="F499" s="132"/>
      <c r="G499" s="48"/>
      <c r="H499" s="48"/>
      <c r="I499" s="72"/>
      <c r="J499" s="48"/>
      <c r="K499" s="72"/>
      <c r="L499" s="48"/>
      <c r="M499" s="314">
        <f>SUM(M500:M503)</f>
        <v>692.30000000000007</v>
      </c>
      <c r="N499" s="314">
        <f>SUM(N500:N503)</f>
        <v>692.30000000000007</v>
      </c>
      <c r="O499" s="37"/>
      <c r="P499" s="48"/>
      <c r="Q499" s="48"/>
      <c r="R499" s="314">
        <v>834.55</v>
      </c>
      <c r="S499" s="314">
        <v>834.55</v>
      </c>
      <c r="T499" s="135">
        <f>N499/S499</f>
        <v>0.82954885866634731</v>
      </c>
      <c r="U499" s="55">
        <f>TRUNC(J499*H499,2)</f>
        <v>0</v>
      </c>
      <c r="V499" s="55">
        <f>TRUNC(L499*H499,2)</f>
        <v>0</v>
      </c>
      <c r="X499" s="36" t="b">
        <v>1</v>
      </c>
    </row>
    <row r="500" spans="1:24" ht="24" x14ac:dyDescent="0.3">
      <c r="A500" s="42" t="s">
        <v>3595</v>
      </c>
      <c r="B500" s="128" t="s">
        <v>884</v>
      </c>
      <c r="C500" s="50" t="s">
        <v>163</v>
      </c>
      <c r="D500" s="51">
        <v>20118</v>
      </c>
      <c r="E500" s="56" t="s">
        <v>210</v>
      </c>
      <c r="F500" s="53" t="s">
        <v>211</v>
      </c>
      <c r="G500" s="54">
        <v>0.2</v>
      </c>
      <c r="H500" s="55">
        <v>0.2</v>
      </c>
      <c r="I500" s="73">
        <v>0</v>
      </c>
      <c r="J500" s="55">
        <v>0</v>
      </c>
      <c r="K500" s="73">
        <v>38.93</v>
      </c>
      <c r="L500" s="55">
        <v>32.31</v>
      </c>
      <c r="M500" s="55">
        <f>TRUNC(((J500*G500)+(L500*G500)),2)</f>
        <v>6.46</v>
      </c>
      <c r="N500" s="55">
        <f>TRUNC(((J500*H500)+(L500*H500)),2)</f>
        <v>6.46</v>
      </c>
      <c r="O500" s="38"/>
      <c r="P500" s="55">
        <v>0</v>
      </c>
      <c r="Q500" s="55">
        <v>38.93</v>
      </c>
      <c r="R500" s="55">
        <v>7.78</v>
      </c>
      <c r="S500" s="55">
        <v>7.78</v>
      </c>
      <c r="T500" s="135">
        <f>N500/S500</f>
        <v>0.83033419023136246</v>
      </c>
      <c r="U500" s="55">
        <f>TRUNC(J500*H500,2)</f>
        <v>0</v>
      </c>
      <c r="V500" s="55">
        <f>TRUNC(L500*H500,2)</f>
        <v>6.46</v>
      </c>
      <c r="X500" s="36" t="b">
        <v>1</v>
      </c>
    </row>
    <row r="501" spans="1:24" ht="24" x14ac:dyDescent="0.3">
      <c r="A501" s="42" t="s">
        <v>5249</v>
      </c>
      <c r="B501" s="128" t="s">
        <v>885</v>
      </c>
      <c r="C501" s="50" t="s">
        <v>197</v>
      </c>
      <c r="D501" s="57" t="s">
        <v>886</v>
      </c>
      <c r="E501" s="52" t="s">
        <v>3043</v>
      </c>
      <c r="F501" s="53" t="s">
        <v>172</v>
      </c>
      <c r="G501" s="54">
        <v>45</v>
      </c>
      <c r="H501" s="55">
        <v>45</v>
      </c>
      <c r="I501" s="73">
        <v>0</v>
      </c>
      <c r="J501" s="55">
        <v>0</v>
      </c>
      <c r="K501" s="73">
        <v>16.010000000000002</v>
      </c>
      <c r="L501" s="55">
        <v>13.28</v>
      </c>
      <c r="M501" s="55">
        <f>TRUNC(((J501*G501)+(L501*G501)),2)</f>
        <v>597.6</v>
      </c>
      <c r="N501" s="55">
        <f>TRUNC(((J501*H501)+(L501*H501)),2)</f>
        <v>597.6</v>
      </c>
      <c r="O501" s="38"/>
      <c r="P501" s="55">
        <v>0</v>
      </c>
      <c r="Q501" s="55">
        <v>16.010000000000002</v>
      </c>
      <c r="R501" s="55">
        <v>720.45</v>
      </c>
      <c r="S501" s="55">
        <v>720.45</v>
      </c>
      <c r="T501" s="135">
        <f>N501/S501</f>
        <v>0.82948157401623979</v>
      </c>
      <c r="U501" s="55">
        <f>TRUNC(J501*H501,2)</f>
        <v>0</v>
      </c>
      <c r="V501" s="55">
        <f>TRUNC(L501*H501,2)</f>
        <v>597.6</v>
      </c>
      <c r="X501" s="36" t="b">
        <v>1</v>
      </c>
    </row>
    <row r="502" spans="1:24" x14ac:dyDescent="0.25">
      <c r="A502" s="42" t="s">
        <v>3596</v>
      </c>
      <c r="B502" s="128" t="s">
        <v>887</v>
      </c>
      <c r="C502" s="50" t="s">
        <v>197</v>
      </c>
      <c r="D502" s="57" t="s">
        <v>888</v>
      </c>
      <c r="E502" s="56" t="s">
        <v>889</v>
      </c>
      <c r="F502" s="53" t="s">
        <v>890</v>
      </c>
      <c r="G502" s="54">
        <v>1</v>
      </c>
      <c r="H502" s="55">
        <v>1</v>
      </c>
      <c r="I502" s="73">
        <v>0</v>
      </c>
      <c r="J502" s="55">
        <v>0</v>
      </c>
      <c r="K502" s="73">
        <v>28.37</v>
      </c>
      <c r="L502" s="55">
        <v>23.54</v>
      </c>
      <c r="M502" s="55">
        <f>TRUNC(((J502*G502)+(L502*G502)),2)</f>
        <v>23.54</v>
      </c>
      <c r="N502" s="55">
        <f>TRUNC(((J502*H502)+(L502*H502)),2)</f>
        <v>23.54</v>
      </c>
      <c r="O502" s="37"/>
      <c r="P502" s="55">
        <v>0</v>
      </c>
      <c r="Q502" s="55">
        <v>28.37</v>
      </c>
      <c r="R502" s="55">
        <v>28.37</v>
      </c>
      <c r="S502" s="55">
        <v>28.37</v>
      </c>
      <c r="T502" s="135">
        <f>N502/S502</f>
        <v>0.82974973563623544</v>
      </c>
      <c r="U502" s="55">
        <f>TRUNC(J502*H502,2)</f>
        <v>0</v>
      </c>
      <c r="V502" s="55">
        <f>TRUNC(L502*H502,2)</f>
        <v>23.54</v>
      </c>
      <c r="X502" s="36" t="b">
        <v>1</v>
      </c>
    </row>
    <row r="503" spans="1:24" x14ac:dyDescent="0.25">
      <c r="A503" s="42" t="s">
        <v>3597</v>
      </c>
      <c r="B503" s="128" t="s">
        <v>891</v>
      </c>
      <c r="C503" s="50" t="s">
        <v>197</v>
      </c>
      <c r="D503" s="57" t="s">
        <v>892</v>
      </c>
      <c r="E503" s="56" t="s">
        <v>893</v>
      </c>
      <c r="F503" s="53" t="s">
        <v>160</v>
      </c>
      <c r="G503" s="54">
        <v>1</v>
      </c>
      <c r="H503" s="55">
        <v>1</v>
      </c>
      <c r="I503" s="73">
        <v>0</v>
      </c>
      <c r="J503" s="55">
        <v>0</v>
      </c>
      <c r="K503" s="73">
        <v>77.95</v>
      </c>
      <c r="L503" s="55">
        <v>64.7</v>
      </c>
      <c r="M503" s="55">
        <f>TRUNC(((J503*G503)+(L503*G503)),2)</f>
        <v>64.7</v>
      </c>
      <c r="N503" s="55">
        <f>TRUNC(((J503*H503)+(L503*H503)),2)</f>
        <v>64.7</v>
      </c>
      <c r="O503" s="37"/>
      <c r="P503" s="55">
        <v>0</v>
      </c>
      <c r="Q503" s="55">
        <v>77.95</v>
      </c>
      <c r="R503" s="55">
        <v>77.95</v>
      </c>
      <c r="S503" s="55">
        <v>77.95</v>
      </c>
      <c r="T503" s="135">
        <f>N503/S503</f>
        <v>0.83001924310455422</v>
      </c>
      <c r="U503" s="55">
        <f>TRUNC(J503*H503,2)</f>
        <v>0</v>
      </c>
      <c r="V503" s="55">
        <f>TRUNC(L503*H503,2)</f>
        <v>64.7</v>
      </c>
      <c r="X503" s="36" t="b">
        <v>1</v>
      </c>
    </row>
    <row r="504" spans="1:24" x14ac:dyDescent="0.25">
      <c r="A504" s="42" t="s">
        <v>3598</v>
      </c>
      <c r="B504" s="127" t="s">
        <v>894</v>
      </c>
      <c r="C504" s="132"/>
      <c r="D504" s="132"/>
      <c r="E504" s="47" t="s">
        <v>75</v>
      </c>
      <c r="F504" s="132"/>
      <c r="G504" s="48"/>
      <c r="H504" s="48"/>
      <c r="I504" s="72"/>
      <c r="J504" s="48"/>
      <c r="K504" s="72"/>
      <c r="L504" s="48"/>
      <c r="M504" s="314">
        <f>M505</f>
        <v>115.7</v>
      </c>
      <c r="N504" s="314">
        <f>N505</f>
        <v>115.7</v>
      </c>
      <c r="O504" s="37"/>
      <c r="P504" s="48"/>
      <c r="Q504" s="48"/>
      <c r="R504" s="314">
        <v>139.43</v>
      </c>
      <c r="S504" s="314">
        <v>139.43</v>
      </c>
      <c r="T504" s="135">
        <f>N504/S504</f>
        <v>0.82980707164885603</v>
      </c>
      <c r="U504" s="55">
        <f>TRUNC(J504*H504,2)</f>
        <v>0</v>
      </c>
      <c r="V504" s="55">
        <f>TRUNC(L504*H504,2)</f>
        <v>0</v>
      </c>
      <c r="X504" s="36" t="b">
        <v>1</v>
      </c>
    </row>
    <row r="505" spans="1:24" x14ac:dyDescent="0.25">
      <c r="A505" s="42" t="s">
        <v>3599</v>
      </c>
      <c r="B505" s="128" t="s">
        <v>895</v>
      </c>
      <c r="C505" s="50" t="s">
        <v>163</v>
      </c>
      <c r="D505" s="51">
        <v>30101</v>
      </c>
      <c r="E505" s="56" t="s">
        <v>230</v>
      </c>
      <c r="F505" s="53" t="s">
        <v>211</v>
      </c>
      <c r="G505" s="54">
        <v>3.19</v>
      </c>
      <c r="H505" s="55">
        <v>3.19</v>
      </c>
      <c r="I505" s="73">
        <v>34.11</v>
      </c>
      <c r="J505" s="55">
        <v>28.31</v>
      </c>
      <c r="K505" s="73">
        <v>9.6</v>
      </c>
      <c r="L505" s="55">
        <v>7.96</v>
      </c>
      <c r="M505" s="55">
        <f>TRUNC(((J505*G505)+(L505*G505)),2)</f>
        <v>115.7</v>
      </c>
      <c r="N505" s="55">
        <f>TRUNC(((J505*H505)+(L505*H505)),2)</f>
        <v>115.7</v>
      </c>
      <c r="O505" s="37"/>
      <c r="P505" s="55">
        <v>34.11</v>
      </c>
      <c r="Q505" s="55">
        <v>9.6</v>
      </c>
      <c r="R505" s="55">
        <v>139.43</v>
      </c>
      <c r="S505" s="55">
        <v>139.43</v>
      </c>
      <c r="T505" s="135">
        <f>N505/S505</f>
        <v>0.82980707164885603</v>
      </c>
      <c r="U505" s="55">
        <f>TRUNC(J505*H505,2)</f>
        <v>90.3</v>
      </c>
      <c r="V505" s="55">
        <f>TRUNC(L505*H505,2)</f>
        <v>25.39</v>
      </c>
      <c r="X505" s="36" t="b">
        <v>1</v>
      </c>
    </row>
    <row r="506" spans="1:24" x14ac:dyDescent="0.25">
      <c r="A506" s="42" t="s">
        <v>3600</v>
      </c>
      <c r="B506" s="127" t="s">
        <v>896</v>
      </c>
      <c r="C506" s="132"/>
      <c r="D506" s="132"/>
      <c r="E506" s="47" t="s">
        <v>89</v>
      </c>
      <c r="F506" s="132"/>
      <c r="G506" s="48"/>
      <c r="H506" s="48"/>
      <c r="I506" s="72"/>
      <c r="J506" s="48"/>
      <c r="K506" s="72"/>
      <c r="L506" s="48"/>
      <c r="M506" s="314">
        <f>M507</f>
        <v>13484.99</v>
      </c>
      <c r="N506" s="314">
        <f>N507</f>
        <v>13484.99</v>
      </c>
      <c r="O506" s="37"/>
      <c r="P506" s="48"/>
      <c r="Q506" s="48"/>
      <c r="R506" s="314">
        <v>16247.84</v>
      </c>
      <c r="S506" s="314">
        <v>16247.84</v>
      </c>
      <c r="T506" s="135">
        <f>N506/S506</f>
        <v>0.8299558587479936</v>
      </c>
      <c r="U506" s="55">
        <f>TRUNC(J506*H506,2)</f>
        <v>0</v>
      </c>
      <c r="V506" s="55">
        <f>TRUNC(L506*H506,2)</f>
        <v>0</v>
      </c>
      <c r="X506" s="36" t="b">
        <v>1</v>
      </c>
    </row>
    <row r="507" spans="1:24" ht="36" x14ac:dyDescent="0.3">
      <c r="A507" s="42" t="s">
        <v>3601</v>
      </c>
      <c r="B507" s="128" t="s">
        <v>897</v>
      </c>
      <c r="C507" s="50" t="s">
        <v>217</v>
      </c>
      <c r="D507" s="51">
        <v>96359</v>
      </c>
      <c r="E507" s="56" t="s">
        <v>532</v>
      </c>
      <c r="F507" s="53" t="s">
        <v>164</v>
      </c>
      <c r="G507" s="54">
        <v>163</v>
      </c>
      <c r="H507" s="55">
        <v>163</v>
      </c>
      <c r="I507" s="73">
        <v>86.49</v>
      </c>
      <c r="J507" s="55">
        <v>71.790000000000006</v>
      </c>
      <c r="K507" s="73">
        <v>13.19</v>
      </c>
      <c r="L507" s="55">
        <v>10.94</v>
      </c>
      <c r="M507" s="55">
        <f>TRUNC(((J507*G507)+(L507*G507)),2)</f>
        <v>13484.99</v>
      </c>
      <c r="N507" s="55">
        <f>TRUNC(((J507*H507)+(L507*H507)),2)</f>
        <v>13484.99</v>
      </c>
      <c r="O507" s="313"/>
      <c r="P507" s="55">
        <v>86.49</v>
      </c>
      <c r="Q507" s="55">
        <v>13.19</v>
      </c>
      <c r="R507" s="55">
        <v>16247.84</v>
      </c>
      <c r="S507" s="55">
        <v>16247.84</v>
      </c>
      <c r="T507" s="135">
        <f>N507/S507</f>
        <v>0.8299558587479936</v>
      </c>
      <c r="U507" s="55">
        <f>TRUNC(J507*H507,2)</f>
        <v>11701.77</v>
      </c>
      <c r="V507" s="55">
        <f>TRUNC(L507*H507,2)</f>
        <v>1783.22</v>
      </c>
      <c r="X507" s="36" t="b">
        <v>1</v>
      </c>
    </row>
    <row r="508" spans="1:24" x14ac:dyDescent="0.25">
      <c r="A508" s="42" t="s">
        <v>3602</v>
      </c>
      <c r="B508" s="127" t="s">
        <v>898</v>
      </c>
      <c r="C508" s="132"/>
      <c r="D508" s="132"/>
      <c r="E508" s="47" t="s">
        <v>97</v>
      </c>
      <c r="F508" s="132"/>
      <c r="G508" s="48"/>
      <c r="H508" s="48"/>
      <c r="I508" s="72"/>
      <c r="J508" s="48"/>
      <c r="K508" s="72"/>
      <c r="L508" s="48"/>
      <c r="M508" s="314">
        <f>M509</f>
        <v>2644.36</v>
      </c>
      <c r="N508" s="314">
        <f>N509</f>
        <v>2644.36</v>
      </c>
      <c r="O508" s="37"/>
      <c r="P508" s="48"/>
      <c r="Q508" s="48"/>
      <c r="R508" s="314">
        <v>3185.64</v>
      </c>
      <c r="S508" s="314">
        <v>3185.64</v>
      </c>
      <c r="T508" s="135">
        <f>N508/S508</f>
        <v>0.83008751773583966</v>
      </c>
      <c r="U508" s="55">
        <f>TRUNC(J508*H508,2)</f>
        <v>0</v>
      </c>
      <c r="V508" s="55">
        <f>TRUNC(L508*H508,2)</f>
        <v>0</v>
      </c>
      <c r="X508" s="36" t="b">
        <v>1</v>
      </c>
    </row>
    <row r="509" spans="1:24" x14ac:dyDescent="0.25">
      <c r="A509" s="42" t="s">
        <v>3603</v>
      </c>
      <c r="B509" s="128" t="s">
        <v>899</v>
      </c>
      <c r="C509" s="50" t="s">
        <v>163</v>
      </c>
      <c r="D509" s="51">
        <v>170110</v>
      </c>
      <c r="E509" s="56" t="s">
        <v>535</v>
      </c>
      <c r="F509" s="53" t="s">
        <v>160</v>
      </c>
      <c r="G509" s="54">
        <v>4</v>
      </c>
      <c r="H509" s="55">
        <v>4</v>
      </c>
      <c r="I509" s="73">
        <v>643.98</v>
      </c>
      <c r="J509" s="55">
        <v>534.55999999999995</v>
      </c>
      <c r="K509" s="73">
        <v>152.43</v>
      </c>
      <c r="L509" s="55">
        <v>126.53</v>
      </c>
      <c r="M509" s="55">
        <f>TRUNC(((J509*G509)+(L509*G509)),2)</f>
        <v>2644.36</v>
      </c>
      <c r="N509" s="55">
        <f>TRUNC(((J509*H509)+(L509*H509)),2)</f>
        <v>2644.36</v>
      </c>
      <c r="O509" s="37"/>
      <c r="P509" s="55">
        <v>643.98</v>
      </c>
      <c r="Q509" s="55">
        <v>152.43</v>
      </c>
      <c r="R509" s="55">
        <v>3185.64</v>
      </c>
      <c r="S509" s="55">
        <v>3185.64</v>
      </c>
      <c r="T509" s="135">
        <f>N509/S509</f>
        <v>0.83008751773583966</v>
      </c>
      <c r="U509" s="55">
        <f>TRUNC(J509*H509,2)</f>
        <v>2138.2399999999998</v>
      </c>
      <c r="V509" s="55">
        <f>TRUNC(L509*H509,2)</f>
        <v>506.12</v>
      </c>
      <c r="X509" s="36" t="b">
        <v>1</v>
      </c>
    </row>
    <row r="510" spans="1:24" x14ac:dyDescent="0.25">
      <c r="A510" s="42" t="s">
        <v>3604</v>
      </c>
      <c r="B510" s="127" t="s">
        <v>900</v>
      </c>
      <c r="C510" s="132"/>
      <c r="D510" s="132"/>
      <c r="E510" s="47" t="s">
        <v>99</v>
      </c>
      <c r="F510" s="132"/>
      <c r="G510" s="48"/>
      <c r="H510" s="48"/>
      <c r="I510" s="72"/>
      <c r="J510" s="48"/>
      <c r="K510" s="72"/>
      <c r="L510" s="48"/>
      <c r="M510" s="314">
        <f>M511</f>
        <v>3281.04</v>
      </c>
      <c r="N510" s="314">
        <f>N511</f>
        <v>3281.04</v>
      </c>
      <c r="O510" s="37"/>
      <c r="P510" s="48"/>
      <c r="Q510" s="48"/>
      <c r="R510" s="314">
        <v>3952.65</v>
      </c>
      <c r="S510" s="314">
        <v>3952.65</v>
      </c>
      <c r="T510" s="135">
        <f>N510/S510</f>
        <v>0.83008614473834008</v>
      </c>
      <c r="U510" s="55">
        <f>TRUNC(J510*H510,2)</f>
        <v>0</v>
      </c>
      <c r="V510" s="55">
        <f>TRUNC(L510*H510,2)</f>
        <v>0</v>
      </c>
      <c r="X510" s="36" t="b">
        <v>1</v>
      </c>
    </row>
    <row r="511" spans="1:24" x14ac:dyDescent="0.25">
      <c r="A511" s="42" t="s">
        <v>3605</v>
      </c>
      <c r="B511" s="128" t="s">
        <v>901</v>
      </c>
      <c r="C511" s="50" t="s">
        <v>163</v>
      </c>
      <c r="D511" s="51">
        <v>180401</v>
      </c>
      <c r="E511" s="56" t="s">
        <v>443</v>
      </c>
      <c r="F511" s="53" t="s">
        <v>164</v>
      </c>
      <c r="G511" s="54">
        <v>14.4</v>
      </c>
      <c r="H511" s="55">
        <v>14.4</v>
      </c>
      <c r="I511" s="73">
        <v>225.64</v>
      </c>
      <c r="J511" s="55">
        <v>187.3</v>
      </c>
      <c r="K511" s="73">
        <v>48.85</v>
      </c>
      <c r="L511" s="55">
        <v>40.549999999999997</v>
      </c>
      <c r="M511" s="55">
        <f>TRUNC(((J511*G511)+(L511*G511)),2)</f>
        <v>3281.04</v>
      </c>
      <c r="N511" s="55">
        <f>TRUNC(((J511*H511)+(L511*H511)),2)</f>
        <v>3281.04</v>
      </c>
      <c r="O511" s="37"/>
      <c r="P511" s="55">
        <v>225.64</v>
      </c>
      <c r="Q511" s="55">
        <v>48.85</v>
      </c>
      <c r="R511" s="55">
        <v>3952.65</v>
      </c>
      <c r="S511" s="55">
        <v>3952.65</v>
      </c>
      <c r="T511" s="135">
        <f>N511/S511</f>
        <v>0.83008614473834008</v>
      </c>
      <c r="U511" s="55">
        <f>TRUNC(J511*H511,2)</f>
        <v>2697.12</v>
      </c>
      <c r="V511" s="55">
        <f>TRUNC(L511*H511,2)</f>
        <v>583.91999999999996</v>
      </c>
      <c r="X511" s="36" t="b">
        <v>1</v>
      </c>
    </row>
    <row r="512" spans="1:24" x14ac:dyDescent="0.25">
      <c r="A512" s="42" t="s">
        <v>3606</v>
      </c>
      <c r="B512" s="127" t="s">
        <v>902</v>
      </c>
      <c r="C512" s="132"/>
      <c r="D512" s="132"/>
      <c r="E512" s="47" t="s">
        <v>101</v>
      </c>
      <c r="F512" s="132"/>
      <c r="G512" s="48"/>
      <c r="H512" s="48"/>
      <c r="I512" s="72"/>
      <c r="J512" s="48"/>
      <c r="K512" s="72"/>
      <c r="L512" s="48"/>
      <c r="M512" s="314">
        <f>M513</f>
        <v>2324.16</v>
      </c>
      <c r="N512" s="314">
        <f>N513</f>
        <v>2324.16</v>
      </c>
      <c r="O512" s="37"/>
      <c r="P512" s="48"/>
      <c r="Q512" s="48"/>
      <c r="R512" s="314">
        <v>2799.93</v>
      </c>
      <c r="S512" s="314">
        <v>2799.93</v>
      </c>
      <c r="T512" s="135">
        <f>N512/S512</f>
        <v>0.83007789480451299</v>
      </c>
      <c r="U512" s="55">
        <f>TRUNC(J512*H512,2)</f>
        <v>0</v>
      </c>
      <c r="V512" s="55">
        <f>TRUNC(L512*H512,2)</f>
        <v>0</v>
      </c>
      <c r="X512" s="36" t="b">
        <v>1</v>
      </c>
    </row>
    <row r="513" spans="1:24" x14ac:dyDescent="0.25">
      <c r="A513" s="42" t="s">
        <v>3607</v>
      </c>
      <c r="B513" s="128" t="s">
        <v>903</v>
      </c>
      <c r="C513" s="50" t="s">
        <v>163</v>
      </c>
      <c r="D513" s="51">
        <v>190102</v>
      </c>
      <c r="E513" s="56" t="s">
        <v>446</v>
      </c>
      <c r="F513" s="53" t="s">
        <v>164</v>
      </c>
      <c r="G513" s="54">
        <v>14.4</v>
      </c>
      <c r="H513" s="55">
        <v>14.4</v>
      </c>
      <c r="I513" s="73">
        <v>194.44</v>
      </c>
      <c r="J513" s="55">
        <v>161.4</v>
      </c>
      <c r="K513" s="73">
        <v>0</v>
      </c>
      <c r="L513" s="55">
        <v>0</v>
      </c>
      <c r="M513" s="55">
        <f>TRUNC(((J513*G513)+(L513*G513)),2)</f>
        <v>2324.16</v>
      </c>
      <c r="N513" s="55">
        <f>TRUNC(((J513*H513)+(L513*H513)),2)</f>
        <v>2324.16</v>
      </c>
      <c r="O513" s="37"/>
      <c r="P513" s="55">
        <v>194.44</v>
      </c>
      <c r="Q513" s="55">
        <v>0</v>
      </c>
      <c r="R513" s="55">
        <v>2799.93</v>
      </c>
      <c r="S513" s="55">
        <v>2799.93</v>
      </c>
      <c r="T513" s="135">
        <f>N513/S513</f>
        <v>0.83007789480451299</v>
      </c>
      <c r="U513" s="55">
        <f>TRUNC(J513*H513,2)</f>
        <v>2324.16</v>
      </c>
      <c r="V513" s="55">
        <f>TRUNC(L513*H513,2)</f>
        <v>0</v>
      </c>
      <c r="X513" s="36" t="b">
        <v>1</v>
      </c>
    </row>
    <row r="514" spans="1:24" x14ac:dyDescent="0.25">
      <c r="A514" s="42" t="s">
        <v>3608</v>
      </c>
      <c r="B514" s="127" t="s">
        <v>904</v>
      </c>
      <c r="C514" s="132"/>
      <c r="D514" s="132"/>
      <c r="E514" s="47" t="s">
        <v>105</v>
      </c>
      <c r="F514" s="132"/>
      <c r="G514" s="48"/>
      <c r="H514" s="48"/>
      <c r="I514" s="72"/>
      <c r="J514" s="48"/>
      <c r="K514" s="72"/>
      <c r="L514" s="48"/>
      <c r="M514" s="314">
        <f>M515</f>
        <v>9646.73</v>
      </c>
      <c r="N514" s="314">
        <f>N515</f>
        <v>9646.73</v>
      </c>
      <c r="O514" s="37"/>
      <c r="P514" s="48"/>
      <c r="Q514" s="48"/>
      <c r="R514" s="314">
        <v>11622.21</v>
      </c>
      <c r="S514" s="314">
        <v>11622.21</v>
      </c>
      <c r="T514" s="135">
        <f>N514/S514</f>
        <v>0.83002544266537948</v>
      </c>
      <c r="U514" s="55">
        <f>TRUNC(J514*H514,2)</f>
        <v>0</v>
      </c>
      <c r="V514" s="55">
        <f>TRUNC(L514*H514,2)</f>
        <v>0</v>
      </c>
      <c r="X514" s="36" t="b">
        <v>1</v>
      </c>
    </row>
    <row r="515" spans="1:24" x14ac:dyDescent="0.25">
      <c r="A515" s="42" t="s">
        <v>3609</v>
      </c>
      <c r="B515" s="128" t="s">
        <v>905</v>
      </c>
      <c r="C515" s="50" t="s">
        <v>163</v>
      </c>
      <c r="D515" s="51">
        <v>210498</v>
      </c>
      <c r="E515" s="56" t="s">
        <v>456</v>
      </c>
      <c r="F515" s="53" t="s">
        <v>164</v>
      </c>
      <c r="G515" s="54">
        <v>173.44</v>
      </c>
      <c r="H515" s="55">
        <v>173.44</v>
      </c>
      <c r="I515" s="73">
        <v>54.08</v>
      </c>
      <c r="J515" s="55">
        <v>44.89</v>
      </c>
      <c r="K515" s="73">
        <v>12.93</v>
      </c>
      <c r="L515" s="55">
        <v>10.73</v>
      </c>
      <c r="M515" s="55">
        <f>TRUNC(((J515*G515)+(L515*G515)),2)</f>
        <v>9646.73</v>
      </c>
      <c r="N515" s="55">
        <f>TRUNC(((J515*H515)+(L515*H515)),2)</f>
        <v>9646.73</v>
      </c>
      <c r="O515" s="37"/>
      <c r="P515" s="55">
        <v>54.08</v>
      </c>
      <c r="Q515" s="55">
        <v>12.93</v>
      </c>
      <c r="R515" s="55">
        <v>11622.21</v>
      </c>
      <c r="S515" s="55">
        <v>11622.21</v>
      </c>
      <c r="T515" s="135">
        <f>N515/S515</f>
        <v>0.83002544266537948</v>
      </c>
      <c r="U515" s="55">
        <f>TRUNC(J515*H515,2)</f>
        <v>7785.72</v>
      </c>
      <c r="V515" s="55">
        <f>TRUNC(L515*H515,2)</f>
        <v>1861.01</v>
      </c>
      <c r="X515" s="36" t="b">
        <v>1</v>
      </c>
    </row>
    <row r="516" spans="1:24" x14ac:dyDescent="0.25">
      <c r="A516" s="42" t="s">
        <v>3610</v>
      </c>
      <c r="B516" s="127" t="s">
        <v>906</v>
      </c>
      <c r="C516" s="132"/>
      <c r="D516" s="132"/>
      <c r="E516" s="47" t="s">
        <v>109</v>
      </c>
      <c r="F516" s="132"/>
      <c r="G516" s="48"/>
      <c r="H516" s="48"/>
      <c r="I516" s="72"/>
      <c r="J516" s="48"/>
      <c r="K516" s="72"/>
      <c r="L516" s="48"/>
      <c r="M516" s="314">
        <f>SUM(M517:M518)</f>
        <v>582.66</v>
      </c>
      <c r="N516" s="314">
        <f>SUM(N517:N518)</f>
        <v>582.66</v>
      </c>
      <c r="O516" s="37"/>
      <c r="P516" s="48"/>
      <c r="Q516" s="48"/>
      <c r="R516" s="314">
        <v>702</v>
      </c>
      <c r="S516" s="314">
        <v>702</v>
      </c>
      <c r="T516" s="135">
        <f>N516/S516</f>
        <v>0.83</v>
      </c>
      <c r="U516" s="55">
        <f>TRUNC(J516*H516,2)</f>
        <v>0</v>
      </c>
      <c r="V516" s="55">
        <f>TRUNC(L516*H516,2)</f>
        <v>0</v>
      </c>
      <c r="X516" s="36" t="b">
        <v>1</v>
      </c>
    </row>
    <row r="517" spans="1:24" x14ac:dyDescent="0.25">
      <c r="A517" s="42" t="s">
        <v>3611</v>
      </c>
      <c r="B517" s="128" t="s">
        <v>907</v>
      </c>
      <c r="C517" s="50" t="s">
        <v>163</v>
      </c>
      <c r="D517" s="51">
        <v>230202</v>
      </c>
      <c r="E517" s="56" t="s">
        <v>538</v>
      </c>
      <c r="F517" s="53" t="s">
        <v>160</v>
      </c>
      <c r="G517" s="54">
        <v>12</v>
      </c>
      <c r="H517" s="55">
        <v>12</v>
      </c>
      <c r="I517" s="73">
        <v>6.1</v>
      </c>
      <c r="J517" s="55">
        <v>5.0599999999999996</v>
      </c>
      <c r="K517" s="73">
        <v>9.35</v>
      </c>
      <c r="L517" s="55">
        <v>7.76</v>
      </c>
      <c r="M517" s="55">
        <f>TRUNC(((J517*G517)+(L517*G517)),2)</f>
        <v>153.84</v>
      </c>
      <c r="N517" s="55">
        <f>TRUNC(((J517*H517)+(L517*H517)),2)</f>
        <v>153.84</v>
      </c>
      <c r="O517" s="37"/>
      <c r="P517" s="55">
        <v>6.1</v>
      </c>
      <c r="Q517" s="55">
        <v>9.35</v>
      </c>
      <c r="R517" s="55">
        <v>185.4</v>
      </c>
      <c r="S517" s="55">
        <v>185.4</v>
      </c>
      <c r="T517" s="135">
        <f>N517/S517</f>
        <v>0.82977346278317154</v>
      </c>
      <c r="U517" s="55">
        <f>TRUNC(J517*H517,2)</f>
        <v>60.72</v>
      </c>
      <c r="V517" s="55">
        <f>TRUNC(L517*H517,2)</f>
        <v>93.12</v>
      </c>
      <c r="X517" s="36" t="b">
        <v>1</v>
      </c>
    </row>
    <row r="518" spans="1:24" x14ac:dyDescent="0.25">
      <c r="A518" s="42" t="s">
        <v>3612</v>
      </c>
      <c r="B518" s="128" t="s">
        <v>908</v>
      </c>
      <c r="C518" s="50" t="s">
        <v>163</v>
      </c>
      <c r="D518" s="51">
        <v>230101</v>
      </c>
      <c r="E518" s="56" t="s">
        <v>540</v>
      </c>
      <c r="F518" s="53" t="s">
        <v>160</v>
      </c>
      <c r="G518" s="54">
        <v>3</v>
      </c>
      <c r="H518" s="55">
        <v>3</v>
      </c>
      <c r="I518" s="73">
        <v>149.9</v>
      </c>
      <c r="J518" s="55">
        <v>124.43</v>
      </c>
      <c r="K518" s="73">
        <v>22.3</v>
      </c>
      <c r="L518" s="55">
        <v>18.510000000000002</v>
      </c>
      <c r="M518" s="55">
        <f>TRUNC(((J518*G518)+(L518*G518)),2)</f>
        <v>428.82</v>
      </c>
      <c r="N518" s="55">
        <f>TRUNC(((J518*H518)+(L518*H518)),2)</f>
        <v>428.82</v>
      </c>
      <c r="O518" s="37"/>
      <c r="P518" s="55">
        <v>149.9</v>
      </c>
      <c r="Q518" s="55">
        <v>22.3</v>
      </c>
      <c r="R518" s="55">
        <v>516.6</v>
      </c>
      <c r="S518" s="55">
        <v>516.6</v>
      </c>
      <c r="T518" s="135">
        <f>N518/S518</f>
        <v>0.83008130081300813</v>
      </c>
      <c r="U518" s="55">
        <f>TRUNC(J518*H518,2)</f>
        <v>373.29</v>
      </c>
      <c r="V518" s="55">
        <f>TRUNC(L518*H518,2)</f>
        <v>55.53</v>
      </c>
      <c r="X518" s="36" t="b">
        <v>1</v>
      </c>
    </row>
    <row r="519" spans="1:24" x14ac:dyDescent="0.25">
      <c r="A519" s="42" t="s">
        <v>3613</v>
      </c>
      <c r="B519" s="127" t="s">
        <v>909</v>
      </c>
      <c r="C519" s="132"/>
      <c r="D519" s="132"/>
      <c r="E519" s="47" t="s">
        <v>115</v>
      </c>
      <c r="F519" s="132"/>
      <c r="G519" s="48"/>
      <c r="H519" s="48"/>
      <c r="I519" s="72"/>
      <c r="J519" s="48"/>
      <c r="K519" s="72"/>
      <c r="L519" s="48"/>
      <c r="M519" s="314">
        <f>SUM(M520:M526)</f>
        <v>15181.439999999999</v>
      </c>
      <c r="N519" s="314">
        <f>SUM(N520:N526)</f>
        <v>15181.439999999999</v>
      </c>
      <c r="O519" s="37"/>
      <c r="P519" s="48"/>
      <c r="Q519" s="48"/>
      <c r="R519" s="314">
        <v>18303.91</v>
      </c>
      <c r="S519" s="314">
        <v>18303.91</v>
      </c>
      <c r="T519" s="135">
        <f>N519/S519</f>
        <v>0.82940967257815401</v>
      </c>
      <c r="U519" s="55">
        <f>TRUNC(J519*H519,2)</f>
        <v>0</v>
      </c>
      <c r="V519" s="55">
        <f>TRUNC(L519*H519,2)</f>
        <v>0</v>
      </c>
      <c r="X519" s="36" t="b">
        <v>1</v>
      </c>
    </row>
    <row r="520" spans="1:24" x14ac:dyDescent="0.25">
      <c r="A520" s="42" t="s">
        <v>3614</v>
      </c>
      <c r="B520" s="128" t="s">
        <v>910</v>
      </c>
      <c r="C520" s="50" t="s">
        <v>163</v>
      </c>
      <c r="D520" s="51">
        <v>260901</v>
      </c>
      <c r="E520" s="56" t="s">
        <v>543</v>
      </c>
      <c r="F520" s="53" t="s">
        <v>164</v>
      </c>
      <c r="G520" s="54">
        <v>22.68</v>
      </c>
      <c r="H520" s="55">
        <v>22.68</v>
      </c>
      <c r="I520" s="73">
        <v>13.45</v>
      </c>
      <c r="J520" s="55">
        <v>11.16</v>
      </c>
      <c r="K520" s="73">
        <v>6.67</v>
      </c>
      <c r="L520" s="55">
        <v>5.53</v>
      </c>
      <c r="M520" s="55">
        <f>TRUNC(((J520*G520)+(L520*G520)),2)</f>
        <v>378.52</v>
      </c>
      <c r="N520" s="55">
        <f>TRUNC(((J520*H520)+(L520*H520)),2)</f>
        <v>378.52</v>
      </c>
      <c r="O520" s="37"/>
      <c r="P520" s="55">
        <v>13.45</v>
      </c>
      <c r="Q520" s="55">
        <v>6.67</v>
      </c>
      <c r="R520" s="55">
        <v>456.32</v>
      </c>
      <c r="S520" s="55">
        <v>456.32</v>
      </c>
      <c r="T520" s="135">
        <f>N520/S520</f>
        <v>0.82950561009817669</v>
      </c>
      <c r="U520" s="55">
        <f>TRUNC(J520*H520,2)</f>
        <v>253.1</v>
      </c>
      <c r="V520" s="55">
        <f>TRUNC(L520*H520,2)</f>
        <v>125.42</v>
      </c>
      <c r="X520" s="36" t="b">
        <v>1</v>
      </c>
    </row>
    <row r="521" spans="1:24" x14ac:dyDescent="0.3">
      <c r="A521" s="42" t="s">
        <v>3615</v>
      </c>
      <c r="B521" s="128" t="s">
        <v>911</v>
      </c>
      <c r="C521" s="50" t="s">
        <v>163</v>
      </c>
      <c r="D521" s="51">
        <v>261602</v>
      </c>
      <c r="E521" s="56" t="s">
        <v>506</v>
      </c>
      <c r="F521" s="53" t="s">
        <v>164</v>
      </c>
      <c r="G521" s="54">
        <v>28.8</v>
      </c>
      <c r="H521" s="55">
        <v>28.8</v>
      </c>
      <c r="I521" s="73">
        <v>11.35</v>
      </c>
      <c r="J521" s="55">
        <v>9.42</v>
      </c>
      <c r="K521" s="73">
        <v>14.87</v>
      </c>
      <c r="L521" s="55">
        <v>12.34</v>
      </c>
      <c r="M521" s="55">
        <f>TRUNC(((J521*G521)+(L521*G521)),2)</f>
        <v>626.67999999999995</v>
      </c>
      <c r="N521" s="55">
        <f>TRUNC(((J521*H521)+(L521*H521)),2)</f>
        <v>626.67999999999995</v>
      </c>
      <c r="O521" s="38"/>
      <c r="P521" s="55">
        <v>11.35</v>
      </c>
      <c r="Q521" s="55">
        <v>14.87</v>
      </c>
      <c r="R521" s="55">
        <v>755.13</v>
      </c>
      <c r="S521" s="55">
        <v>755.13</v>
      </c>
      <c r="T521" s="135">
        <f>N521/S521</f>
        <v>0.82989683895488187</v>
      </c>
      <c r="U521" s="55">
        <f>TRUNC(J521*H521,2)</f>
        <v>271.29000000000002</v>
      </c>
      <c r="V521" s="55">
        <f>TRUNC(L521*H521,2)</f>
        <v>355.39</v>
      </c>
      <c r="X521" s="36" t="b">
        <v>1</v>
      </c>
    </row>
    <row r="522" spans="1:24" x14ac:dyDescent="0.25">
      <c r="A522" s="42" t="s">
        <v>3616</v>
      </c>
      <c r="B522" s="128" t="s">
        <v>912</v>
      </c>
      <c r="C522" s="50" t="s">
        <v>163</v>
      </c>
      <c r="D522" s="51">
        <v>261300</v>
      </c>
      <c r="E522" s="56" t="s">
        <v>482</v>
      </c>
      <c r="F522" s="53" t="s">
        <v>164</v>
      </c>
      <c r="G522" s="54">
        <v>607.04</v>
      </c>
      <c r="H522" s="55">
        <v>607.04</v>
      </c>
      <c r="I522" s="73">
        <v>2.19</v>
      </c>
      <c r="J522" s="55">
        <v>1.81</v>
      </c>
      <c r="K522" s="73">
        <v>9.6999999999999993</v>
      </c>
      <c r="L522" s="55">
        <v>8.0500000000000007</v>
      </c>
      <c r="M522" s="55">
        <f>TRUNC(((J522*G522)+(L522*G522)),2)</f>
        <v>5985.41</v>
      </c>
      <c r="N522" s="55">
        <f>TRUNC(((J522*H522)+(L522*H522)),2)</f>
        <v>5985.41</v>
      </c>
      <c r="O522" s="37"/>
      <c r="P522" s="55">
        <v>2.19</v>
      </c>
      <c r="Q522" s="55">
        <v>9.6999999999999993</v>
      </c>
      <c r="R522" s="55">
        <v>7217.7</v>
      </c>
      <c r="S522" s="55">
        <v>7217.7</v>
      </c>
      <c r="T522" s="135">
        <f>N522/S522</f>
        <v>0.82926832647519289</v>
      </c>
      <c r="U522" s="55">
        <f>TRUNC(J522*H522,2)</f>
        <v>1098.74</v>
      </c>
      <c r="V522" s="55">
        <f>TRUNC(L522*H522,2)</f>
        <v>4886.67</v>
      </c>
      <c r="X522" s="36" t="b">
        <v>1</v>
      </c>
    </row>
    <row r="523" spans="1:24" x14ac:dyDescent="0.25">
      <c r="A523" s="42" t="s">
        <v>3617</v>
      </c>
      <c r="B523" s="128" t="s">
        <v>913</v>
      </c>
      <c r="C523" s="50" t="s">
        <v>163</v>
      </c>
      <c r="D523" s="51">
        <v>261307</v>
      </c>
      <c r="E523" s="56" t="s">
        <v>494</v>
      </c>
      <c r="F523" s="53" t="s">
        <v>164</v>
      </c>
      <c r="G523" s="54">
        <v>173.44</v>
      </c>
      <c r="H523" s="55">
        <v>173.44</v>
      </c>
      <c r="I523" s="73">
        <v>3.82</v>
      </c>
      <c r="J523" s="55">
        <v>3.17</v>
      </c>
      <c r="K523" s="73">
        <v>5.7</v>
      </c>
      <c r="L523" s="55">
        <v>4.7300000000000004</v>
      </c>
      <c r="M523" s="55">
        <f>TRUNC(((J523*G523)+(L523*G523)),2)</f>
        <v>1370.17</v>
      </c>
      <c r="N523" s="55">
        <f>TRUNC(((J523*H523)+(L523*H523)),2)</f>
        <v>1370.17</v>
      </c>
      <c r="O523" s="37"/>
      <c r="P523" s="55">
        <v>3.82</v>
      </c>
      <c r="Q523" s="55">
        <v>5.7</v>
      </c>
      <c r="R523" s="55">
        <v>1651.14</v>
      </c>
      <c r="S523" s="55">
        <v>1651.14</v>
      </c>
      <c r="T523" s="135">
        <f>N523/S523</f>
        <v>0.8298327216347493</v>
      </c>
      <c r="U523" s="55">
        <f>TRUNC(J523*H523,2)</f>
        <v>549.79999999999995</v>
      </c>
      <c r="V523" s="55">
        <f>TRUNC(L523*H523,2)</f>
        <v>820.37</v>
      </c>
      <c r="X523" s="36" t="b">
        <v>1</v>
      </c>
    </row>
    <row r="524" spans="1:24" x14ac:dyDescent="0.25">
      <c r="A524" s="42" t="s">
        <v>3618</v>
      </c>
      <c r="B524" s="128" t="s">
        <v>914</v>
      </c>
      <c r="C524" s="50" t="s">
        <v>163</v>
      </c>
      <c r="D524" s="51">
        <v>261550</v>
      </c>
      <c r="E524" s="56" t="s">
        <v>484</v>
      </c>
      <c r="F524" s="53" t="s">
        <v>164</v>
      </c>
      <c r="G524" s="54">
        <v>260.16000000000003</v>
      </c>
      <c r="H524" s="55">
        <v>260.16000000000003</v>
      </c>
      <c r="I524" s="73">
        <v>7.39</v>
      </c>
      <c r="J524" s="55">
        <v>6.13</v>
      </c>
      <c r="K524" s="73">
        <v>8.9600000000000009</v>
      </c>
      <c r="L524" s="55">
        <v>7.43</v>
      </c>
      <c r="M524" s="55">
        <f>TRUNC(((J524*G524)+(L524*G524)),2)</f>
        <v>3527.76</v>
      </c>
      <c r="N524" s="55">
        <f>TRUNC(((J524*H524)+(L524*H524)),2)</f>
        <v>3527.76</v>
      </c>
      <c r="O524" s="37"/>
      <c r="P524" s="55">
        <v>7.39</v>
      </c>
      <c r="Q524" s="55">
        <v>8.9600000000000009</v>
      </c>
      <c r="R524" s="55">
        <v>4253.6099999999997</v>
      </c>
      <c r="S524" s="55">
        <v>4253.6099999999997</v>
      </c>
      <c r="T524" s="135">
        <f>N524/S524</f>
        <v>0.82935671112302267</v>
      </c>
      <c r="U524" s="55">
        <f>TRUNC(J524*H524,2)</f>
        <v>1594.78</v>
      </c>
      <c r="V524" s="55">
        <f>TRUNC(L524*H524,2)</f>
        <v>1932.98</v>
      </c>
      <c r="X524" s="36" t="b">
        <v>1</v>
      </c>
    </row>
    <row r="525" spans="1:24" x14ac:dyDescent="0.25">
      <c r="A525" s="42" t="s">
        <v>3619</v>
      </c>
      <c r="B525" s="128" t="s">
        <v>915</v>
      </c>
      <c r="C525" s="50" t="s">
        <v>163</v>
      </c>
      <c r="D525" s="51">
        <v>261001</v>
      </c>
      <c r="E525" s="56" t="s">
        <v>489</v>
      </c>
      <c r="F525" s="53" t="s">
        <v>164</v>
      </c>
      <c r="G525" s="54">
        <v>173.44</v>
      </c>
      <c r="H525" s="55">
        <v>173.44</v>
      </c>
      <c r="I525" s="73">
        <v>4.28</v>
      </c>
      <c r="J525" s="55">
        <v>3.55</v>
      </c>
      <c r="K525" s="73">
        <v>7.93</v>
      </c>
      <c r="L525" s="55">
        <v>6.58</v>
      </c>
      <c r="M525" s="55">
        <f>TRUNC(((J525*G525)+(L525*G525)),2)</f>
        <v>1756.94</v>
      </c>
      <c r="N525" s="55">
        <f>TRUNC(((J525*H525)+(L525*H525)),2)</f>
        <v>1756.94</v>
      </c>
      <c r="O525" s="37"/>
      <c r="P525" s="55">
        <v>4.28</v>
      </c>
      <c r="Q525" s="55">
        <v>7.93</v>
      </c>
      <c r="R525" s="55">
        <v>2117.6999999999998</v>
      </c>
      <c r="S525" s="55">
        <v>2117.6999999999998</v>
      </c>
      <c r="T525" s="135">
        <f>N525/S525</f>
        <v>0.82964536997686178</v>
      </c>
      <c r="U525" s="55">
        <f>TRUNC(J525*H525,2)</f>
        <v>615.71</v>
      </c>
      <c r="V525" s="55">
        <f>TRUNC(L525*H525,2)</f>
        <v>1141.23</v>
      </c>
      <c r="X525" s="36" t="b">
        <v>1</v>
      </c>
    </row>
    <row r="526" spans="1:24" x14ac:dyDescent="0.25">
      <c r="A526" s="42" t="s">
        <v>3620</v>
      </c>
      <c r="B526" s="128" t="s">
        <v>916</v>
      </c>
      <c r="C526" s="50" t="s">
        <v>163</v>
      </c>
      <c r="D526" s="51">
        <v>261000</v>
      </c>
      <c r="E526" s="56" t="s">
        <v>498</v>
      </c>
      <c r="F526" s="53" t="s">
        <v>164</v>
      </c>
      <c r="G526" s="54">
        <v>138.75</v>
      </c>
      <c r="H526" s="55">
        <v>138.75</v>
      </c>
      <c r="I526" s="73">
        <v>5.37</v>
      </c>
      <c r="J526" s="55">
        <v>4.45</v>
      </c>
      <c r="K526" s="73">
        <v>7.98</v>
      </c>
      <c r="L526" s="55">
        <v>6.62</v>
      </c>
      <c r="M526" s="55">
        <f>TRUNC(((J526*G526)+(L526*G526)),2)</f>
        <v>1535.96</v>
      </c>
      <c r="N526" s="55">
        <f>TRUNC(((J526*H526)+(L526*H526)),2)</f>
        <v>1535.96</v>
      </c>
      <c r="O526" s="37"/>
      <c r="P526" s="55">
        <v>5.37</v>
      </c>
      <c r="Q526" s="55">
        <v>7.98</v>
      </c>
      <c r="R526" s="55">
        <v>1852.31</v>
      </c>
      <c r="S526" s="55">
        <v>1852.31</v>
      </c>
      <c r="T526" s="135">
        <f>N526/S526</f>
        <v>0.82921325264129664</v>
      </c>
      <c r="U526" s="55">
        <f>TRUNC(J526*H526,2)</f>
        <v>617.42999999999995</v>
      </c>
      <c r="V526" s="55">
        <f>TRUNC(L526*H526,2)</f>
        <v>918.52</v>
      </c>
      <c r="X526" s="36" t="b">
        <v>1</v>
      </c>
    </row>
    <row r="527" spans="1:24" x14ac:dyDescent="0.25">
      <c r="A527" s="42" t="s">
        <v>3621</v>
      </c>
      <c r="B527" s="127" t="s">
        <v>917</v>
      </c>
      <c r="C527" s="132"/>
      <c r="D527" s="132"/>
      <c r="E527" s="47" t="s">
        <v>117</v>
      </c>
      <c r="F527" s="132"/>
      <c r="G527" s="48"/>
      <c r="H527" s="48"/>
      <c r="I527" s="72"/>
      <c r="J527" s="48"/>
      <c r="K527" s="72"/>
      <c r="L527" s="48"/>
      <c r="M527" s="314">
        <f>M528</f>
        <v>1637.25</v>
      </c>
      <c r="N527" s="314">
        <f>N528</f>
        <v>1637.25</v>
      </c>
      <c r="O527" s="37"/>
      <c r="P527" s="48"/>
      <c r="Q527" s="48"/>
      <c r="R527" s="314">
        <v>1972.37</v>
      </c>
      <c r="S527" s="314">
        <v>1972.37</v>
      </c>
      <c r="T527" s="135">
        <f>N527/S527</f>
        <v>0.83009273107986847</v>
      </c>
      <c r="U527" s="55">
        <f>TRUNC(J527*H527,2)</f>
        <v>0</v>
      </c>
      <c r="V527" s="55">
        <f>TRUNC(L527*H527,2)</f>
        <v>0</v>
      </c>
      <c r="X527" s="36" t="b">
        <v>1</v>
      </c>
    </row>
    <row r="528" spans="1:24" ht="24" x14ac:dyDescent="0.3">
      <c r="A528" s="42" t="s">
        <v>3622</v>
      </c>
      <c r="B528" s="128" t="s">
        <v>918</v>
      </c>
      <c r="C528" s="50" t="s">
        <v>197</v>
      </c>
      <c r="D528" s="57" t="s">
        <v>518</v>
      </c>
      <c r="E528" s="56" t="s">
        <v>519</v>
      </c>
      <c r="F528" s="53" t="s">
        <v>160</v>
      </c>
      <c r="G528" s="54">
        <v>1</v>
      </c>
      <c r="H528" s="55">
        <v>1</v>
      </c>
      <c r="I528" s="73">
        <v>1090.8800000000001</v>
      </c>
      <c r="J528" s="55">
        <v>905.53</v>
      </c>
      <c r="K528" s="73">
        <v>881.49</v>
      </c>
      <c r="L528" s="55">
        <v>731.72</v>
      </c>
      <c r="M528" s="55">
        <f>TRUNC(((J528*G528)+(L528*G528)),2)</f>
        <v>1637.25</v>
      </c>
      <c r="N528" s="55">
        <f>TRUNC(((J528*H528)+(L528*H528)),2)</f>
        <v>1637.25</v>
      </c>
      <c r="O528" s="38"/>
      <c r="P528" s="55">
        <v>1090.8800000000001</v>
      </c>
      <c r="Q528" s="55">
        <v>881.49</v>
      </c>
      <c r="R528" s="55">
        <v>1972.37</v>
      </c>
      <c r="S528" s="55">
        <v>1972.37</v>
      </c>
      <c r="T528" s="135">
        <f>N528/S528</f>
        <v>0.83009273107986847</v>
      </c>
      <c r="U528" s="55">
        <f>TRUNC(J528*H528,2)</f>
        <v>905.53</v>
      </c>
      <c r="V528" s="55">
        <f>TRUNC(L528*H528,2)</f>
        <v>731.72</v>
      </c>
      <c r="X528" s="36" t="b">
        <v>1</v>
      </c>
    </row>
    <row r="529" spans="1:24" x14ac:dyDescent="0.25">
      <c r="A529" s="42" t="s">
        <v>3623</v>
      </c>
      <c r="B529" s="126">
        <v>18</v>
      </c>
      <c r="C529" s="131"/>
      <c r="D529" s="131"/>
      <c r="E529" s="43" t="s">
        <v>919</v>
      </c>
      <c r="F529" s="44" t="s">
        <v>160</v>
      </c>
      <c r="G529" s="45">
        <v>1</v>
      </c>
      <c r="H529" s="46"/>
      <c r="I529" s="72"/>
      <c r="J529" s="46"/>
      <c r="K529" s="72"/>
      <c r="L529" s="46"/>
      <c r="M529" s="45">
        <f>M530</f>
        <v>21792.61</v>
      </c>
      <c r="N529" s="45">
        <f>N530</f>
        <v>21792.61</v>
      </c>
      <c r="O529" s="37"/>
      <c r="P529" s="46"/>
      <c r="Q529" s="46"/>
      <c r="R529" s="45">
        <v>26254.43</v>
      </c>
      <c r="S529" s="45">
        <v>26254.43</v>
      </c>
      <c r="T529" s="135">
        <f>N529/S529</f>
        <v>0.83005458507383323</v>
      </c>
      <c r="U529" s="55">
        <f>TRUNC(J529*H529,2)</f>
        <v>0</v>
      </c>
      <c r="V529" s="55">
        <f>TRUNC(L529*H529,2)</f>
        <v>0</v>
      </c>
      <c r="X529" s="36" t="b">
        <v>1</v>
      </c>
    </row>
    <row r="530" spans="1:24" x14ac:dyDescent="0.25">
      <c r="A530" s="42" t="s">
        <v>3624</v>
      </c>
      <c r="B530" s="127" t="s">
        <v>920</v>
      </c>
      <c r="C530" s="132"/>
      <c r="D530" s="132"/>
      <c r="E530" s="47" t="s">
        <v>73</v>
      </c>
      <c r="F530" s="132"/>
      <c r="G530" s="48"/>
      <c r="H530" s="48"/>
      <c r="I530" s="72"/>
      <c r="J530" s="48"/>
      <c r="K530" s="72"/>
      <c r="L530" s="48"/>
      <c r="M530" s="314">
        <f>SUM(M531:M532)</f>
        <v>21792.61</v>
      </c>
      <c r="N530" s="314">
        <f>SUM(N531:N532)</f>
        <v>21792.61</v>
      </c>
      <c r="O530" s="37"/>
      <c r="P530" s="48"/>
      <c r="Q530" s="48"/>
      <c r="R530" s="314">
        <v>26254.43</v>
      </c>
      <c r="S530" s="314">
        <v>26254.43</v>
      </c>
      <c r="T530" s="135">
        <f>N530/S530</f>
        <v>0.83005458507383323</v>
      </c>
      <c r="U530" s="55">
        <f>TRUNC(J530*H530,2)</f>
        <v>0</v>
      </c>
      <c r="V530" s="55">
        <f>TRUNC(L530*H530,2)</f>
        <v>0</v>
      </c>
      <c r="X530" s="36" t="b">
        <v>1</v>
      </c>
    </row>
    <row r="531" spans="1:24" ht="36" x14ac:dyDescent="0.3">
      <c r="A531" s="42" t="s">
        <v>3625</v>
      </c>
      <c r="B531" s="128" t="s">
        <v>921</v>
      </c>
      <c r="C531" s="50" t="s">
        <v>163</v>
      </c>
      <c r="D531" s="51">
        <v>20212</v>
      </c>
      <c r="E531" s="56" t="s">
        <v>922</v>
      </c>
      <c r="F531" s="53" t="s">
        <v>164</v>
      </c>
      <c r="G531" s="54">
        <v>50.82</v>
      </c>
      <c r="H531" s="55">
        <v>50.82</v>
      </c>
      <c r="I531" s="73">
        <v>252.37</v>
      </c>
      <c r="J531" s="55">
        <v>209.49</v>
      </c>
      <c r="K531" s="73">
        <v>66.349999999999994</v>
      </c>
      <c r="L531" s="55">
        <v>55.07</v>
      </c>
      <c r="M531" s="55">
        <f>TRUNC(((J531*G531)+(L531*G531)),2)</f>
        <v>13444.93</v>
      </c>
      <c r="N531" s="55">
        <f>TRUNC(((J531*H531)+(L531*H531)),2)</f>
        <v>13444.93</v>
      </c>
      <c r="O531" s="313"/>
      <c r="P531" s="55">
        <v>252.37</v>
      </c>
      <c r="Q531" s="55">
        <v>66.349999999999994</v>
      </c>
      <c r="R531" s="55">
        <v>16197.35</v>
      </c>
      <c r="S531" s="55">
        <v>16197.35</v>
      </c>
      <c r="T531" s="135">
        <f>N531/S531</f>
        <v>0.8300697336292665</v>
      </c>
      <c r="U531" s="55">
        <f>TRUNC(J531*H531,2)</f>
        <v>10646.28</v>
      </c>
      <c r="V531" s="55">
        <f>TRUNC(L531*H531,2)</f>
        <v>2798.65</v>
      </c>
      <c r="X531" s="36" t="b">
        <v>1</v>
      </c>
    </row>
    <row r="532" spans="1:24" ht="24" x14ac:dyDescent="0.3">
      <c r="A532" s="42" t="s">
        <v>3626</v>
      </c>
      <c r="B532" s="128" t="s">
        <v>923</v>
      </c>
      <c r="C532" s="50" t="s">
        <v>163</v>
      </c>
      <c r="D532" s="51">
        <v>20600</v>
      </c>
      <c r="E532" s="56" t="s">
        <v>924</v>
      </c>
      <c r="F532" s="53" t="s">
        <v>164</v>
      </c>
      <c r="G532" s="54">
        <v>132</v>
      </c>
      <c r="H532" s="55">
        <v>132</v>
      </c>
      <c r="I532" s="73">
        <v>58.67</v>
      </c>
      <c r="J532" s="55">
        <v>48.7</v>
      </c>
      <c r="K532" s="73">
        <v>17.52</v>
      </c>
      <c r="L532" s="55">
        <v>14.54</v>
      </c>
      <c r="M532" s="55">
        <f>TRUNC(((J532*G532)+(L532*G532)),2)</f>
        <v>8347.68</v>
      </c>
      <c r="N532" s="55">
        <f>TRUNC(((J532*H532)+(L532*H532)),2)</f>
        <v>8347.68</v>
      </c>
      <c r="O532" s="38"/>
      <c r="P532" s="55">
        <v>58.67</v>
      </c>
      <c r="Q532" s="55">
        <v>17.52</v>
      </c>
      <c r="R532" s="55">
        <v>10057.08</v>
      </c>
      <c r="S532" s="55">
        <v>10057.08</v>
      </c>
      <c r="T532" s="135">
        <f>N532/S532</f>
        <v>0.83003018768867309</v>
      </c>
      <c r="U532" s="55">
        <f>TRUNC(J532*H532,2)</f>
        <v>6428.4</v>
      </c>
      <c r="V532" s="55">
        <f>TRUNC(L532*H532,2)</f>
        <v>1919.28</v>
      </c>
      <c r="X532" s="36" t="b">
        <v>1</v>
      </c>
    </row>
    <row r="533" spans="1:24" x14ac:dyDescent="0.25">
      <c r="A533" s="42" t="s">
        <v>3627</v>
      </c>
      <c r="B533" s="126">
        <v>19</v>
      </c>
      <c r="C533" s="131"/>
      <c r="D533" s="131"/>
      <c r="E533" s="43" t="s">
        <v>925</v>
      </c>
      <c r="F533" s="44" t="s">
        <v>160</v>
      </c>
      <c r="G533" s="45">
        <v>1</v>
      </c>
      <c r="H533" s="46"/>
      <c r="I533" s="72"/>
      <c r="J533" s="46"/>
      <c r="K533" s="72"/>
      <c r="L533" s="46"/>
      <c r="M533" s="45">
        <f>M534</f>
        <v>7902.3200000000006</v>
      </c>
      <c r="N533" s="45">
        <f>N534</f>
        <v>7902.3200000000006</v>
      </c>
      <c r="O533" s="37"/>
      <c r="P533" s="46"/>
      <c r="Q533" s="46"/>
      <c r="R533" s="45">
        <v>9521.11</v>
      </c>
      <c r="S533" s="45">
        <v>9521.11</v>
      </c>
      <c r="T533" s="135">
        <f>N533/S533</f>
        <v>0.82997885750716038</v>
      </c>
      <c r="U533" s="55">
        <f>TRUNC(J533*H533,2)</f>
        <v>0</v>
      </c>
      <c r="V533" s="55">
        <f>TRUNC(L533*H533,2)</f>
        <v>0</v>
      </c>
      <c r="X533" s="36" t="b">
        <v>1</v>
      </c>
    </row>
    <row r="534" spans="1:24" x14ac:dyDescent="0.25">
      <c r="A534" s="42" t="s">
        <v>3628</v>
      </c>
      <c r="B534" s="127" t="s">
        <v>926</v>
      </c>
      <c r="C534" s="132"/>
      <c r="D534" s="132"/>
      <c r="E534" s="47" t="s">
        <v>87</v>
      </c>
      <c r="F534" s="132"/>
      <c r="G534" s="48"/>
      <c r="H534" s="48"/>
      <c r="I534" s="72"/>
      <c r="J534" s="48"/>
      <c r="K534" s="72"/>
      <c r="L534" s="48"/>
      <c r="M534" s="314">
        <f>M535</f>
        <v>7902.3200000000006</v>
      </c>
      <c r="N534" s="314">
        <f>N535</f>
        <v>7902.3200000000006</v>
      </c>
      <c r="O534" s="37"/>
      <c r="P534" s="48"/>
      <c r="Q534" s="48"/>
      <c r="R534" s="314">
        <v>9521.11</v>
      </c>
      <c r="S534" s="314">
        <v>9521.11</v>
      </c>
      <c r="T534" s="135">
        <f>N534/S534</f>
        <v>0.82997885750716038</v>
      </c>
      <c r="U534" s="55">
        <f>TRUNC(J534*H534,2)</f>
        <v>0</v>
      </c>
      <c r="V534" s="55">
        <f>TRUNC(L534*H534,2)</f>
        <v>0</v>
      </c>
      <c r="X534" s="36" t="b">
        <v>1</v>
      </c>
    </row>
    <row r="535" spans="1:24" x14ac:dyDescent="0.25">
      <c r="A535" s="42" t="s">
        <v>3629</v>
      </c>
      <c r="B535" s="129" t="s">
        <v>927</v>
      </c>
      <c r="C535" s="133"/>
      <c r="D535" s="133"/>
      <c r="E535" s="58" t="s">
        <v>928</v>
      </c>
      <c r="F535" s="133"/>
      <c r="G535" s="59"/>
      <c r="H535" s="59"/>
      <c r="I535" s="72"/>
      <c r="J535" s="59"/>
      <c r="K535" s="72"/>
      <c r="L535" s="59"/>
      <c r="M535" s="60">
        <f>SUM(M536:M547)</f>
        <v>7902.3200000000006</v>
      </c>
      <c r="N535" s="60">
        <f>SUM(N536:N547)</f>
        <v>7902.3200000000006</v>
      </c>
      <c r="O535" s="37"/>
      <c r="P535" s="59"/>
      <c r="Q535" s="59"/>
      <c r="R535" s="60">
        <v>9521.11</v>
      </c>
      <c r="S535" s="60">
        <v>9521.11</v>
      </c>
      <c r="T535" s="135">
        <f>N535/S535</f>
        <v>0.82997885750716038</v>
      </c>
      <c r="U535" s="55">
        <f>TRUNC(J535*H535,2)</f>
        <v>0</v>
      </c>
      <c r="V535" s="55">
        <f>TRUNC(L535*H535,2)</f>
        <v>0</v>
      </c>
      <c r="X535" s="36" t="b">
        <v>1</v>
      </c>
    </row>
    <row r="536" spans="1:24" x14ac:dyDescent="0.25">
      <c r="A536" s="42" t="s">
        <v>3630</v>
      </c>
      <c r="B536" s="128" t="s">
        <v>929</v>
      </c>
      <c r="C536" s="50" t="s">
        <v>163</v>
      </c>
      <c r="D536" s="51">
        <v>85003</v>
      </c>
      <c r="E536" s="56" t="s">
        <v>930</v>
      </c>
      <c r="F536" s="53" t="s">
        <v>160</v>
      </c>
      <c r="G536" s="54">
        <v>1</v>
      </c>
      <c r="H536" s="55">
        <v>1</v>
      </c>
      <c r="I536" s="73">
        <v>184.13</v>
      </c>
      <c r="J536" s="55">
        <v>152.84</v>
      </c>
      <c r="K536" s="73">
        <v>16.04</v>
      </c>
      <c r="L536" s="55">
        <v>13.31</v>
      </c>
      <c r="M536" s="55">
        <f>TRUNC(((J536*G536)+(L536*G536)),2)</f>
        <v>166.15</v>
      </c>
      <c r="N536" s="55">
        <f>TRUNC(((J536*H536)+(L536*H536)),2)</f>
        <v>166.15</v>
      </c>
      <c r="O536" s="37"/>
      <c r="P536" s="55">
        <v>184.13</v>
      </c>
      <c r="Q536" s="55">
        <v>16.04</v>
      </c>
      <c r="R536" s="55">
        <v>200.17</v>
      </c>
      <c r="S536" s="55">
        <v>200.17</v>
      </c>
      <c r="T536" s="135">
        <f>N536/S536</f>
        <v>0.83004446220712402</v>
      </c>
      <c r="U536" s="55">
        <f>TRUNC(J536*H536,2)</f>
        <v>152.84</v>
      </c>
      <c r="V536" s="55">
        <f>TRUNC(L536*H536,2)</f>
        <v>13.31</v>
      </c>
      <c r="X536" s="36" t="b">
        <v>1</v>
      </c>
    </row>
    <row r="537" spans="1:24" x14ac:dyDescent="0.25">
      <c r="A537" s="42" t="s">
        <v>3631</v>
      </c>
      <c r="B537" s="128" t="s">
        <v>931</v>
      </c>
      <c r="C537" s="50" t="s">
        <v>163</v>
      </c>
      <c r="D537" s="51">
        <v>85006</v>
      </c>
      <c r="E537" s="56" t="s">
        <v>932</v>
      </c>
      <c r="F537" s="53" t="s">
        <v>160</v>
      </c>
      <c r="G537" s="54">
        <v>9</v>
      </c>
      <c r="H537" s="55">
        <v>9</v>
      </c>
      <c r="I537" s="73">
        <v>204.73</v>
      </c>
      <c r="J537" s="55">
        <v>169.94</v>
      </c>
      <c r="K537" s="73">
        <v>16.04</v>
      </c>
      <c r="L537" s="55">
        <v>13.31</v>
      </c>
      <c r="M537" s="55">
        <f>TRUNC(((J537*G537)+(L537*G537)),2)</f>
        <v>1649.25</v>
      </c>
      <c r="N537" s="55">
        <f>TRUNC(((J537*H537)+(L537*H537)),2)</f>
        <v>1649.25</v>
      </c>
      <c r="O537" s="37"/>
      <c r="P537" s="55">
        <v>204.73</v>
      </c>
      <c r="Q537" s="55">
        <v>16.04</v>
      </c>
      <c r="R537" s="55">
        <v>1986.93</v>
      </c>
      <c r="S537" s="55">
        <v>1986.93</v>
      </c>
      <c r="T537" s="135">
        <f>N537/S537</f>
        <v>0.83004937265026946</v>
      </c>
      <c r="U537" s="55">
        <f>TRUNC(J537*H537,2)</f>
        <v>1529.46</v>
      </c>
      <c r="V537" s="55">
        <f>TRUNC(L537*H537,2)</f>
        <v>119.79</v>
      </c>
      <c r="X537" s="36" t="b">
        <v>1</v>
      </c>
    </row>
    <row r="538" spans="1:24" x14ac:dyDescent="0.25">
      <c r="A538" s="42" t="s">
        <v>3632</v>
      </c>
      <c r="B538" s="128" t="s">
        <v>933</v>
      </c>
      <c r="C538" s="50" t="s">
        <v>163</v>
      </c>
      <c r="D538" s="51">
        <v>85001</v>
      </c>
      <c r="E538" s="56" t="s">
        <v>934</v>
      </c>
      <c r="F538" s="53" t="s">
        <v>160</v>
      </c>
      <c r="G538" s="54">
        <v>1</v>
      </c>
      <c r="H538" s="55">
        <v>1</v>
      </c>
      <c r="I538" s="73">
        <v>592.32000000000005</v>
      </c>
      <c r="J538" s="55">
        <v>491.68</v>
      </c>
      <c r="K538" s="73">
        <v>16.04</v>
      </c>
      <c r="L538" s="55">
        <v>13.31</v>
      </c>
      <c r="M538" s="55">
        <f>TRUNC(((J538*G538)+(L538*G538)),2)</f>
        <v>504.99</v>
      </c>
      <c r="N538" s="55">
        <f>TRUNC(((J538*H538)+(L538*H538)),2)</f>
        <v>504.99</v>
      </c>
      <c r="O538" s="37"/>
      <c r="P538" s="55">
        <v>592.32000000000005</v>
      </c>
      <c r="Q538" s="55">
        <v>16.04</v>
      </c>
      <c r="R538" s="55">
        <v>608.36</v>
      </c>
      <c r="S538" s="55">
        <v>608.36</v>
      </c>
      <c r="T538" s="135">
        <f>N538/S538</f>
        <v>0.83008416069432578</v>
      </c>
      <c r="U538" s="55">
        <f>TRUNC(J538*H538,2)</f>
        <v>491.68</v>
      </c>
      <c r="V538" s="55">
        <f>TRUNC(L538*H538,2)</f>
        <v>13.31</v>
      </c>
      <c r="X538" s="36" t="b">
        <v>1</v>
      </c>
    </row>
    <row r="539" spans="1:24" x14ac:dyDescent="0.25">
      <c r="A539" s="42" t="s">
        <v>3633</v>
      </c>
      <c r="B539" s="128" t="s">
        <v>935</v>
      </c>
      <c r="C539" s="50" t="s">
        <v>163</v>
      </c>
      <c r="D539" s="51">
        <v>72338</v>
      </c>
      <c r="E539" s="56" t="s">
        <v>936</v>
      </c>
      <c r="F539" s="53" t="s">
        <v>160</v>
      </c>
      <c r="G539" s="54">
        <v>2</v>
      </c>
      <c r="H539" s="55">
        <v>2</v>
      </c>
      <c r="I539" s="73">
        <v>1555.15</v>
      </c>
      <c r="J539" s="55">
        <v>1290.93</v>
      </c>
      <c r="K539" s="73">
        <v>22.42</v>
      </c>
      <c r="L539" s="55">
        <v>18.61</v>
      </c>
      <c r="M539" s="55">
        <f>TRUNC(((J539*G539)+(L539*G539)),2)</f>
        <v>2619.08</v>
      </c>
      <c r="N539" s="55">
        <f>TRUNC(((J539*H539)+(L539*H539)),2)</f>
        <v>2619.08</v>
      </c>
      <c r="O539" s="37"/>
      <c r="P539" s="55">
        <v>1555.15</v>
      </c>
      <c r="Q539" s="55">
        <v>22.42</v>
      </c>
      <c r="R539" s="55">
        <v>3155.14</v>
      </c>
      <c r="S539" s="55">
        <v>3155.14</v>
      </c>
      <c r="T539" s="135">
        <f>N539/S539</f>
        <v>0.83009945675944652</v>
      </c>
      <c r="U539" s="55">
        <f>TRUNC(J539*H539,2)</f>
        <v>2581.86</v>
      </c>
      <c r="V539" s="55">
        <f>TRUNC(L539*H539,2)</f>
        <v>37.22</v>
      </c>
      <c r="X539" s="36" t="b">
        <v>1</v>
      </c>
    </row>
    <row r="540" spans="1:24" ht="24" x14ac:dyDescent="0.3">
      <c r="A540" s="42" t="s">
        <v>3634</v>
      </c>
      <c r="B540" s="128" t="s">
        <v>937</v>
      </c>
      <c r="C540" s="50" t="s">
        <v>197</v>
      </c>
      <c r="D540" s="57" t="s">
        <v>938</v>
      </c>
      <c r="E540" s="52" t="s">
        <v>3044</v>
      </c>
      <c r="F540" s="53" t="s">
        <v>160</v>
      </c>
      <c r="G540" s="54">
        <v>2</v>
      </c>
      <c r="H540" s="55">
        <v>2</v>
      </c>
      <c r="I540" s="73">
        <v>50.68</v>
      </c>
      <c r="J540" s="55">
        <v>42.06</v>
      </c>
      <c r="K540" s="73">
        <v>29.89</v>
      </c>
      <c r="L540" s="55">
        <v>24.81</v>
      </c>
      <c r="M540" s="55">
        <f>TRUNC(((J540*G540)+(L540*G540)),2)</f>
        <v>133.74</v>
      </c>
      <c r="N540" s="55">
        <f>TRUNC(((J540*H540)+(L540*H540)),2)</f>
        <v>133.74</v>
      </c>
      <c r="O540" s="38"/>
      <c r="P540" s="55">
        <v>50.68</v>
      </c>
      <c r="Q540" s="55">
        <v>29.89</v>
      </c>
      <c r="R540" s="55">
        <v>161.13999999999999</v>
      </c>
      <c r="S540" s="55">
        <v>161.13999999999999</v>
      </c>
      <c r="T540" s="135">
        <f>N540/S540</f>
        <v>0.82996152414049906</v>
      </c>
      <c r="U540" s="55">
        <f>TRUNC(J540*H540,2)</f>
        <v>84.12</v>
      </c>
      <c r="V540" s="55">
        <f>TRUNC(L540*H540,2)</f>
        <v>49.62</v>
      </c>
      <c r="X540" s="36" t="b">
        <v>1</v>
      </c>
    </row>
    <row r="541" spans="1:24" ht="36" x14ac:dyDescent="0.3">
      <c r="A541" s="42" t="s">
        <v>3635</v>
      </c>
      <c r="B541" s="128" t="s">
        <v>939</v>
      </c>
      <c r="C541" s="50" t="s">
        <v>197</v>
      </c>
      <c r="D541" s="57" t="s">
        <v>940</v>
      </c>
      <c r="E541" s="56" t="s">
        <v>941</v>
      </c>
      <c r="F541" s="53" t="s">
        <v>160</v>
      </c>
      <c r="G541" s="54">
        <v>1</v>
      </c>
      <c r="H541" s="55">
        <v>1</v>
      </c>
      <c r="I541" s="73">
        <v>576.26</v>
      </c>
      <c r="J541" s="55">
        <v>478.35</v>
      </c>
      <c r="K541" s="73">
        <v>298.88</v>
      </c>
      <c r="L541" s="55">
        <v>248.1</v>
      </c>
      <c r="M541" s="55">
        <f>TRUNC(((J541*G541)+(L541*G541)),2)</f>
        <v>726.45</v>
      </c>
      <c r="N541" s="55">
        <f>TRUNC(((J541*H541)+(L541*H541)),2)</f>
        <v>726.45</v>
      </c>
      <c r="O541" s="38"/>
      <c r="P541" s="55">
        <v>576.26</v>
      </c>
      <c r="Q541" s="55">
        <v>298.88</v>
      </c>
      <c r="R541" s="55">
        <v>875.14</v>
      </c>
      <c r="S541" s="55">
        <v>875.14</v>
      </c>
      <c r="T541" s="135">
        <f>N541/S541</f>
        <v>0.83009575610759423</v>
      </c>
      <c r="U541" s="55">
        <f>TRUNC(J541*H541,2)</f>
        <v>478.35</v>
      </c>
      <c r="V541" s="55">
        <f>TRUNC(L541*H541,2)</f>
        <v>248.1</v>
      </c>
      <c r="X541" s="36" t="b">
        <v>1</v>
      </c>
    </row>
    <row r="542" spans="1:24" ht="24" x14ac:dyDescent="0.3">
      <c r="A542" s="42" t="s">
        <v>3636</v>
      </c>
      <c r="B542" s="128" t="s">
        <v>942</v>
      </c>
      <c r="C542" s="50" t="s">
        <v>217</v>
      </c>
      <c r="D542" s="51">
        <v>97599</v>
      </c>
      <c r="E542" s="56" t="s">
        <v>943</v>
      </c>
      <c r="F542" s="53" t="s">
        <v>160</v>
      </c>
      <c r="G542" s="54">
        <v>25</v>
      </c>
      <c r="H542" s="55">
        <v>25</v>
      </c>
      <c r="I542" s="73">
        <v>19.100000000000001</v>
      </c>
      <c r="J542" s="55">
        <v>15.85</v>
      </c>
      <c r="K542" s="73">
        <v>5.24</v>
      </c>
      <c r="L542" s="55">
        <v>4.34</v>
      </c>
      <c r="M542" s="55">
        <f>TRUNC(((J542*G542)+(L542*G542)),2)</f>
        <v>504.75</v>
      </c>
      <c r="N542" s="55">
        <f>TRUNC(((J542*H542)+(L542*H542)),2)</f>
        <v>504.75</v>
      </c>
      <c r="O542" s="38"/>
      <c r="P542" s="55">
        <v>19.100000000000001</v>
      </c>
      <c r="Q542" s="55">
        <v>5.24</v>
      </c>
      <c r="R542" s="55">
        <v>608.5</v>
      </c>
      <c r="S542" s="55">
        <v>608.5</v>
      </c>
      <c r="T542" s="135">
        <f>N542/S542</f>
        <v>0.82949876746096962</v>
      </c>
      <c r="U542" s="55">
        <f>TRUNC(J542*H542,2)</f>
        <v>396.25</v>
      </c>
      <c r="V542" s="55">
        <f>TRUNC(L542*H542,2)</f>
        <v>108.5</v>
      </c>
      <c r="X542" s="36" t="b">
        <v>1</v>
      </c>
    </row>
    <row r="543" spans="1:24" x14ac:dyDescent="0.3">
      <c r="A543" s="42" t="s">
        <v>3637</v>
      </c>
      <c r="B543" s="128" t="s">
        <v>944</v>
      </c>
      <c r="C543" s="50" t="s">
        <v>197</v>
      </c>
      <c r="D543" s="57" t="s">
        <v>615</v>
      </c>
      <c r="E543" s="56" t="s">
        <v>616</v>
      </c>
      <c r="F543" s="53" t="s">
        <v>172</v>
      </c>
      <c r="G543" s="54">
        <v>1.7</v>
      </c>
      <c r="H543" s="55">
        <v>1.7</v>
      </c>
      <c r="I543" s="73">
        <v>353.25</v>
      </c>
      <c r="J543" s="55">
        <v>293.23</v>
      </c>
      <c r="K543" s="73">
        <v>41.1</v>
      </c>
      <c r="L543" s="55">
        <v>34.11</v>
      </c>
      <c r="M543" s="55">
        <f>TRUNC(((J543*G543)+(L543*G543)),2)</f>
        <v>556.47</v>
      </c>
      <c r="N543" s="55">
        <f>TRUNC(((J543*H543)+(L543*H543)),2)</f>
        <v>556.47</v>
      </c>
      <c r="O543" s="38"/>
      <c r="P543" s="55">
        <v>353.25</v>
      </c>
      <c r="Q543" s="55">
        <v>41.1</v>
      </c>
      <c r="R543" s="55">
        <v>670.39</v>
      </c>
      <c r="S543" s="55">
        <v>670.39</v>
      </c>
      <c r="T543" s="135">
        <f>N543/S543</f>
        <v>0.83006906427601845</v>
      </c>
      <c r="U543" s="55">
        <f>TRUNC(J543*H543,2)</f>
        <v>498.49</v>
      </c>
      <c r="V543" s="55">
        <f>TRUNC(L543*H543,2)</f>
        <v>57.98</v>
      </c>
      <c r="X543" s="36" t="b">
        <v>1</v>
      </c>
    </row>
    <row r="544" spans="1:24" x14ac:dyDescent="0.25">
      <c r="A544" s="42" t="s">
        <v>3638</v>
      </c>
      <c r="B544" s="128" t="s">
        <v>945</v>
      </c>
      <c r="C544" s="50" t="s">
        <v>197</v>
      </c>
      <c r="D544" s="57" t="s">
        <v>946</v>
      </c>
      <c r="E544" s="56" t="s">
        <v>947</v>
      </c>
      <c r="F544" s="53" t="s">
        <v>160</v>
      </c>
      <c r="G544" s="54">
        <v>11</v>
      </c>
      <c r="H544" s="55">
        <v>11</v>
      </c>
      <c r="I544" s="73">
        <v>26.09</v>
      </c>
      <c r="J544" s="55">
        <v>21.65</v>
      </c>
      <c r="K544" s="73">
        <v>1.2</v>
      </c>
      <c r="L544" s="55">
        <v>0.99</v>
      </c>
      <c r="M544" s="55">
        <f>TRUNC(((J544*G544)+(L544*G544)),2)</f>
        <v>249.04</v>
      </c>
      <c r="N544" s="55">
        <f>TRUNC(((J544*H544)+(L544*H544)),2)</f>
        <v>249.04</v>
      </c>
      <c r="O544" s="37"/>
      <c r="P544" s="55">
        <v>26.09</v>
      </c>
      <c r="Q544" s="55">
        <v>1.2</v>
      </c>
      <c r="R544" s="55">
        <v>300.19</v>
      </c>
      <c r="S544" s="55">
        <v>300.19</v>
      </c>
      <c r="T544" s="135">
        <f>N544/S544</f>
        <v>0.82960791498717479</v>
      </c>
      <c r="U544" s="55">
        <f>TRUNC(J544*H544,2)</f>
        <v>238.15</v>
      </c>
      <c r="V544" s="55">
        <f>TRUNC(L544*H544,2)</f>
        <v>10.89</v>
      </c>
      <c r="X544" s="36" t="b">
        <v>1</v>
      </c>
    </row>
    <row r="545" spans="1:24" x14ac:dyDescent="0.25">
      <c r="A545" s="42" t="s">
        <v>3639</v>
      </c>
      <c r="B545" s="128" t="s">
        <v>948</v>
      </c>
      <c r="C545" s="50" t="s">
        <v>197</v>
      </c>
      <c r="D545" s="57" t="s">
        <v>949</v>
      </c>
      <c r="E545" s="56" t="s">
        <v>950</v>
      </c>
      <c r="F545" s="53" t="s">
        <v>160</v>
      </c>
      <c r="G545" s="54">
        <v>33</v>
      </c>
      <c r="H545" s="55">
        <v>33</v>
      </c>
      <c r="I545" s="73">
        <v>26.09</v>
      </c>
      <c r="J545" s="55">
        <v>21.65</v>
      </c>
      <c r="K545" s="73">
        <v>1.2</v>
      </c>
      <c r="L545" s="55">
        <v>0.99</v>
      </c>
      <c r="M545" s="55">
        <f>TRUNC(((J545*G545)+(L545*G545)),2)</f>
        <v>747.12</v>
      </c>
      <c r="N545" s="55">
        <f>TRUNC(((J545*H545)+(L545*H545)),2)</f>
        <v>747.12</v>
      </c>
      <c r="O545" s="37"/>
      <c r="P545" s="55">
        <v>26.09</v>
      </c>
      <c r="Q545" s="55">
        <v>1.2</v>
      </c>
      <c r="R545" s="55">
        <v>900.57</v>
      </c>
      <c r="S545" s="55">
        <v>900.57</v>
      </c>
      <c r="T545" s="135">
        <f>N545/S545</f>
        <v>0.82960791498717479</v>
      </c>
      <c r="U545" s="55">
        <f>TRUNC(J545*H545,2)</f>
        <v>714.45</v>
      </c>
      <c r="V545" s="55">
        <f>TRUNC(L545*H545,2)</f>
        <v>32.67</v>
      </c>
      <c r="X545" s="36" t="b">
        <v>1</v>
      </c>
    </row>
    <row r="546" spans="1:24" x14ac:dyDescent="0.3">
      <c r="A546" s="42" t="s">
        <v>3640</v>
      </c>
      <c r="B546" s="128" t="s">
        <v>951</v>
      </c>
      <c r="C546" s="50" t="s">
        <v>197</v>
      </c>
      <c r="D546" s="57" t="s">
        <v>952</v>
      </c>
      <c r="E546" s="56" t="s">
        <v>953</v>
      </c>
      <c r="F546" s="53" t="s">
        <v>160</v>
      </c>
      <c r="G546" s="54">
        <v>1</v>
      </c>
      <c r="H546" s="55">
        <v>1</v>
      </c>
      <c r="I546" s="73">
        <v>26.09</v>
      </c>
      <c r="J546" s="55">
        <v>21.65</v>
      </c>
      <c r="K546" s="73">
        <v>1.2</v>
      </c>
      <c r="L546" s="55">
        <v>0.99</v>
      </c>
      <c r="M546" s="55">
        <f>TRUNC(((J546*G546)+(L546*G546)),2)</f>
        <v>22.64</v>
      </c>
      <c r="N546" s="55">
        <f>TRUNC(((J546*H546)+(L546*H546)),2)</f>
        <v>22.64</v>
      </c>
      <c r="O546" s="38"/>
      <c r="P546" s="55">
        <v>26.09</v>
      </c>
      <c r="Q546" s="55">
        <v>1.2</v>
      </c>
      <c r="R546" s="55">
        <v>27.29</v>
      </c>
      <c r="S546" s="55">
        <v>27.29</v>
      </c>
      <c r="T546" s="135">
        <f>N546/S546</f>
        <v>0.82960791498717479</v>
      </c>
      <c r="U546" s="55">
        <f>TRUNC(J546*H546,2)</f>
        <v>21.65</v>
      </c>
      <c r="V546" s="55">
        <f>TRUNC(L546*H546,2)</f>
        <v>0.99</v>
      </c>
      <c r="X546" s="36" t="b">
        <v>1</v>
      </c>
    </row>
    <row r="547" spans="1:24" ht="24" x14ac:dyDescent="0.3">
      <c r="A547" s="42" t="s">
        <v>3641</v>
      </c>
      <c r="B547" s="128" t="s">
        <v>954</v>
      </c>
      <c r="C547" s="50" t="s">
        <v>197</v>
      </c>
      <c r="D547" s="57" t="s">
        <v>955</v>
      </c>
      <c r="E547" s="52" t="s">
        <v>3045</v>
      </c>
      <c r="F547" s="53" t="s">
        <v>160</v>
      </c>
      <c r="G547" s="54">
        <v>1</v>
      </c>
      <c r="H547" s="55">
        <v>1</v>
      </c>
      <c r="I547" s="73">
        <v>26.09</v>
      </c>
      <c r="J547" s="55">
        <v>21.65</v>
      </c>
      <c r="K547" s="73">
        <v>1.2</v>
      </c>
      <c r="L547" s="55">
        <v>0.99</v>
      </c>
      <c r="M547" s="55">
        <f>TRUNC(((J547*G547)+(L547*G547)),2)</f>
        <v>22.64</v>
      </c>
      <c r="N547" s="55">
        <f>TRUNC(((J547*H547)+(L547*H547)),2)</f>
        <v>22.64</v>
      </c>
      <c r="O547" s="38"/>
      <c r="P547" s="55">
        <v>26.09</v>
      </c>
      <c r="Q547" s="55">
        <v>1.2</v>
      </c>
      <c r="R547" s="55">
        <v>27.29</v>
      </c>
      <c r="S547" s="55">
        <v>27.29</v>
      </c>
      <c r="T547" s="135">
        <f>N547/S547</f>
        <v>0.82960791498717479</v>
      </c>
      <c r="U547" s="55">
        <f>TRUNC(J547*H547,2)</f>
        <v>21.65</v>
      </c>
      <c r="V547" s="55">
        <f>TRUNC(L547*H547,2)</f>
        <v>0.99</v>
      </c>
      <c r="X547" s="36" t="b">
        <v>1</v>
      </c>
    </row>
    <row r="548" spans="1:24" x14ac:dyDescent="0.25">
      <c r="A548" s="42" t="s">
        <v>3642</v>
      </c>
      <c r="B548" s="126">
        <v>20</v>
      </c>
      <c r="C548" s="131"/>
      <c r="D548" s="131"/>
      <c r="E548" s="43" t="s">
        <v>22</v>
      </c>
      <c r="F548" s="44" t="s">
        <v>160</v>
      </c>
      <c r="G548" s="45">
        <v>1</v>
      </c>
      <c r="H548" s="46"/>
      <c r="I548" s="72"/>
      <c r="J548" s="46"/>
      <c r="K548" s="72"/>
      <c r="L548" s="46"/>
      <c r="M548" s="45">
        <f>M549</f>
        <v>147925.26</v>
      </c>
      <c r="N548" s="45">
        <f>N549</f>
        <v>147925.26</v>
      </c>
      <c r="O548" s="37"/>
      <c r="P548" s="46"/>
      <c r="Q548" s="46"/>
      <c r="R548" s="45">
        <v>178351.66</v>
      </c>
      <c r="S548" s="45">
        <v>178351.66</v>
      </c>
      <c r="T548" s="135">
        <f>N548/S548</f>
        <v>0.82940220461082337</v>
      </c>
      <c r="U548" s="55">
        <f>TRUNC(J548*H548,2)</f>
        <v>0</v>
      </c>
      <c r="V548" s="55">
        <f>TRUNC(L548*H548,2)</f>
        <v>0</v>
      </c>
      <c r="X548" s="36" t="b">
        <v>0</v>
      </c>
    </row>
    <row r="549" spans="1:24" x14ac:dyDescent="0.25">
      <c r="A549" s="42" t="s">
        <v>3643</v>
      </c>
      <c r="B549" s="127" t="s">
        <v>956</v>
      </c>
      <c r="C549" s="132"/>
      <c r="D549" s="132"/>
      <c r="E549" s="47" t="s">
        <v>83</v>
      </c>
      <c r="F549" s="132"/>
      <c r="G549" s="48"/>
      <c r="H549" s="48"/>
      <c r="I549" s="72"/>
      <c r="J549" s="48"/>
      <c r="K549" s="72"/>
      <c r="L549" s="48"/>
      <c r="M549" s="314">
        <f>M550+M592+M640+M655+M684+M710</f>
        <v>147925.26</v>
      </c>
      <c r="N549" s="314">
        <f>N550+N592+N640+N655+N684+N710</f>
        <v>147925.26</v>
      </c>
      <c r="O549" s="37"/>
      <c r="P549" s="48"/>
      <c r="Q549" s="48"/>
      <c r="R549" s="314">
        <v>178351.66</v>
      </c>
      <c r="S549" s="314">
        <v>178351.66</v>
      </c>
      <c r="T549" s="135">
        <f>N549/S549</f>
        <v>0.82940220461082337</v>
      </c>
      <c r="U549" s="55">
        <f>TRUNC(J549*H549,2)</f>
        <v>0</v>
      </c>
      <c r="V549" s="55">
        <f>TRUNC(L549*H549,2)</f>
        <v>0</v>
      </c>
      <c r="X549" s="36" t="b">
        <v>0</v>
      </c>
    </row>
    <row r="550" spans="1:24" x14ac:dyDescent="0.25">
      <c r="A550" s="42" t="s">
        <v>3644</v>
      </c>
      <c r="B550" s="129" t="s">
        <v>957</v>
      </c>
      <c r="C550" s="133"/>
      <c r="D550" s="133"/>
      <c r="E550" s="58" t="s">
        <v>958</v>
      </c>
      <c r="F550" s="133"/>
      <c r="G550" s="59"/>
      <c r="H550" s="59"/>
      <c r="I550" s="72"/>
      <c r="J550" s="59"/>
      <c r="K550" s="72"/>
      <c r="L550" s="59"/>
      <c r="M550" s="60">
        <f>SUM(M551:M591)</f>
        <v>48313.710000000014</v>
      </c>
      <c r="N550" s="60">
        <f>SUM(N551:N591)</f>
        <v>48313.710000000014</v>
      </c>
      <c r="O550" s="37"/>
      <c r="P550" s="59"/>
      <c r="Q550" s="59"/>
      <c r="R550" s="60">
        <v>58220.55</v>
      </c>
      <c r="S550" s="60">
        <v>58220.55</v>
      </c>
      <c r="T550" s="135">
        <f>N550/S550</f>
        <v>0.82983946390063323</v>
      </c>
      <c r="U550" s="55">
        <f>TRUNC(J550*H550,2)</f>
        <v>0</v>
      </c>
      <c r="V550" s="55">
        <f>TRUNC(L550*H550,2)</f>
        <v>0</v>
      </c>
      <c r="X550" s="36" t="b">
        <v>1</v>
      </c>
    </row>
    <row r="551" spans="1:24" x14ac:dyDescent="0.25">
      <c r="A551" s="42" t="s">
        <v>3645</v>
      </c>
      <c r="B551" s="128" t="s">
        <v>959</v>
      </c>
      <c r="C551" s="50" t="s">
        <v>163</v>
      </c>
      <c r="D551" s="51">
        <v>70583</v>
      </c>
      <c r="E551" s="56" t="s">
        <v>960</v>
      </c>
      <c r="F551" s="53" t="s">
        <v>172</v>
      </c>
      <c r="G551" s="54">
        <v>290</v>
      </c>
      <c r="H551" s="55">
        <v>290</v>
      </c>
      <c r="I551" s="73">
        <v>6.45</v>
      </c>
      <c r="J551" s="55">
        <v>5.35</v>
      </c>
      <c r="K551" s="73">
        <v>2.4300000000000002</v>
      </c>
      <c r="L551" s="55">
        <v>2.0099999999999998</v>
      </c>
      <c r="M551" s="55">
        <f>TRUNC(((J551*G551)+(L551*G551)),2)</f>
        <v>2134.4</v>
      </c>
      <c r="N551" s="55">
        <f>TRUNC(((J551*H551)+(L551*H551)),2)</f>
        <v>2134.4</v>
      </c>
      <c r="O551" s="37"/>
      <c r="P551" s="55">
        <v>6.45</v>
      </c>
      <c r="Q551" s="55">
        <v>2.4300000000000002</v>
      </c>
      <c r="R551" s="55">
        <v>2575.1999999999998</v>
      </c>
      <c r="S551" s="55">
        <v>2575.1999999999998</v>
      </c>
      <c r="T551" s="135">
        <f>N551/S551</f>
        <v>0.82882882882882891</v>
      </c>
      <c r="U551" s="55">
        <f>TRUNC(J551*H551,2)</f>
        <v>1551.5</v>
      </c>
      <c r="V551" s="55">
        <f>TRUNC(L551*H551,2)</f>
        <v>582.9</v>
      </c>
      <c r="X551" s="36" t="b">
        <v>1</v>
      </c>
    </row>
    <row r="552" spans="1:24" x14ac:dyDescent="0.25">
      <c r="A552" s="42" t="s">
        <v>3646</v>
      </c>
      <c r="B552" s="128" t="s">
        <v>961</v>
      </c>
      <c r="C552" s="50" t="s">
        <v>163</v>
      </c>
      <c r="D552" s="51">
        <v>70584</v>
      </c>
      <c r="E552" s="56" t="s">
        <v>962</v>
      </c>
      <c r="F552" s="53" t="s">
        <v>172</v>
      </c>
      <c r="G552" s="54">
        <v>485</v>
      </c>
      <c r="H552" s="55">
        <v>485</v>
      </c>
      <c r="I552" s="73">
        <v>9.09</v>
      </c>
      <c r="J552" s="55">
        <v>7.54</v>
      </c>
      <c r="K552" s="73">
        <v>2.61</v>
      </c>
      <c r="L552" s="55">
        <v>2.16</v>
      </c>
      <c r="M552" s="55">
        <f>TRUNC(((J552*G552)+(L552*G552)),2)</f>
        <v>4704.5</v>
      </c>
      <c r="N552" s="55">
        <f>TRUNC(((J552*H552)+(L552*H552)),2)</f>
        <v>4704.5</v>
      </c>
      <c r="O552" s="37"/>
      <c r="P552" s="55">
        <v>9.09</v>
      </c>
      <c r="Q552" s="55">
        <v>2.61</v>
      </c>
      <c r="R552" s="55">
        <v>5674.5</v>
      </c>
      <c r="S552" s="55">
        <v>5674.5</v>
      </c>
      <c r="T552" s="135">
        <f>N552/S552</f>
        <v>0.82905982905982911</v>
      </c>
      <c r="U552" s="55">
        <f>TRUNC(J552*H552,2)</f>
        <v>3656.9</v>
      </c>
      <c r="V552" s="55">
        <f>TRUNC(L552*H552,2)</f>
        <v>1047.5999999999999</v>
      </c>
      <c r="X552" s="36" t="b">
        <v>1</v>
      </c>
    </row>
    <row r="553" spans="1:24" x14ac:dyDescent="0.25">
      <c r="A553" s="42" t="s">
        <v>3647</v>
      </c>
      <c r="B553" s="128" t="s">
        <v>963</v>
      </c>
      <c r="C553" s="50" t="s">
        <v>163</v>
      </c>
      <c r="D553" s="51">
        <v>70585</v>
      </c>
      <c r="E553" s="56" t="s">
        <v>964</v>
      </c>
      <c r="F553" s="53" t="s">
        <v>172</v>
      </c>
      <c r="G553" s="54">
        <v>152</v>
      </c>
      <c r="H553" s="55">
        <v>152</v>
      </c>
      <c r="I553" s="73">
        <v>15.17</v>
      </c>
      <c r="J553" s="55">
        <v>12.59</v>
      </c>
      <c r="K553" s="73">
        <v>2.98</v>
      </c>
      <c r="L553" s="55">
        <v>2.4700000000000002</v>
      </c>
      <c r="M553" s="55">
        <f>TRUNC(((J553*G553)+(L553*G553)),2)</f>
        <v>2289.12</v>
      </c>
      <c r="N553" s="55">
        <f>TRUNC(((J553*H553)+(L553*H553)),2)</f>
        <v>2289.12</v>
      </c>
      <c r="O553" s="37"/>
      <c r="P553" s="55">
        <v>15.17</v>
      </c>
      <c r="Q553" s="55">
        <v>2.98</v>
      </c>
      <c r="R553" s="55">
        <v>2758.8</v>
      </c>
      <c r="S553" s="55">
        <v>2758.8</v>
      </c>
      <c r="T553" s="135">
        <f>N553/S553</f>
        <v>0.8297520661157024</v>
      </c>
      <c r="U553" s="55">
        <f>TRUNC(J553*H553,2)</f>
        <v>1913.68</v>
      </c>
      <c r="V553" s="55">
        <f>TRUNC(L553*H553,2)</f>
        <v>375.44</v>
      </c>
      <c r="X553" s="36" t="b">
        <v>1</v>
      </c>
    </row>
    <row r="554" spans="1:24" x14ac:dyDescent="0.25">
      <c r="A554" s="42" t="s">
        <v>3648</v>
      </c>
      <c r="B554" s="128" t="s">
        <v>965</v>
      </c>
      <c r="C554" s="50" t="s">
        <v>163</v>
      </c>
      <c r="D554" s="51">
        <v>70514</v>
      </c>
      <c r="E554" s="56" t="s">
        <v>966</v>
      </c>
      <c r="F554" s="53" t="s">
        <v>172</v>
      </c>
      <c r="G554" s="54">
        <v>342</v>
      </c>
      <c r="H554" s="55">
        <v>342</v>
      </c>
      <c r="I554" s="73">
        <v>59.21</v>
      </c>
      <c r="J554" s="55">
        <v>49.15</v>
      </c>
      <c r="K554" s="73">
        <v>6.35</v>
      </c>
      <c r="L554" s="55">
        <v>5.27</v>
      </c>
      <c r="M554" s="55">
        <f>TRUNC(((J554*G554)+(L554*G554)),2)</f>
        <v>18611.64</v>
      </c>
      <c r="N554" s="55">
        <f>TRUNC(((J554*H554)+(L554*H554)),2)</f>
        <v>18611.64</v>
      </c>
      <c r="O554" s="37"/>
      <c r="P554" s="55">
        <v>59.21</v>
      </c>
      <c r="Q554" s="55">
        <v>6.35</v>
      </c>
      <c r="R554" s="55">
        <v>22421.52</v>
      </c>
      <c r="S554" s="55">
        <v>22421.52</v>
      </c>
      <c r="T554" s="135">
        <f>N554/S554</f>
        <v>0.83007931665649781</v>
      </c>
      <c r="U554" s="55">
        <f>TRUNC(J554*H554,2)</f>
        <v>16809.3</v>
      </c>
      <c r="V554" s="55">
        <f>TRUNC(L554*H554,2)</f>
        <v>1802.34</v>
      </c>
      <c r="X554" s="36" t="b">
        <v>1</v>
      </c>
    </row>
    <row r="555" spans="1:24" x14ac:dyDescent="0.25">
      <c r="A555" s="42" t="s">
        <v>3649</v>
      </c>
      <c r="B555" s="128" t="s">
        <v>967</v>
      </c>
      <c r="C555" s="50" t="s">
        <v>163</v>
      </c>
      <c r="D555" s="51">
        <v>71257</v>
      </c>
      <c r="E555" s="56" t="s">
        <v>968</v>
      </c>
      <c r="F555" s="53" t="s">
        <v>172</v>
      </c>
      <c r="G555" s="54">
        <v>105</v>
      </c>
      <c r="H555" s="55">
        <v>105</v>
      </c>
      <c r="I555" s="73">
        <v>59.39</v>
      </c>
      <c r="J555" s="55">
        <v>49.29</v>
      </c>
      <c r="K555" s="73">
        <v>59.78</v>
      </c>
      <c r="L555" s="55">
        <v>49.62</v>
      </c>
      <c r="M555" s="55">
        <f>TRUNC(((J555*G555)+(L555*G555)),2)</f>
        <v>10385.549999999999</v>
      </c>
      <c r="N555" s="55">
        <f>TRUNC(((J555*H555)+(L555*H555)),2)</f>
        <v>10385.549999999999</v>
      </c>
      <c r="O555" s="37"/>
      <c r="P555" s="55">
        <v>59.39</v>
      </c>
      <c r="Q555" s="55">
        <v>59.78</v>
      </c>
      <c r="R555" s="55">
        <v>12512.85</v>
      </c>
      <c r="S555" s="55">
        <v>12512.85</v>
      </c>
      <c r="T555" s="135">
        <f>N555/S555</f>
        <v>0.82999076948896522</v>
      </c>
      <c r="U555" s="55">
        <f>TRUNC(J555*H555,2)</f>
        <v>5175.45</v>
      </c>
      <c r="V555" s="55">
        <f>TRUNC(L555*H555,2)</f>
        <v>5210.1000000000004</v>
      </c>
      <c r="X555" s="36" t="b">
        <v>1</v>
      </c>
    </row>
    <row r="556" spans="1:24" x14ac:dyDescent="0.25">
      <c r="A556" s="42" t="s">
        <v>3650</v>
      </c>
      <c r="B556" s="128" t="s">
        <v>969</v>
      </c>
      <c r="C556" s="50" t="s">
        <v>163</v>
      </c>
      <c r="D556" s="51">
        <v>70377</v>
      </c>
      <c r="E556" s="56" t="s">
        <v>970</v>
      </c>
      <c r="F556" s="53" t="s">
        <v>160</v>
      </c>
      <c r="G556" s="54">
        <v>70</v>
      </c>
      <c r="H556" s="55">
        <v>70</v>
      </c>
      <c r="I556" s="73">
        <v>3.8</v>
      </c>
      <c r="J556" s="55">
        <v>3.15</v>
      </c>
      <c r="K556" s="73">
        <v>6.72</v>
      </c>
      <c r="L556" s="55">
        <v>5.57</v>
      </c>
      <c r="M556" s="55">
        <f>TRUNC(((J556*G556)+(L556*G556)),2)</f>
        <v>610.4</v>
      </c>
      <c r="N556" s="55">
        <f>TRUNC(((J556*H556)+(L556*H556)),2)</f>
        <v>610.4</v>
      </c>
      <c r="O556" s="37"/>
      <c r="P556" s="55">
        <v>3.8</v>
      </c>
      <c r="Q556" s="55">
        <v>6.72</v>
      </c>
      <c r="R556" s="55">
        <v>736.4</v>
      </c>
      <c r="S556" s="55">
        <v>736.4</v>
      </c>
      <c r="T556" s="135">
        <f>N556/S556</f>
        <v>0.82889733840304181</v>
      </c>
      <c r="U556" s="55">
        <f>TRUNC(J556*H556,2)</f>
        <v>220.5</v>
      </c>
      <c r="V556" s="55">
        <f>TRUNC(L556*H556,2)</f>
        <v>389.9</v>
      </c>
      <c r="X556" s="36" t="b">
        <v>1</v>
      </c>
    </row>
    <row r="557" spans="1:24" x14ac:dyDescent="0.25">
      <c r="A557" s="42" t="s">
        <v>3651</v>
      </c>
      <c r="B557" s="128" t="s">
        <v>971</v>
      </c>
      <c r="C557" s="50" t="s">
        <v>163</v>
      </c>
      <c r="D557" s="51">
        <v>71127</v>
      </c>
      <c r="E557" s="56" t="s">
        <v>972</v>
      </c>
      <c r="F557" s="53" t="s">
        <v>160</v>
      </c>
      <c r="G557" s="54">
        <v>3</v>
      </c>
      <c r="H557" s="55">
        <v>3</v>
      </c>
      <c r="I557" s="73">
        <v>67.69</v>
      </c>
      <c r="J557" s="55">
        <v>56.18</v>
      </c>
      <c r="K557" s="73">
        <v>56.04</v>
      </c>
      <c r="L557" s="55">
        <v>46.51</v>
      </c>
      <c r="M557" s="55">
        <f>TRUNC(((J557*G557)+(L557*G557)),2)</f>
        <v>308.07</v>
      </c>
      <c r="N557" s="55">
        <f>TRUNC(((J557*H557)+(L557*H557)),2)</f>
        <v>308.07</v>
      </c>
      <c r="O557" s="37"/>
      <c r="P557" s="55">
        <v>67.69</v>
      </c>
      <c r="Q557" s="55">
        <v>56.04</v>
      </c>
      <c r="R557" s="55">
        <v>371.19</v>
      </c>
      <c r="S557" s="55">
        <v>371.19</v>
      </c>
      <c r="T557" s="135">
        <f>N557/S557</f>
        <v>0.82995231552574156</v>
      </c>
      <c r="U557" s="55">
        <f>TRUNC(J557*H557,2)</f>
        <v>168.54</v>
      </c>
      <c r="V557" s="55">
        <f>TRUNC(L557*H557,2)</f>
        <v>139.53</v>
      </c>
      <c r="X557" s="36" t="b">
        <v>1</v>
      </c>
    </row>
    <row r="558" spans="1:24" x14ac:dyDescent="0.25">
      <c r="A558" s="42" t="s">
        <v>3652</v>
      </c>
      <c r="B558" s="128" t="s">
        <v>973</v>
      </c>
      <c r="C558" s="50" t="s">
        <v>163</v>
      </c>
      <c r="D558" s="51">
        <v>71727</v>
      </c>
      <c r="E558" s="56" t="s">
        <v>974</v>
      </c>
      <c r="F558" s="53" t="s">
        <v>160</v>
      </c>
      <c r="G558" s="54">
        <v>4</v>
      </c>
      <c r="H558" s="55">
        <v>4</v>
      </c>
      <c r="I558" s="73">
        <v>13.4</v>
      </c>
      <c r="J558" s="55">
        <v>11.12</v>
      </c>
      <c r="K558" s="73">
        <v>16.07</v>
      </c>
      <c r="L558" s="55">
        <v>13.33</v>
      </c>
      <c r="M558" s="55">
        <f>TRUNC(((J558*G558)+(L558*G558)),2)</f>
        <v>97.8</v>
      </c>
      <c r="N558" s="55">
        <f>TRUNC(((J558*H558)+(L558*H558)),2)</f>
        <v>97.8</v>
      </c>
      <c r="O558" s="37"/>
      <c r="P558" s="55">
        <v>13.4</v>
      </c>
      <c r="Q558" s="55">
        <v>16.07</v>
      </c>
      <c r="R558" s="55">
        <v>117.88</v>
      </c>
      <c r="S558" s="55">
        <v>117.88</v>
      </c>
      <c r="T558" s="135">
        <f>N558/S558</f>
        <v>0.829657278588395</v>
      </c>
      <c r="U558" s="55">
        <f>TRUNC(J558*H558,2)</f>
        <v>44.48</v>
      </c>
      <c r="V558" s="55">
        <f>TRUNC(L558*H558,2)</f>
        <v>53.32</v>
      </c>
      <c r="X558" s="36" t="b">
        <v>1</v>
      </c>
    </row>
    <row r="559" spans="1:24" x14ac:dyDescent="0.25">
      <c r="A559" s="42" t="s">
        <v>3653</v>
      </c>
      <c r="B559" s="128" t="s">
        <v>975</v>
      </c>
      <c r="C559" s="50" t="s">
        <v>163</v>
      </c>
      <c r="D559" s="51">
        <v>70427</v>
      </c>
      <c r="E559" s="56" t="s">
        <v>976</v>
      </c>
      <c r="F559" s="53" t="s">
        <v>370</v>
      </c>
      <c r="G559" s="54">
        <v>6</v>
      </c>
      <c r="H559" s="55">
        <v>6</v>
      </c>
      <c r="I559" s="73">
        <v>12.85</v>
      </c>
      <c r="J559" s="55">
        <v>10.66</v>
      </c>
      <c r="K559" s="73">
        <v>6.72</v>
      </c>
      <c r="L559" s="55">
        <v>5.57</v>
      </c>
      <c r="M559" s="55">
        <f>TRUNC(((J559*G559)+(L559*G559)),2)</f>
        <v>97.38</v>
      </c>
      <c r="N559" s="55">
        <f>TRUNC(((J559*H559)+(L559*H559)),2)</f>
        <v>97.38</v>
      </c>
      <c r="O559" s="37"/>
      <c r="P559" s="55">
        <v>12.85</v>
      </c>
      <c r="Q559" s="55">
        <v>6.72</v>
      </c>
      <c r="R559" s="55">
        <v>117.42</v>
      </c>
      <c r="S559" s="55">
        <v>117.42</v>
      </c>
      <c r="T559" s="135">
        <f>N559/S559</f>
        <v>0.82933060807358194</v>
      </c>
      <c r="U559" s="55">
        <f>TRUNC(J559*H559,2)</f>
        <v>63.96</v>
      </c>
      <c r="V559" s="55">
        <f>TRUNC(L559*H559,2)</f>
        <v>33.42</v>
      </c>
      <c r="X559" s="36" t="b">
        <v>1</v>
      </c>
    </row>
    <row r="560" spans="1:24" x14ac:dyDescent="0.25">
      <c r="A560" s="42" t="s">
        <v>3654</v>
      </c>
      <c r="B560" s="128" t="s">
        <v>977</v>
      </c>
      <c r="C560" s="50" t="s">
        <v>163</v>
      </c>
      <c r="D560" s="51">
        <v>71255</v>
      </c>
      <c r="E560" s="56" t="s">
        <v>978</v>
      </c>
      <c r="F560" s="53" t="s">
        <v>172</v>
      </c>
      <c r="G560" s="54">
        <v>2</v>
      </c>
      <c r="H560" s="55">
        <v>2</v>
      </c>
      <c r="I560" s="73">
        <v>26.12</v>
      </c>
      <c r="J560" s="55">
        <v>21.68</v>
      </c>
      <c r="K560" s="73">
        <v>29.89</v>
      </c>
      <c r="L560" s="55">
        <v>24.81</v>
      </c>
      <c r="M560" s="55">
        <f>TRUNC(((J560*G560)+(L560*G560)),2)</f>
        <v>92.98</v>
      </c>
      <c r="N560" s="55">
        <f>TRUNC(((J560*H560)+(L560*H560)),2)</f>
        <v>92.98</v>
      </c>
      <c r="O560" s="37"/>
      <c r="P560" s="55">
        <v>26.12</v>
      </c>
      <c r="Q560" s="55">
        <v>29.89</v>
      </c>
      <c r="R560" s="55">
        <v>112.02</v>
      </c>
      <c r="S560" s="55">
        <v>112.02</v>
      </c>
      <c r="T560" s="135">
        <f>N560/S560</f>
        <v>0.83003035172290673</v>
      </c>
      <c r="U560" s="55">
        <f>TRUNC(J560*H560,2)</f>
        <v>43.36</v>
      </c>
      <c r="V560" s="55">
        <f>TRUNC(L560*H560,2)</f>
        <v>49.62</v>
      </c>
      <c r="X560" s="36" t="b">
        <v>1</v>
      </c>
    </row>
    <row r="561" spans="1:24" x14ac:dyDescent="0.25">
      <c r="A561" s="42" t="s">
        <v>3655</v>
      </c>
      <c r="B561" s="128" t="s">
        <v>979</v>
      </c>
      <c r="C561" s="50" t="s">
        <v>163</v>
      </c>
      <c r="D561" s="51">
        <v>70375</v>
      </c>
      <c r="E561" s="56" t="s">
        <v>980</v>
      </c>
      <c r="F561" s="53" t="s">
        <v>160</v>
      </c>
      <c r="G561" s="54">
        <v>2</v>
      </c>
      <c r="H561" s="55">
        <v>2</v>
      </c>
      <c r="I561" s="73">
        <v>2.64</v>
      </c>
      <c r="J561" s="55">
        <v>2.19</v>
      </c>
      <c r="K561" s="73">
        <v>2.2400000000000002</v>
      </c>
      <c r="L561" s="55">
        <v>1.85</v>
      </c>
      <c r="M561" s="55">
        <f>TRUNC(((J561*G561)+(L561*G561)),2)</f>
        <v>8.08</v>
      </c>
      <c r="N561" s="55">
        <f>TRUNC(((J561*H561)+(L561*H561)),2)</f>
        <v>8.08</v>
      </c>
      <c r="O561" s="37"/>
      <c r="P561" s="55">
        <v>2.64</v>
      </c>
      <c r="Q561" s="55">
        <v>2.2400000000000002</v>
      </c>
      <c r="R561" s="55">
        <v>9.76</v>
      </c>
      <c r="S561" s="55">
        <v>9.76</v>
      </c>
      <c r="T561" s="135">
        <f>N561/S561</f>
        <v>0.82786885245901642</v>
      </c>
      <c r="U561" s="55">
        <f>TRUNC(J561*H561,2)</f>
        <v>4.38</v>
      </c>
      <c r="V561" s="55">
        <f>TRUNC(L561*H561,2)</f>
        <v>3.7</v>
      </c>
      <c r="X561" s="36" t="b">
        <v>1</v>
      </c>
    </row>
    <row r="562" spans="1:24" x14ac:dyDescent="0.25">
      <c r="A562" s="42" t="s">
        <v>3656</v>
      </c>
      <c r="B562" s="128" t="s">
        <v>981</v>
      </c>
      <c r="C562" s="50" t="s">
        <v>163</v>
      </c>
      <c r="D562" s="51">
        <v>71125</v>
      </c>
      <c r="E562" s="56" t="s">
        <v>982</v>
      </c>
      <c r="F562" s="53" t="s">
        <v>160</v>
      </c>
      <c r="G562" s="54">
        <v>2</v>
      </c>
      <c r="H562" s="55">
        <v>2</v>
      </c>
      <c r="I562" s="73">
        <v>31.26</v>
      </c>
      <c r="J562" s="55">
        <v>25.94</v>
      </c>
      <c r="K562" s="73">
        <v>17.559999999999999</v>
      </c>
      <c r="L562" s="55">
        <v>14.57</v>
      </c>
      <c r="M562" s="55">
        <f>TRUNC(((J562*G562)+(L562*G562)),2)</f>
        <v>81.02</v>
      </c>
      <c r="N562" s="55">
        <f>TRUNC(((J562*H562)+(L562*H562)),2)</f>
        <v>81.02</v>
      </c>
      <c r="O562" s="37"/>
      <c r="P562" s="55">
        <v>31.26</v>
      </c>
      <c r="Q562" s="55">
        <v>17.559999999999999</v>
      </c>
      <c r="R562" s="55">
        <v>97.64</v>
      </c>
      <c r="S562" s="55">
        <v>97.64</v>
      </c>
      <c r="T562" s="135">
        <f>N562/S562</f>
        <v>0.82978287587054478</v>
      </c>
      <c r="U562" s="55">
        <f>TRUNC(J562*H562,2)</f>
        <v>51.88</v>
      </c>
      <c r="V562" s="55">
        <f>TRUNC(L562*H562,2)</f>
        <v>29.14</v>
      </c>
      <c r="X562" s="36" t="b">
        <v>1</v>
      </c>
    </row>
    <row r="563" spans="1:24" x14ac:dyDescent="0.25">
      <c r="A563" s="42" t="s">
        <v>3657</v>
      </c>
      <c r="B563" s="128" t="s">
        <v>983</v>
      </c>
      <c r="C563" s="50" t="s">
        <v>163</v>
      </c>
      <c r="D563" s="51">
        <v>71725</v>
      </c>
      <c r="E563" s="56" t="s">
        <v>984</v>
      </c>
      <c r="F563" s="53" t="s">
        <v>160</v>
      </c>
      <c r="G563" s="54">
        <v>4</v>
      </c>
      <c r="H563" s="55">
        <v>4</v>
      </c>
      <c r="I563" s="73">
        <v>8.89</v>
      </c>
      <c r="J563" s="55">
        <v>7.37</v>
      </c>
      <c r="K563" s="73">
        <v>4.8600000000000003</v>
      </c>
      <c r="L563" s="55">
        <v>4.03</v>
      </c>
      <c r="M563" s="55">
        <f>TRUNC(((J563*G563)+(L563*G563)),2)</f>
        <v>45.6</v>
      </c>
      <c r="N563" s="55">
        <f>TRUNC(((J563*H563)+(L563*H563)),2)</f>
        <v>45.6</v>
      </c>
      <c r="O563" s="37"/>
      <c r="P563" s="55">
        <v>8.89</v>
      </c>
      <c r="Q563" s="55">
        <v>4.8600000000000003</v>
      </c>
      <c r="R563" s="55">
        <v>55</v>
      </c>
      <c r="S563" s="55">
        <v>55</v>
      </c>
      <c r="T563" s="135">
        <f>N563/S563</f>
        <v>0.8290909090909091</v>
      </c>
      <c r="U563" s="55">
        <f>TRUNC(J563*H563,2)</f>
        <v>29.48</v>
      </c>
      <c r="V563" s="55">
        <f>TRUNC(L563*H563,2)</f>
        <v>16.12</v>
      </c>
      <c r="X563" s="36" t="b">
        <v>1</v>
      </c>
    </row>
    <row r="564" spans="1:24" x14ac:dyDescent="0.25">
      <c r="A564" s="42" t="s">
        <v>3658</v>
      </c>
      <c r="B564" s="128" t="s">
        <v>985</v>
      </c>
      <c r="C564" s="50" t="s">
        <v>163</v>
      </c>
      <c r="D564" s="51">
        <v>70425</v>
      </c>
      <c r="E564" s="56" t="s">
        <v>986</v>
      </c>
      <c r="F564" s="53" t="s">
        <v>370</v>
      </c>
      <c r="G564" s="54">
        <v>2</v>
      </c>
      <c r="H564" s="55">
        <v>2</v>
      </c>
      <c r="I564" s="73">
        <v>7.49</v>
      </c>
      <c r="J564" s="55">
        <v>6.21</v>
      </c>
      <c r="K564" s="73">
        <v>2.2400000000000002</v>
      </c>
      <c r="L564" s="55">
        <v>1.85</v>
      </c>
      <c r="M564" s="55">
        <f>TRUNC(((J564*G564)+(L564*G564)),2)</f>
        <v>16.12</v>
      </c>
      <c r="N564" s="55">
        <f>TRUNC(((J564*H564)+(L564*H564)),2)</f>
        <v>16.12</v>
      </c>
      <c r="O564" s="37"/>
      <c r="P564" s="55">
        <v>7.49</v>
      </c>
      <c r="Q564" s="55">
        <v>2.2400000000000002</v>
      </c>
      <c r="R564" s="55">
        <v>19.46</v>
      </c>
      <c r="S564" s="55">
        <v>19.46</v>
      </c>
      <c r="T564" s="135">
        <f>N564/S564</f>
        <v>0.82836587872559098</v>
      </c>
      <c r="U564" s="55">
        <f>TRUNC(J564*H564,2)</f>
        <v>12.42</v>
      </c>
      <c r="V564" s="55">
        <f>TRUNC(L564*H564,2)</f>
        <v>3.7</v>
      </c>
      <c r="X564" s="36" t="b">
        <v>1</v>
      </c>
    </row>
    <row r="565" spans="1:24" x14ac:dyDescent="0.25">
      <c r="A565" s="42" t="s">
        <v>3659</v>
      </c>
      <c r="B565" s="128" t="s">
        <v>987</v>
      </c>
      <c r="C565" s="50" t="s">
        <v>163</v>
      </c>
      <c r="D565" s="51">
        <v>71254</v>
      </c>
      <c r="E565" s="56" t="s">
        <v>988</v>
      </c>
      <c r="F565" s="53" t="s">
        <v>172</v>
      </c>
      <c r="G565" s="54">
        <v>3</v>
      </c>
      <c r="H565" s="55">
        <v>3</v>
      </c>
      <c r="I565" s="73">
        <v>22.54</v>
      </c>
      <c r="J565" s="55">
        <v>18.71</v>
      </c>
      <c r="K565" s="73">
        <v>26.15</v>
      </c>
      <c r="L565" s="55">
        <v>21.7</v>
      </c>
      <c r="M565" s="55">
        <f>TRUNC(((J565*G565)+(L565*G565)),2)</f>
        <v>121.23</v>
      </c>
      <c r="N565" s="55">
        <f>TRUNC(((J565*H565)+(L565*H565)),2)</f>
        <v>121.23</v>
      </c>
      <c r="O565" s="37"/>
      <c r="P565" s="55">
        <v>22.54</v>
      </c>
      <c r="Q565" s="55">
        <v>26.15</v>
      </c>
      <c r="R565" s="55">
        <v>146.07</v>
      </c>
      <c r="S565" s="55">
        <v>146.07</v>
      </c>
      <c r="T565" s="135">
        <f>N565/S565</f>
        <v>0.82994454713493537</v>
      </c>
      <c r="U565" s="55">
        <f>TRUNC(J565*H565,2)</f>
        <v>56.13</v>
      </c>
      <c r="V565" s="55">
        <f>TRUNC(L565*H565,2)</f>
        <v>65.099999999999994</v>
      </c>
      <c r="X565" s="36" t="b">
        <v>1</v>
      </c>
    </row>
    <row r="566" spans="1:24" x14ac:dyDescent="0.25">
      <c r="A566" s="42" t="s">
        <v>3660</v>
      </c>
      <c r="B566" s="128" t="s">
        <v>989</v>
      </c>
      <c r="C566" s="50" t="s">
        <v>163</v>
      </c>
      <c r="D566" s="51">
        <v>70374</v>
      </c>
      <c r="E566" s="56" t="s">
        <v>990</v>
      </c>
      <c r="F566" s="53" t="s">
        <v>160</v>
      </c>
      <c r="G566" s="54">
        <v>2</v>
      </c>
      <c r="H566" s="55">
        <v>2</v>
      </c>
      <c r="I566" s="73">
        <v>2.29</v>
      </c>
      <c r="J566" s="55">
        <v>1.9</v>
      </c>
      <c r="K566" s="73">
        <v>1.49</v>
      </c>
      <c r="L566" s="55">
        <v>1.23</v>
      </c>
      <c r="M566" s="55">
        <f>TRUNC(((J566*G566)+(L566*G566)),2)</f>
        <v>6.26</v>
      </c>
      <c r="N566" s="55">
        <f>TRUNC(((J566*H566)+(L566*H566)),2)</f>
        <v>6.26</v>
      </c>
      <c r="O566" s="37"/>
      <c r="P566" s="55">
        <v>2.29</v>
      </c>
      <c r="Q566" s="55">
        <v>1.49</v>
      </c>
      <c r="R566" s="55">
        <v>7.56</v>
      </c>
      <c r="S566" s="55">
        <v>7.56</v>
      </c>
      <c r="T566" s="135">
        <f>N566/S566</f>
        <v>0.82804232804232802</v>
      </c>
      <c r="U566" s="55">
        <f>TRUNC(J566*H566,2)</f>
        <v>3.8</v>
      </c>
      <c r="V566" s="55">
        <f>TRUNC(L566*H566,2)</f>
        <v>2.46</v>
      </c>
      <c r="X566" s="36" t="b">
        <v>1</v>
      </c>
    </row>
    <row r="567" spans="1:24" x14ac:dyDescent="0.25">
      <c r="A567" s="42" t="s">
        <v>3661</v>
      </c>
      <c r="B567" s="128" t="s">
        <v>991</v>
      </c>
      <c r="C567" s="50" t="s">
        <v>163</v>
      </c>
      <c r="D567" s="51">
        <v>71124</v>
      </c>
      <c r="E567" s="56" t="s">
        <v>992</v>
      </c>
      <c r="F567" s="53" t="s">
        <v>160</v>
      </c>
      <c r="G567" s="54">
        <v>2</v>
      </c>
      <c r="H567" s="55">
        <v>2</v>
      </c>
      <c r="I567" s="73">
        <v>16.850000000000001</v>
      </c>
      <c r="J567" s="55">
        <v>13.98</v>
      </c>
      <c r="K567" s="73">
        <v>13.08</v>
      </c>
      <c r="L567" s="55">
        <v>10.85</v>
      </c>
      <c r="M567" s="55">
        <f>TRUNC(((J567*G567)+(L567*G567)),2)</f>
        <v>49.66</v>
      </c>
      <c r="N567" s="55">
        <f>TRUNC(((J567*H567)+(L567*H567)),2)</f>
        <v>49.66</v>
      </c>
      <c r="O567" s="37"/>
      <c r="P567" s="55">
        <v>16.850000000000001</v>
      </c>
      <c r="Q567" s="55">
        <v>13.08</v>
      </c>
      <c r="R567" s="55">
        <v>59.86</v>
      </c>
      <c r="S567" s="55">
        <v>59.86</v>
      </c>
      <c r="T567" s="135">
        <f>N567/S567</f>
        <v>0.82960240561309717</v>
      </c>
      <c r="U567" s="55">
        <f>TRUNC(J567*H567,2)</f>
        <v>27.96</v>
      </c>
      <c r="V567" s="55">
        <f>TRUNC(L567*H567,2)</f>
        <v>21.7</v>
      </c>
      <c r="X567" s="36" t="b">
        <v>1</v>
      </c>
    </row>
    <row r="568" spans="1:24" x14ac:dyDescent="0.25">
      <c r="A568" s="42" t="s">
        <v>3662</v>
      </c>
      <c r="B568" s="128" t="s">
        <v>993</v>
      </c>
      <c r="C568" s="50" t="s">
        <v>163</v>
      </c>
      <c r="D568" s="51">
        <v>71724</v>
      </c>
      <c r="E568" s="56" t="s">
        <v>994</v>
      </c>
      <c r="F568" s="53" t="s">
        <v>160</v>
      </c>
      <c r="G568" s="54">
        <v>4</v>
      </c>
      <c r="H568" s="55">
        <v>4</v>
      </c>
      <c r="I568" s="73">
        <v>4.2699999999999996</v>
      </c>
      <c r="J568" s="55">
        <v>3.54</v>
      </c>
      <c r="K568" s="73">
        <v>4.1100000000000003</v>
      </c>
      <c r="L568" s="55">
        <v>3.41</v>
      </c>
      <c r="M568" s="55">
        <f>TRUNC(((J568*G568)+(L568*G568)),2)</f>
        <v>27.8</v>
      </c>
      <c r="N568" s="55">
        <f>TRUNC(((J568*H568)+(L568*H568)),2)</f>
        <v>27.8</v>
      </c>
      <c r="O568" s="37"/>
      <c r="P568" s="55">
        <v>4.2699999999999996</v>
      </c>
      <c r="Q568" s="55">
        <v>4.1100000000000003</v>
      </c>
      <c r="R568" s="55">
        <v>33.520000000000003</v>
      </c>
      <c r="S568" s="55">
        <v>33.520000000000003</v>
      </c>
      <c r="T568" s="135">
        <f>N568/S568</f>
        <v>0.8293556085918854</v>
      </c>
      <c r="U568" s="55">
        <f>TRUNC(J568*H568,2)</f>
        <v>14.16</v>
      </c>
      <c r="V568" s="55">
        <f>TRUNC(L568*H568,2)</f>
        <v>13.64</v>
      </c>
      <c r="X568" s="36" t="b">
        <v>1</v>
      </c>
    </row>
    <row r="569" spans="1:24" x14ac:dyDescent="0.25">
      <c r="A569" s="42" t="s">
        <v>3663</v>
      </c>
      <c r="B569" s="128" t="s">
        <v>995</v>
      </c>
      <c r="C569" s="50" t="s">
        <v>163</v>
      </c>
      <c r="D569" s="51">
        <v>70424</v>
      </c>
      <c r="E569" s="56" t="s">
        <v>996</v>
      </c>
      <c r="F569" s="53" t="s">
        <v>370</v>
      </c>
      <c r="G569" s="54">
        <v>4</v>
      </c>
      <c r="H569" s="55">
        <v>4</v>
      </c>
      <c r="I569" s="73">
        <v>4</v>
      </c>
      <c r="J569" s="55">
        <v>3.32</v>
      </c>
      <c r="K569" s="73">
        <v>1.49</v>
      </c>
      <c r="L569" s="55">
        <v>1.23</v>
      </c>
      <c r="M569" s="55">
        <f>TRUNC(((J569*G569)+(L569*G569)),2)</f>
        <v>18.2</v>
      </c>
      <c r="N569" s="55">
        <f>TRUNC(((J569*H569)+(L569*H569)),2)</f>
        <v>18.2</v>
      </c>
      <c r="O569" s="37"/>
      <c r="P569" s="55">
        <v>4</v>
      </c>
      <c r="Q569" s="55">
        <v>1.49</v>
      </c>
      <c r="R569" s="55">
        <v>21.96</v>
      </c>
      <c r="S569" s="55">
        <v>21.96</v>
      </c>
      <c r="T569" s="135">
        <f>N569/S569</f>
        <v>0.82877959927140243</v>
      </c>
      <c r="U569" s="55">
        <f>TRUNC(J569*H569,2)</f>
        <v>13.28</v>
      </c>
      <c r="V569" s="55">
        <f>TRUNC(L569*H569,2)</f>
        <v>4.92</v>
      </c>
      <c r="X569" s="36" t="b">
        <v>1</v>
      </c>
    </row>
    <row r="570" spans="1:24" x14ac:dyDescent="0.25">
      <c r="A570" s="42" t="s">
        <v>3664</v>
      </c>
      <c r="B570" s="128" t="s">
        <v>997</v>
      </c>
      <c r="C570" s="50" t="s">
        <v>163</v>
      </c>
      <c r="D570" s="51">
        <v>71252</v>
      </c>
      <c r="E570" s="56" t="s">
        <v>998</v>
      </c>
      <c r="F570" s="53" t="s">
        <v>172</v>
      </c>
      <c r="G570" s="54">
        <v>42</v>
      </c>
      <c r="H570" s="55">
        <v>42</v>
      </c>
      <c r="I570" s="73">
        <v>10.43</v>
      </c>
      <c r="J570" s="55">
        <v>8.65</v>
      </c>
      <c r="K570" s="73">
        <v>14.94</v>
      </c>
      <c r="L570" s="55">
        <v>12.4</v>
      </c>
      <c r="M570" s="55">
        <f>TRUNC(((J570*G570)+(L570*G570)),2)</f>
        <v>884.1</v>
      </c>
      <c r="N570" s="55">
        <f>TRUNC(((J570*H570)+(L570*H570)),2)</f>
        <v>884.1</v>
      </c>
      <c r="O570" s="37"/>
      <c r="P570" s="55">
        <v>10.43</v>
      </c>
      <c r="Q570" s="55">
        <v>14.94</v>
      </c>
      <c r="R570" s="55">
        <v>1065.54</v>
      </c>
      <c r="S570" s="55">
        <v>1065.54</v>
      </c>
      <c r="T570" s="135">
        <f>N570/S570</f>
        <v>0.82972014189988175</v>
      </c>
      <c r="U570" s="55">
        <f>TRUNC(J570*H570,2)</f>
        <v>363.3</v>
      </c>
      <c r="V570" s="55">
        <f>TRUNC(L570*H570,2)</f>
        <v>520.79999999999995</v>
      </c>
      <c r="X570" s="36" t="b">
        <v>1</v>
      </c>
    </row>
    <row r="571" spans="1:24" x14ac:dyDescent="0.25">
      <c r="A571" s="42" t="s">
        <v>3665</v>
      </c>
      <c r="B571" s="128" t="s">
        <v>999</v>
      </c>
      <c r="C571" s="50" t="s">
        <v>163</v>
      </c>
      <c r="D571" s="51">
        <v>70372</v>
      </c>
      <c r="E571" s="56" t="s">
        <v>1000</v>
      </c>
      <c r="F571" s="53" t="s">
        <v>160</v>
      </c>
      <c r="G571" s="54">
        <v>28</v>
      </c>
      <c r="H571" s="55">
        <v>28</v>
      </c>
      <c r="I571" s="73">
        <v>1.52</v>
      </c>
      <c r="J571" s="55">
        <v>1.26</v>
      </c>
      <c r="K571" s="73">
        <v>0.37</v>
      </c>
      <c r="L571" s="55">
        <v>0.3</v>
      </c>
      <c r="M571" s="55">
        <f>TRUNC(((J571*G571)+(L571*G571)),2)</f>
        <v>43.68</v>
      </c>
      <c r="N571" s="55">
        <f>TRUNC(((J571*H571)+(L571*H571)),2)</f>
        <v>43.68</v>
      </c>
      <c r="O571" s="37"/>
      <c r="P571" s="55">
        <v>1.52</v>
      </c>
      <c r="Q571" s="55">
        <v>0.37</v>
      </c>
      <c r="R571" s="55">
        <v>52.92</v>
      </c>
      <c r="S571" s="55">
        <v>52.92</v>
      </c>
      <c r="T571" s="135">
        <f>N571/S571</f>
        <v>0.82539682539682535</v>
      </c>
      <c r="U571" s="55">
        <f>TRUNC(J571*H571,2)</f>
        <v>35.28</v>
      </c>
      <c r="V571" s="55">
        <f>TRUNC(L571*H571,2)</f>
        <v>8.4</v>
      </c>
      <c r="X571" s="36" t="b">
        <v>1</v>
      </c>
    </row>
    <row r="572" spans="1:24" x14ac:dyDescent="0.25">
      <c r="A572" s="42" t="s">
        <v>3666</v>
      </c>
      <c r="B572" s="128" t="s">
        <v>1001</v>
      </c>
      <c r="C572" s="50" t="s">
        <v>163</v>
      </c>
      <c r="D572" s="51">
        <v>71122</v>
      </c>
      <c r="E572" s="56" t="s">
        <v>1002</v>
      </c>
      <c r="F572" s="53" t="s">
        <v>160</v>
      </c>
      <c r="G572" s="54">
        <v>5</v>
      </c>
      <c r="H572" s="55">
        <v>5</v>
      </c>
      <c r="I572" s="73">
        <v>5.56</v>
      </c>
      <c r="J572" s="55">
        <v>4.6100000000000003</v>
      </c>
      <c r="K572" s="73">
        <v>5.23</v>
      </c>
      <c r="L572" s="55">
        <v>4.34</v>
      </c>
      <c r="M572" s="55">
        <f>TRUNC(((J572*G572)+(L572*G572)),2)</f>
        <v>44.75</v>
      </c>
      <c r="N572" s="55">
        <f>TRUNC(((J572*H572)+(L572*H572)),2)</f>
        <v>44.75</v>
      </c>
      <c r="O572" s="37"/>
      <c r="P572" s="55">
        <v>5.56</v>
      </c>
      <c r="Q572" s="55">
        <v>5.23</v>
      </c>
      <c r="R572" s="55">
        <v>53.95</v>
      </c>
      <c r="S572" s="55">
        <v>53.95</v>
      </c>
      <c r="T572" s="135">
        <f>N572/S572</f>
        <v>0.82947173308619082</v>
      </c>
      <c r="U572" s="55">
        <f>TRUNC(J572*H572,2)</f>
        <v>23.05</v>
      </c>
      <c r="V572" s="55">
        <f>TRUNC(L572*H572,2)</f>
        <v>21.7</v>
      </c>
      <c r="X572" s="36" t="b">
        <v>1</v>
      </c>
    </row>
    <row r="573" spans="1:24" x14ac:dyDescent="0.25">
      <c r="A573" s="42" t="s">
        <v>3667</v>
      </c>
      <c r="B573" s="128" t="s">
        <v>1003</v>
      </c>
      <c r="C573" s="50" t="s">
        <v>163</v>
      </c>
      <c r="D573" s="51">
        <v>71721</v>
      </c>
      <c r="E573" s="56" t="s">
        <v>1004</v>
      </c>
      <c r="F573" s="53" t="s">
        <v>160</v>
      </c>
      <c r="G573" s="54">
        <v>10</v>
      </c>
      <c r="H573" s="55">
        <v>10</v>
      </c>
      <c r="I573" s="73">
        <v>2.31</v>
      </c>
      <c r="J573" s="55">
        <v>1.91</v>
      </c>
      <c r="K573" s="73">
        <v>2.2400000000000002</v>
      </c>
      <c r="L573" s="55">
        <v>1.85</v>
      </c>
      <c r="M573" s="55">
        <f>TRUNC(((J573*G573)+(L573*G573)),2)</f>
        <v>37.6</v>
      </c>
      <c r="N573" s="55">
        <f>TRUNC(((J573*H573)+(L573*H573)),2)</f>
        <v>37.6</v>
      </c>
      <c r="O573" s="37"/>
      <c r="P573" s="55">
        <v>2.31</v>
      </c>
      <c r="Q573" s="55">
        <v>2.2400000000000002</v>
      </c>
      <c r="R573" s="55">
        <v>45.5</v>
      </c>
      <c r="S573" s="55">
        <v>45.5</v>
      </c>
      <c r="T573" s="135">
        <f>N573/S573</f>
        <v>0.82637362637362644</v>
      </c>
      <c r="U573" s="55">
        <f>TRUNC(J573*H573,2)</f>
        <v>19.100000000000001</v>
      </c>
      <c r="V573" s="55">
        <f>TRUNC(L573*H573,2)</f>
        <v>18.5</v>
      </c>
      <c r="X573" s="36" t="b">
        <v>1</v>
      </c>
    </row>
    <row r="574" spans="1:24" x14ac:dyDescent="0.25">
      <c r="A574" s="42" t="s">
        <v>5250</v>
      </c>
      <c r="B574" s="128" t="s">
        <v>1005</v>
      </c>
      <c r="C574" s="50" t="s">
        <v>163</v>
      </c>
      <c r="D574" s="51">
        <v>70422</v>
      </c>
      <c r="E574" s="56" t="s">
        <v>1006</v>
      </c>
      <c r="F574" s="53" t="s">
        <v>370</v>
      </c>
      <c r="G574" s="54">
        <v>6</v>
      </c>
      <c r="H574" s="55">
        <v>6</v>
      </c>
      <c r="I574" s="73">
        <v>2.67</v>
      </c>
      <c r="J574" s="55">
        <v>2.21</v>
      </c>
      <c r="K574" s="73">
        <v>0.37</v>
      </c>
      <c r="L574" s="55">
        <v>0.3</v>
      </c>
      <c r="M574" s="55">
        <f>TRUNC(((J574*G574)+(L574*G574)),2)</f>
        <v>15.06</v>
      </c>
      <c r="N574" s="55">
        <f>TRUNC(((J574*H574)+(L574*H574)),2)</f>
        <v>15.06</v>
      </c>
      <c r="O574" s="37"/>
      <c r="P574" s="55">
        <v>2.67</v>
      </c>
      <c r="Q574" s="55">
        <v>0.37</v>
      </c>
      <c r="R574" s="55">
        <v>18.239999999999998</v>
      </c>
      <c r="S574" s="55">
        <v>18.239999999999998</v>
      </c>
      <c r="T574" s="135">
        <f>N574/S574</f>
        <v>0.82565789473684226</v>
      </c>
      <c r="U574" s="55">
        <f>TRUNC(J574*H574,2)</f>
        <v>13.26</v>
      </c>
      <c r="V574" s="55">
        <f>TRUNC(L574*H574,2)</f>
        <v>1.8</v>
      </c>
      <c r="X574" s="36" t="b">
        <v>1</v>
      </c>
    </row>
    <row r="575" spans="1:24" ht="24" x14ac:dyDescent="0.3">
      <c r="A575" s="42" t="s">
        <v>3668</v>
      </c>
      <c r="B575" s="128" t="s">
        <v>1007</v>
      </c>
      <c r="C575" s="50" t="s">
        <v>217</v>
      </c>
      <c r="D575" s="51">
        <v>97668</v>
      </c>
      <c r="E575" s="56" t="s">
        <v>1008</v>
      </c>
      <c r="F575" s="53" t="s">
        <v>172</v>
      </c>
      <c r="G575" s="54">
        <v>30</v>
      </c>
      <c r="H575" s="55">
        <v>30</v>
      </c>
      <c r="I575" s="73">
        <v>7.23</v>
      </c>
      <c r="J575" s="55">
        <v>6</v>
      </c>
      <c r="K575" s="73">
        <v>3.59</v>
      </c>
      <c r="L575" s="55">
        <v>2.98</v>
      </c>
      <c r="M575" s="55">
        <f>TRUNC(((J575*G575)+(L575*G575)),2)</f>
        <v>269.39999999999998</v>
      </c>
      <c r="N575" s="55">
        <f>TRUNC(((J575*H575)+(L575*H575)),2)</f>
        <v>269.39999999999998</v>
      </c>
      <c r="O575" s="38"/>
      <c r="P575" s="55">
        <v>7.23</v>
      </c>
      <c r="Q575" s="55">
        <v>3.59</v>
      </c>
      <c r="R575" s="55">
        <v>324.60000000000002</v>
      </c>
      <c r="S575" s="55">
        <v>324.60000000000002</v>
      </c>
      <c r="T575" s="135">
        <f>N575/S575</f>
        <v>0.82994454713493515</v>
      </c>
      <c r="U575" s="55">
        <f>TRUNC(J575*H575,2)</f>
        <v>180</v>
      </c>
      <c r="V575" s="55">
        <f>TRUNC(L575*H575,2)</f>
        <v>89.4</v>
      </c>
      <c r="X575" s="36" t="b">
        <v>1</v>
      </c>
    </row>
    <row r="576" spans="1:24" x14ac:dyDescent="0.25">
      <c r="A576" s="42" t="s">
        <v>3669</v>
      </c>
      <c r="B576" s="128" t="s">
        <v>1009</v>
      </c>
      <c r="C576" s="50" t="s">
        <v>163</v>
      </c>
      <c r="D576" s="51">
        <v>70647</v>
      </c>
      <c r="E576" s="56" t="s">
        <v>1010</v>
      </c>
      <c r="F576" s="53" t="s">
        <v>160</v>
      </c>
      <c r="G576" s="54">
        <v>8</v>
      </c>
      <c r="H576" s="55">
        <v>8</v>
      </c>
      <c r="I576" s="73">
        <v>60.9</v>
      </c>
      <c r="J576" s="55">
        <v>50.55</v>
      </c>
      <c r="K576" s="73">
        <v>56.04</v>
      </c>
      <c r="L576" s="55">
        <v>46.51</v>
      </c>
      <c r="M576" s="55">
        <f>TRUNC(((J576*G576)+(L576*G576)),2)</f>
        <v>776.48</v>
      </c>
      <c r="N576" s="55">
        <f>TRUNC(((J576*H576)+(L576*H576)),2)</f>
        <v>776.48</v>
      </c>
      <c r="O576" s="37"/>
      <c r="P576" s="55">
        <v>60.9</v>
      </c>
      <c r="Q576" s="55">
        <v>56.04</v>
      </c>
      <c r="R576" s="55">
        <v>935.52</v>
      </c>
      <c r="S576" s="55">
        <v>935.52</v>
      </c>
      <c r="T576" s="135">
        <f>N576/S576</f>
        <v>0.82999828972122458</v>
      </c>
      <c r="U576" s="55">
        <f>TRUNC(J576*H576,2)</f>
        <v>404.4</v>
      </c>
      <c r="V576" s="55">
        <f>TRUNC(L576*H576,2)</f>
        <v>372.08</v>
      </c>
      <c r="X576" s="36" t="b">
        <v>1</v>
      </c>
    </row>
    <row r="577" spans="1:24" ht="24" x14ac:dyDescent="0.3">
      <c r="A577" s="42" t="s">
        <v>3670</v>
      </c>
      <c r="B577" s="128" t="s">
        <v>1011</v>
      </c>
      <c r="C577" s="50" t="s">
        <v>217</v>
      </c>
      <c r="D577" s="51">
        <v>97891</v>
      </c>
      <c r="E577" s="56" t="s">
        <v>1012</v>
      </c>
      <c r="F577" s="53" t="s">
        <v>160</v>
      </c>
      <c r="G577" s="54">
        <v>2</v>
      </c>
      <c r="H577" s="55">
        <v>2</v>
      </c>
      <c r="I577" s="73">
        <v>108.81</v>
      </c>
      <c r="J577" s="55">
        <v>90.32</v>
      </c>
      <c r="K577" s="73">
        <v>91.42</v>
      </c>
      <c r="L577" s="55">
        <v>75.88</v>
      </c>
      <c r="M577" s="55">
        <f>TRUNC(((J577*G577)+(L577*G577)),2)</f>
        <v>332.4</v>
      </c>
      <c r="N577" s="55">
        <f>TRUNC(((J577*H577)+(L577*H577)),2)</f>
        <v>332.4</v>
      </c>
      <c r="O577" s="38"/>
      <c r="P577" s="55">
        <v>108.81</v>
      </c>
      <c r="Q577" s="55">
        <v>91.42</v>
      </c>
      <c r="R577" s="55">
        <v>400.46</v>
      </c>
      <c r="S577" s="55">
        <v>400.46</v>
      </c>
      <c r="T577" s="135">
        <f>N577/S577</f>
        <v>0.83004544773510458</v>
      </c>
      <c r="U577" s="55">
        <f>TRUNC(J577*H577,2)</f>
        <v>180.64</v>
      </c>
      <c r="V577" s="55">
        <f>TRUNC(L577*H577,2)</f>
        <v>151.76</v>
      </c>
      <c r="X577" s="36" t="b">
        <v>1</v>
      </c>
    </row>
    <row r="578" spans="1:24" x14ac:dyDescent="0.25">
      <c r="A578" s="42" t="s">
        <v>3671</v>
      </c>
      <c r="B578" s="128" t="s">
        <v>1013</v>
      </c>
      <c r="C578" s="50" t="s">
        <v>197</v>
      </c>
      <c r="D578" s="57" t="s">
        <v>1014</v>
      </c>
      <c r="E578" s="56" t="s">
        <v>1015</v>
      </c>
      <c r="F578" s="53" t="s">
        <v>164</v>
      </c>
      <c r="G578" s="54">
        <v>0.32</v>
      </c>
      <c r="H578" s="55">
        <v>0.32</v>
      </c>
      <c r="I578" s="73">
        <v>101.44</v>
      </c>
      <c r="J578" s="55">
        <v>84.2</v>
      </c>
      <c r="K578" s="73">
        <v>34.75</v>
      </c>
      <c r="L578" s="55">
        <v>28.84</v>
      </c>
      <c r="M578" s="55">
        <f>TRUNC(((J578*G578)+(L578*G578)),2)</f>
        <v>36.17</v>
      </c>
      <c r="N578" s="55">
        <f>TRUNC(((J578*H578)+(L578*H578)),2)</f>
        <v>36.17</v>
      </c>
      <c r="O578" s="37"/>
      <c r="P578" s="55">
        <v>101.44</v>
      </c>
      <c r="Q578" s="55">
        <v>34.75</v>
      </c>
      <c r="R578" s="55">
        <v>43.58</v>
      </c>
      <c r="S578" s="55">
        <v>43.58</v>
      </c>
      <c r="T578" s="135">
        <f>N578/S578</f>
        <v>0.82996787517209736</v>
      </c>
      <c r="U578" s="55">
        <f>TRUNC(J578*H578,2)</f>
        <v>26.94</v>
      </c>
      <c r="V578" s="55">
        <f>TRUNC(L578*H578,2)</f>
        <v>9.2200000000000006</v>
      </c>
      <c r="X578" s="36" t="b">
        <v>1</v>
      </c>
    </row>
    <row r="579" spans="1:24" ht="24" x14ac:dyDescent="0.3">
      <c r="A579" s="42" t="s">
        <v>3672</v>
      </c>
      <c r="B579" s="128" t="s">
        <v>1016</v>
      </c>
      <c r="C579" s="50" t="s">
        <v>217</v>
      </c>
      <c r="D579" s="51">
        <v>93654</v>
      </c>
      <c r="E579" s="56" t="s">
        <v>413</v>
      </c>
      <c r="F579" s="53" t="s">
        <v>160</v>
      </c>
      <c r="G579" s="54">
        <v>18</v>
      </c>
      <c r="H579" s="55">
        <v>18</v>
      </c>
      <c r="I579" s="73">
        <v>9.5399999999999991</v>
      </c>
      <c r="J579" s="55">
        <v>7.91</v>
      </c>
      <c r="K579" s="73">
        <v>1.79</v>
      </c>
      <c r="L579" s="55">
        <v>1.48</v>
      </c>
      <c r="M579" s="55">
        <f>TRUNC(((J579*G579)+(L579*G579)),2)</f>
        <v>169.02</v>
      </c>
      <c r="N579" s="55">
        <f>TRUNC(((J579*H579)+(L579*H579)),2)</f>
        <v>169.02</v>
      </c>
      <c r="O579" s="38"/>
      <c r="P579" s="55">
        <v>9.5399999999999991</v>
      </c>
      <c r="Q579" s="55">
        <v>1.79</v>
      </c>
      <c r="R579" s="55">
        <v>203.94</v>
      </c>
      <c r="S579" s="55">
        <v>203.94</v>
      </c>
      <c r="T579" s="135">
        <f>N579/S579</f>
        <v>0.82877316857899386</v>
      </c>
      <c r="U579" s="55">
        <f>TRUNC(J579*H579,2)</f>
        <v>142.38</v>
      </c>
      <c r="V579" s="55">
        <f>TRUNC(L579*H579,2)</f>
        <v>26.64</v>
      </c>
      <c r="X579" s="36" t="b">
        <v>1</v>
      </c>
    </row>
    <row r="580" spans="1:24" ht="24" x14ac:dyDescent="0.3">
      <c r="A580" s="42" t="s">
        <v>3673</v>
      </c>
      <c r="B580" s="128" t="s">
        <v>1017</v>
      </c>
      <c r="C580" s="50" t="s">
        <v>217</v>
      </c>
      <c r="D580" s="51">
        <v>93655</v>
      </c>
      <c r="E580" s="52" t="s">
        <v>3046</v>
      </c>
      <c r="F580" s="53" t="s">
        <v>160</v>
      </c>
      <c r="G580" s="54">
        <v>6</v>
      </c>
      <c r="H580" s="55">
        <v>6</v>
      </c>
      <c r="I580" s="73">
        <v>10.050000000000001</v>
      </c>
      <c r="J580" s="55">
        <v>8.34</v>
      </c>
      <c r="K580" s="73">
        <v>2.5</v>
      </c>
      <c r="L580" s="55">
        <v>2.0699999999999998</v>
      </c>
      <c r="M580" s="55">
        <f>TRUNC(((J580*G580)+(L580*G580)),2)</f>
        <v>62.46</v>
      </c>
      <c r="N580" s="55">
        <f>TRUNC(((J580*H580)+(L580*H580)),2)</f>
        <v>62.46</v>
      </c>
      <c r="O580" s="38"/>
      <c r="P580" s="55">
        <v>10.050000000000001</v>
      </c>
      <c r="Q580" s="55">
        <v>2.5</v>
      </c>
      <c r="R580" s="55">
        <v>75.3</v>
      </c>
      <c r="S580" s="55">
        <v>75.3</v>
      </c>
      <c r="T580" s="135">
        <f>N580/S580</f>
        <v>0.82948207171314747</v>
      </c>
      <c r="U580" s="55">
        <f>TRUNC(J580*H580,2)</f>
        <v>50.04</v>
      </c>
      <c r="V580" s="55">
        <f>TRUNC(L580*H580,2)</f>
        <v>12.42</v>
      </c>
      <c r="X580" s="36" t="b">
        <v>1</v>
      </c>
    </row>
    <row r="581" spans="1:24" ht="24" x14ac:dyDescent="0.3">
      <c r="A581" s="42" t="s">
        <v>3674</v>
      </c>
      <c r="B581" s="128" t="s">
        <v>1018</v>
      </c>
      <c r="C581" s="50" t="s">
        <v>217</v>
      </c>
      <c r="D581" s="51">
        <v>93657</v>
      </c>
      <c r="E581" s="56" t="s">
        <v>1019</v>
      </c>
      <c r="F581" s="53" t="s">
        <v>160</v>
      </c>
      <c r="G581" s="54">
        <v>2</v>
      </c>
      <c r="H581" s="55">
        <v>2</v>
      </c>
      <c r="I581" s="73">
        <v>10.57</v>
      </c>
      <c r="J581" s="55">
        <v>8.77</v>
      </c>
      <c r="K581" s="73">
        <v>3.45</v>
      </c>
      <c r="L581" s="55">
        <v>2.86</v>
      </c>
      <c r="M581" s="55">
        <f>TRUNC(((J581*G581)+(L581*G581)),2)</f>
        <v>23.26</v>
      </c>
      <c r="N581" s="55">
        <f>TRUNC(((J581*H581)+(L581*H581)),2)</f>
        <v>23.26</v>
      </c>
      <c r="O581" s="38"/>
      <c r="P581" s="55">
        <v>10.57</v>
      </c>
      <c r="Q581" s="55">
        <v>3.45</v>
      </c>
      <c r="R581" s="55">
        <v>28.04</v>
      </c>
      <c r="S581" s="55">
        <v>28.04</v>
      </c>
      <c r="T581" s="135">
        <f>N581/S581</f>
        <v>0.8295292439372326</v>
      </c>
      <c r="U581" s="55">
        <f>TRUNC(J581*H581,2)</f>
        <v>17.54</v>
      </c>
      <c r="V581" s="55">
        <f>TRUNC(L581*H581,2)</f>
        <v>5.72</v>
      </c>
      <c r="X581" s="36" t="b">
        <v>1</v>
      </c>
    </row>
    <row r="582" spans="1:24" ht="24" x14ac:dyDescent="0.3">
      <c r="A582" s="42" t="s">
        <v>3675</v>
      </c>
      <c r="B582" s="128" t="s">
        <v>1020</v>
      </c>
      <c r="C582" s="50" t="s">
        <v>217</v>
      </c>
      <c r="D582" s="51">
        <v>93671</v>
      </c>
      <c r="E582" s="56" t="s">
        <v>1021</v>
      </c>
      <c r="F582" s="53" t="s">
        <v>160</v>
      </c>
      <c r="G582" s="54">
        <v>5</v>
      </c>
      <c r="H582" s="55">
        <v>5</v>
      </c>
      <c r="I582" s="73">
        <v>64.12</v>
      </c>
      <c r="J582" s="55">
        <v>53.22</v>
      </c>
      <c r="K582" s="73">
        <v>10.37</v>
      </c>
      <c r="L582" s="55">
        <v>8.6</v>
      </c>
      <c r="M582" s="55">
        <f>TRUNC(((J582*G582)+(L582*G582)),2)</f>
        <v>309.10000000000002</v>
      </c>
      <c r="N582" s="55">
        <f>TRUNC(((J582*H582)+(L582*H582)),2)</f>
        <v>309.10000000000002</v>
      </c>
      <c r="O582" s="38"/>
      <c r="P582" s="55">
        <v>64.12</v>
      </c>
      <c r="Q582" s="55">
        <v>10.37</v>
      </c>
      <c r="R582" s="55">
        <v>372.45</v>
      </c>
      <c r="S582" s="55">
        <v>372.45</v>
      </c>
      <c r="T582" s="135">
        <f>N582/S582</f>
        <v>0.82991005504094517</v>
      </c>
      <c r="U582" s="55">
        <f>TRUNC(J582*H582,2)</f>
        <v>266.10000000000002</v>
      </c>
      <c r="V582" s="55">
        <f>TRUNC(L582*H582,2)</f>
        <v>43</v>
      </c>
      <c r="X582" s="36" t="b">
        <v>1</v>
      </c>
    </row>
    <row r="583" spans="1:24" ht="24" x14ac:dyDescent="0.3">
      <c r="A583" s="42" t="s">
        <v>3676</v>
      </c>
      <c r="B583" s="128" t="s">
        <v>1022</v>
      </c>
      <c r="C583" s="50" t="s">
        <v>217</v>
      </c>
      <c r="D583" s="51">
        <v>93672</v>
      </c>
      <c r="E583" s="52" t="s">
        <v>3047</v>
      </c>
      <c r="F583" s="53" t="s">
        <v>160</v>
      </c>
      <c r="G583" s="54">
        <v>2</v>
      </c>
      <c r="H583" s="55">
        <v>2</v>
      </c>
      <c r="I583" s="73">
        <v>66.03</v>
      </c>
      <c r="J583" s="55">
        <v>54.81</v>
      </c>
      <c r="K583" s="73">
        <v>15.4</v>
      </c>
      <c r="L583" s="55">
        <v>12.78</v>
      </c>
      <c r="M583" s="55">
        <f>TRUNC(((J583*G583)+(L583*G583)),2)</f>
        <v>135.18</v>
      </c>
      <c r="N583" s="55">
        <f>TRUNC(((J583*H583)+(L583*H583)),2)</f>
        <v>135.18</v>
      </c>
      <c r="O583" s="38"/>
      <c r="P583" s="55">
        <v>66.03</v>
      </c>
      <c r="Q583" s="55">
        <v>15.4</v>
      </c>
      <c r="R583" s="55">
        <v>162.86000000000001</v>
      </c>
      <c r="S583" s="55">
        <v>162.86000000000001</v>
      </c>
      <c r="T583" s="135">
        <f>N583/S583</f>
        <v>0.83003806950755243</v>
      </c>
      <c r="U583" s="55">
        <f>TRUNC(J583*H583,2)</f>
        <v>109.62</v>
      </c>
      <c r="V583" s="55">
        <f>TRUNC(L583*H583,2)</f>
        <v>25.56</v>
      </c>
      <c r="X583" s="36" t="b">
        <v>1</v>
      </c>
    </row>
    <row r="584" spans="1:24" ht="24" x14ac:dyDescent="0.3">
      <c r="A584" s="42" t="s">
        <v>3677</v>
      </c>
      <c r="B584" s="128" t="s">
        <v>1023</v>
      </c>
      <c r="C584" s="50" t="s">
        <v>217</v>
      </c>
      <c r="D584" s="51">
        <v>93673</v>
      </c>
      <c r="E584" s="56" t="s">
        <v>1024</v>
      </c>
      <c r="F584" s="53" t="s">
        <v>160</v>
      </c>
      <c r="G584" s="54">
        <v>2</v>
      </c>
      <c r="H584" s="55">
        <v>2</v>
      </c>
      <c r="I584" s="73">
        <v>68.86</v>
      </c>
      <c r="J584" s="55">
        <v>57.16</v>
      </c>
      <c r="K584" s="73">
        <v>21.56</v>
      </c>
      <c r="L584" s="55">
        <v>17.89</v>
      </c>
      <c r="M584" s="55">
        <f>TRUNC(((J584*G584)+(L584*G584)),2)</f>
        <v>150.1</v>
      </c>
      <c r="N584" s="55">
        <f>TRUNC(((J584*H584)+(L584*H584)),2)</f>
        <v>150.1</v>
      </c>
      <c r="O584" s="38"/>
      <c r="P584" s="55">
        <v>68.86</v>
      </c>
      <c r="Q584" s="55">
        <v>21.56</v>
      </c>
      <c r="R584" s="55">
        <v>180.84</v>
      </c>
      <c r="S584" s="55">
        <v>180.84</v>
      </c>
      <c r="T584" s="135">
        <f>N584/S584</f>
        <v>0.83001548330015473</v>
      </c>
      <c r="U584" s="55">
        <f>TRUNC(J584*H584,2)</f>
        <v>114.32</v>
      </c>
      <c r="V584" s="55">
        <f>TRUNC(L584*H584,2)</f>
        <v>35.78</v>
      </c>
      <c r="X584" s="36" t="b">
        <v>1</v>
      </c>
    </row>
    <row r="585" spans="1:24" x14ac:dyDescent="0.25">
      <c r="A585" s="42" t="s">
        <v>3678</v>
      </c>
      <c r="B585" s="128" t="s">
        <v>1025</v>
      </c>
      <c r="C585" s="50" t="s">
        <v>163</v>
      </c>
      <c r="D585" s="51">
        <v>71176</v>
      </c>
      <c r="E585" s="56" t="s">
        <v>1026</v>
      </c>
      <c r="F585" s="53" t="s">
        <v>160</v>
      </c>
      <c r="G585" s="54">
        <v>1</v>
      </c>
      <c r="H585" s="55">
        <v>1</v>
      </c>
      <c r="I585" s="73">
        <v>365.51</v>
      </c>
      <c r="J585" s="55">
        <v>303.39999999999998</v>
      </c>
      <c r="K585" s="73">
        <v>33.619999999999997</v>
      </c>
      <c r="L585" s="55">
        <v>27.9</v>
      </c>
      <c r="M585" s="55">
        <f>TRUNC(((J585*G585)+(L585*G585)),2)</f>
        <v>331.3</v>
      </c>
      <c r="N585" s="55">
        <f>TRUNC(((J585*H585)+(L585*H585)),2)</f>
        <v>331.3</v>
      </c>
      <c r="O585" s="37"/>
      <c r="P585" s="55">
        <v>365.51</v>
      </c>
      <c r="Q585" s="55">
        <v>33.619999999999997</v>
      </c>
      <c r="R585" s="55">
        <v>399.13</v>
      </c>
      <c r="S585" s="55">
        <v>399.13</v>
      </c>
      <c r="T585" s="135">
        <f>N585/S585</f>
        <v>0.83005537043068678</v>
      </c>
      <c r="U585" s="55">
        <f>TRUNC(J585*H585,2)</f>
        <v>303.39999999999998</v>
      </c>
      <c r="V585" s="55">
        <f>TRUNC(L585*H585,2)</f>
        <v>27.9</v>
      </c>
      <c r="X585" s="36" t="b">
        <v>1</v>
      </c>
    </row>
    <row r="586" spans="1:24" x14ac:dyDescent="0.25">
      <c r="A586" s="42" t="s">
        <v>3679</v>
      </c>
      <c r="B586" s="128" t="s">
        <v>1027</v>
      </c>
      <c r="C586" s="50" t="s">
        <v>163</v>
      </c>
      <c r="D586" s="51">
        <v>71450</v>
      </c>
      <c r="E586" s="56" t="s">
        <v>415</v>
      </c>
      <c r="F586" s="53" t="s">
        <v>160</v>
      </c>
      <c r="G586" s="54">
        <v>12</v>
      </c>
      <c r="H586" s="55">
        <v>12</v>
      </c>
      <c r="I586" s="73">
        <v>145.97999999999999</v>
      </c>
      <c r="J586" s="55">
        <v>121.17</v>
      </c>
      <c r="K586" s="73">
        <v>22.42</v>
      </c>
      <c r="L586" s="55">
        <v>18.61</v>
      </c>
      <c r="M586" s="55">
        <f>TRUNC(((J586*G586)+(L586*G586)),2)</f>
        <v>1677.36</v>
      </c>
      <c r="N586" s="55">
        <f>TRUNC(((J586*H586)+(L586*H586)),2)</f>
        <v>1677.36</v>
      </c>
      <c r="O586" s="37"/>
      <c r="P586" s="55">
        <v>145.97999999999999</v>
      </c>
      <c r="Q586" s="55">
        <v>22.42</v>
      </c>
      <c r="R586" s="55">
        <v>2020.8</v>
      </c>
      <c r="S586" s="55">
        <v>2020.8</v>
      </c>
      <c r="T586" s="135">
        <f>N586/S586</f>
        <v>0.83004750593824228</v>
      </c>
      <c r="U586" s="55">
        <f>TRUNC(J586*H586,2)</f>
        <v>1454.04</v>
      </c>
      <c r="V586" s="55">
        <f>TRUNC(L586*H586,2)</f>
        <v>223.32</v>
      </c>
      <c r="X586" s="36" t="b">
        <v>1</v>
      </c>
    </row>
    <row r="587" spans="1:24" x14ac:dyDescent="0.25">
      <c r="A587" s="42" t="s">
        <v>3680</v>
      </c>
      <c r="B587" s="128" t="s">
        <v>1028</v>
      </c>
      <c r="C587" s="50" t="s">
        <v>163</v>
      </c>
      <c r="D587" s="51">
        <v>71451</v>
      </c>
      <c r="E587" s="56" t="s">
        <v>1029</v>
      </c>
      <c r="F587" s="53" t="s">
        <v>160</v>
      </c>
      <c r="G587" s="54">
        <v>2</v>
      </c>
      <c r="H587" s="55">
        <v>2</v>
      </c>
      <c r="I587" s="73">
        <v>165.26</v>
      </c>
      <c r="J587" s="55">
        <v>137.18</v>
      </c>
      <c r="K587" s="73">
        <v>22.42</v>
      </c>
      <c r="L587" s="55">
        <v>18.61</v>
      </c>
      <c r="M587" s="55">
        <f>TRUNC(((J587*G587)+(L587*G587)),2)</f>
        <v>311.58</v>
      </c>
      <c r="N587" s="55">
        <f>TRUNC(((J587*H587)+(L587*H587)),2)</f>
        <v>311.58</v>
      </c>
      <c r="O587" s="37"/>
      <c r="P587" s="55">
        <v>165.26</v>
      </c>
      <c r="Q587" s="55">
        <v>22.42</v>
      </c>
      <c r="R587" s="55">
        <v>375.36</v>
      </c>
      <c r="S587" s="55">
        <v>375.36</v>
      </c>
      <c r="T587" s="135">
        <f>N587/S587</f>
        <v>0.83008312020460351</v>
      </c>
      <c r="U587" s="55">
        <f>TRUNC(J587*H587,2)</f>
        <v>274.36</v>
      </c>
      <c r="V587" s="55">
        <f>TRUNC(L587*H587,2)</f>
        <v>37.22</v>
      </c>
      <c r="X587" s="36" t="b">
        <v>1</v>
      </c>
    </row>
    <row r="588" spans="1:24" x14ac:dyDescent="0.25">
      <c r="A588" s="42" t="s">
        <v>3681</v>
      </c>
      <c r="B588" s="128" t="s">
        <v>1030</v>
      </c>
      <c r="C588" s="50" t="s">
        <v>163</v>
      </c>
      <c r="D588" s="51">
        <v>71186</v>
      </c>
      <c r="E588" s="56" t="s">
        <v>1031</v>
      </c>
      <c r="F588" s="53" t="s">
        <v>160</v>
      </c>
      <c r="G588" s="54">
        <v>9</v>
      </c>
      <c r="H588" s="55">
        <v>9</v>
      </c>
      <c r="I588" s="73">
        <v>154.24</v>
      </c>
      <c r="J588" s="55">
        <v>128.03</v>
      </c>
      <c r="K588" s="73">
        <v>37.36</v>
      </c>
      <c r="L588" s="55">
        <v>31.01</v>
      </c>
      <c r="M588" s="55">
        <f>TRUNC(((J588*G588)+(L588*G588)),2)</f>
        <v>1431.36</v>
      </c>
      <c r="N588" s="55">
        <f>TRUNC(((J588*H588)+(L588*H588)),2)</f>
        <v>1431.36</v>
      </c>
      <c r="O588" s="37"/>
      <c r="P588" s="55">
        <v>154.24</v>
      </c>
      <c r="Q588" s="55">
        <v>37.36</v>
      </c>
      <c r="R588" s="55">
        <v>1724.4</v>
      </c>
      <c r="S588" s="55">
        <v>1724.4</v>
      </c>
      <c r="T588" s="135">
        <f>N588/S588</f>
        <v>0.83006263048016693</v>
      </c>
      <c r="U588" s="55">
        <f>TRUNC(J588*H588,2)</f>
        <v>1152.27</v>
      </c>
      <c r="V588" s="55">
        <f>TRUNC(L588*H588,2)</f>
        <v>279.08999999999997</v>
      </c>
      <c r="X588" s="36" t="b">
        <v>1</v>
      </c>
    </row>
    <row r="589" spans="1:24" ht="36" x14ac:dyDescent="0.3">
      <c r="A589" s="42" t="s">
        <v>3682</v>
      </c>
      <c r="B589" s="128" t="s">
        <v>1032</v>
      </c>
      <c r="C589" s="50" t="s">
        <v>217</v>
      </c>
      <c r="D589" s="51">
        <v>101880</v>
      </c>
      <c r="E589" s="56" t="s">
        <v>1033</v>
      </c>
      <c r="F589" s="53" t="s">
        <v>160</v>
      </c>
      <c r="G589" s="54">
        <v>3</v>
      </c>
      <c r="H589" s="55">
        <v>3</v>
      </c>
      <c r="I589" s="73">
        <v>593.36</v>
      </c>
      <c r="J589" s="55">
        <v>492.54</v>
      </c>
      <c r="K589" s="73">
        <v>26.97</v>
      </c>
      <c r="L589" s="55">
        <v>22.38</v>
      </c>
      <c r="M589" s="55">
        <f>TRUNC(((J589*G589)+(L589*G589)),2)</f>
        <v>1544.76</v>
      </c>
      <c r="N589" s="55">
        <f>TRUNC(((J589*H589)+(L589*H589)),2)</f>
        <v>1544.76</v>
      </c>
      <c r="O589" s="38"/>
      <c r="P589" s="55">
        <v>593.36</v>
      </c>
      <c r="Q589" s="55">
        <v>26.97</v>
      </c>
      <c r="R589" s="55">
        <v>1860.99</v>
      </c>
      <c r="S589" s="55">
        <v>1860.99</v>
      </c>
      <c r="T589" s="135">
        <f>N589/S589</f>
        <v>0.8300743152838006</v>
      </c>
      <c r="U589" s="55">
        <f>TRUNC(J589*H589,2)</f>
        <v>1477.62</v>
      </c>
      <c r="V589" s="55">
        <f>TRUNC(L589*H589,2)</f>
        <v>67.14</v>
      </c>
      <c r="X589" s="36" t="b">
        <v>1</v>
      </c>
    </row>
    <row r="590" spans="1:24" x14ac:dyDescent="0.25">
      <c r="A590" s="42" t="s">
        <v>3683</v>
      </c>
      <c r="B590" s="128" t="s">
        <v>1034</v>
      </c>
      <c r="C590" s="50" t="s">
        <v>163</v>
      </c>
      <c r="D590" s="51">
        <v>70691</v>
      </c>
      <c r="E590" s="56" t="s">
        <v>1035</v>
      </c>
      <c r="F590" s="53" t="s">
        <v>160</v>
      </c>
      <c r="G590" s="54">
        <v>2</v>
      </c>
      <c r="H590" s="55">
        <v>2</v>
      </c>
      <c r="I590" s="73">
        <v>2.5499999999999998</v>
      </c>
      <c r="J590" s="55">
        <v>2.11</v>
      </c>
      <c r="K590" s="73">
        <v>5.61</v>
      </c>
      <c r="L590" s="55">
        <v>4.6500000000000004</v>
      </c>
      <c r="M590" s="55">
        <f>TRUNC(((J590*G590)+(L590*G590)),2)</f>
        <v>13.52</v>
      </c>
      <c r="N590" s="55">
        <f>TRUNC(((J590*H590)+(L590*H590)),2)</f>
        <v>13.52</v>
      </c>
      <c r="O590" s="37"/>
      <c r="P590" s="55">
        <v>2.5499999999999998</v>
      </c>
      <c r="Q590" s="55">
        <v>5.61</v>
      </c>
      <c r="R590" s="55">
        <v>16.32</v>
      </c>
      <c r="S590" s="55">
        <v>16.32</v>
      </c>
      <c r="T590" s="135">
        <f>N590/S590</f>
        <v>0.82843137254901955</v>
      </c>
      <c r="U590" s="55">
        <f>TRUNC(J590*H590,2)</f>
        <v>4.22</v>
      </c>
      <c r="V590" s="55">
        <f>TRUNC(L590*H590,2)</f>
        <v>9.3000000000000007</v>
      </c>
      <c r="X590" s="36" t="b">
        <v>1</v>
      </c>
    </row>
    <row r="591" spans="1:24" x14ac:dyDescent="0.25">
      <c r="A591" s="42" t="s">
        <v>3684</v>
      </c>
      <c r="B591" s="128" t="s">
        <v>1036</v>
      </c>
      <c r="C591" s="50" t="s">
        <v>163</v>
      </c>
      <c r="D591" s="51">
        <v>72395</v>
      </c>
      <c r="E591" s="56" t="s">
        <v>1037</v>
      </c>
      <c r="F591" s="53" t="s">
        <v>160</v>
      </c>
      <c r="G591" s="54">
        <v>2</v>
      </c>
      <c r="H591" s="55">
        <v>2</v>
      </c>
      <c r="I591" s="73">
        <v>4.4800000000000004</v>
      </c>
      <c r="J591" s="55">
        <v>3.71</v>
      </c>
      <c r="K591" s="73">
        <v>1.1200000000000001</v>
      </c>
      <c r="L591" s="55">
        <v>0.92</v>
      </c>
      <c r="M591" s="55">
        <f>TRUNC(((J591*G591)+(L591*G591)),2)</f>
        <v>9.26</v>
      </c>
      <c r="N591" s="55">
        <f>TRUNC(((J591*H591)+(L591*H591)),2)</f>
        <v>9.26</v>
      </c>
      <c r="O591" s="37"/>
      <c r="P591" s="55">
        <v>4.4800000000000004</v>
      </c>
      <c r="Q591" s="55">
        <v>1.1200000000000001</v>
      </c>
      <c r="R591" s="55">
        <v>11.2</v>
      </c>
      <c r="S591" s="55">
        <v>11.2</v>
      </c>
      <c r="T591" s="135">
        <f>N591/S591</f>
        <v>0.82678571428571435</v>
      </c>
      <c r="U591" s="55">
        <f>TRUNC(J591*H591,2)</f>
        <v>7.42</v>
      </c>
      <c r="V591" s="55">
        <f>TRUNC(L591*H591,2)</f>
        <v>1.84</v>
      </c>
      <c r="X591" s="36" t="b">
        <v>1</v>
      </c>
    </row>
    <row r="592" spans="1:24" x14ac:dyDescent="0.25">
      <c r="A592" s="42" t="s">
        <v>3685</v>
      </c>
      <c r="B592" s="129" t="s">
        <v>1038</v>
      </c>
      <c r="C592" s="133"/>
      <c r="D592" s="133"/>
      <c r="E592" s="58" t="s">
        <v>1039</v>
      </c>
      <c r="F592" s="133"/>
      <c r="G592" s="59"/>
      <c r="H592" s="59"/>
      <c r="I592" s="72"/>
      <c r="J592" s="59"/>
      <c r="K592" s="72"/>
      <c r="L592" s="59"/>
      <c r="M592" s="60">
        <f>SUM(M593:M639)</f>
        <v>41212.01</v>
      </c>
      <c r="N592" s="60">
        <f>SUM(N593:N639)</f>
        <v>41212.01</v>
      </c>
      <c r="O592" s="37"/>
      <c r="P592" s="59"/>
      <c r="Q592" s="59"/>
      <c r="R592" s="60">
        <v>49736.52</v>
      </c>
      <c r="S592" s="60">
        <v>49736.52</v>
      </c>
      <c r="T592" s="135">
        <f>N592/S592</f>
        <v>0.82860662547359576</v>
      </c>
      <c r="U592" s="55">
        <f>TRUNC(J592*H592,2)</f>
        <v>0</v>
      </c>
      <c r="V592" s="55">
        <f>TRUNC(L592*H592,2)</f>
        <v>0</v>
      </c>
      <c r="X592" s="36" t="b">
        <v>1</v>
      </c>
    </row>
    <row r="593" spans="1:24" ht="24" x14ac:dyDescent="0.3">
      <c r="A593" s="42" t="s">
        <v>3686</v>
      </c>
      <c r="B593" s="128" t="s">
        <v>1040</v>
      </c>
      <c r="C593" s="50" t="s">
        <v>217</v>
      </c>
      <c r="D593" s="51">
        <v>91926</v>
      </c>
      <c r="E593" s="52" t="s">
        <v>3028</v>
      </c>
      <c r="F593" s="53" t="s">
        <v>172</v>
      </c>
      <c r="G593" s="54">
        <v>3000</v>
      </c>
      <c r="H593" s="55">
        <v>3000</v>
      </c>
      <c r="I593" s="73">
        <v>2.92</v>
      </c>
      <c r="J593" s="55">
        <v>2.42</v>
      </c>
      <c r="K593" s="73">
        <v>1.0900000000000001</v>
      </c>
      <c r="L593" s="55">
        <v>0.9</v>
      </c>
      <c r="M593" s="55">
        <f>TRUNC(((J593*G593)+(L593*G593)),2)</f>
        <v>9960</v>
      </c>
      <c r="N593" s="55">
        <f>TRUNC(((J593*H593)+(L593*H593)),2)</f>
        <v>9960</v>
      </c>
      <c r="O593" s="38"/>
      <c r="P593" s="55">
        <v>2.92</v>
      </c>
      <c r="Q593" s="55">
        <v>1.0900000000000001</v>
      </c>
      <c r="R593" s="55">
        <v>12030</v>
      </c>
      <c r="S593" s="55">
        <v>12030</v>
      </c>
      <c r="T593" s="135">
        <f>N593/S593</f>
        <v>0.82793017456359097</v>
      </c>
      <c r="U593" s="55">
        <f>TRUNC(J593*H593,2)</f>
        <v>7260</v>
      </c>
      <c r="V593" s="55">
        <f>TRUNC(L593*H593,2)</f>
        <v>2700</v>
      </c>
      <c r="X593" s="36" t="b">
        <v>1</v>
      </c>
    </row>
    <row r="594" spans="1:24" x14ac:dyDescent="0.25">
      <c r="A594" s="42" t="s">
        <v>3687</v>
      </c>
      <c r="B594" s="128" t="s">
        <v>1041</v>
      </c>
      <c r="C594" s="50" t="s">
        <v>163</v>
      </c>
      <c r="D594" s="51">
        <v>70564</v>
      </c>
      <c r="E594" s="56" t="s">
        <v>1042</v>
      </c>
      <c r="F594" s="53" t="s">
        <v>172</v>
      </c>
      <c r="G594" s="54">
        <v>252</v>
      </c>
      <c r="H594" s="55">
        <v>252</v>
      </c>
      <c r="I594" s="73">
        <v>4.01</v>
      </c>
      <c r="J594" s="55">
        <v>3.32</v>
      </c>
      <c r="K594" s="73">
        <v>2.2400000000000002</v>
      </c>
      <c r="L594" s="55">
        <v>1.85</v>
      </c>
      <c r="M594" s="55">
        <f>TRUNC(((J594*G594)+(L594*G594)),2)</f>
        <v>1302.8399999999999</v>
      </c>
      <c r="N594" s="55">
        <f>TRUNC(((J594*H594)+(L594*H594)),2)</f>
        <v>1302.8399999999999</v>
      </c>
      <c r="O594" s="37"/>
      <c r="P594" s="55">
        <v>4.01</v>
      </c>
      <c r="Q594" s="55">
        <v>2.2400000000000002</v>
      </c>
      <c r="R594" s="55">
        <v>1575</v>
      </c>
      <c r="S594" s="55">
        <v>1575</v>
      </c>
      <c r="T594" s="135">
        <f>N594/S594</f>
        <v>0.82719999999999994</v>
      </c>
      <c r="U594" s="55">
        <f>TRUNC(J594*H594,2)</f>
        <v>836.64</v>
      </c>
      <c r="V594" s="55">
        <f>TRUNC(L594*H594,2)</f>
        <v>466.2</v>
      </c>
      <c r="X594" s="36" t="b">
        <v>1</v>
      </c>
    </row>
    <row r="595" spans="1:24" x14ac:dyDescent="0.25">
      <c r="A595" s="42" t="s">
        <v>3688</v>
      </c>
      <c r="B595" s="128" t="s">
        <v>1043</v>
      </c>
      <c r="C595" s="50" t="s">
        <v>163</v>
      </c>
      <c r="D595" s="51">
        <v>70565</v>
      </c>
      <c r="E595" s="56" t="s">
        <v>1044</v>
      </c>
      <c r="F595" s="53" t="s">
        <v>172</v>
      </c>
      <c r="G595" s="54">
        <v>35</v>
      </c>
      <c r="H595" s="55">
        <v>35</v>
      </c>
      <c r="I595" s="73">
        <v>5.31</v>
      </c>
      <c r="J595" s="55">
        <v>4.4000000000000004</v>
      </c>
      <c r="K595" s="73">
        <v>2.4300000000000002</v>
      </c>
      <c r="L595" s="55">
        <v>2.0099999999999998</v>
      </c>
      <c r="M595" s="55">
        <f>TRUNC(((J595*G595)+(L595*G595)),2)</f>
        <v>224.35</v>
      </c>
      <c r="N595" s="55">
        <f>TRUNC(((J595*H595)+(L595*H595)),2)</f>
        <v>224.35</v>
      </c>
      <c r="O595" s="37"/>
      <c r="P595" s="55">
        <v>5.31</v>
      </c>
      <c r="Q595" s="55">
        <v>2.4300000000000002</v>
      </c>
      <c r="R595" s="55">
        <v>270.89999999999998</v>
      </c>
      <c r="S595" s="55">
        <v>270.89999999999998</v>
      </c>
      <c r="T595" s="135">
        <f>N595/S595</f>
        <v>0.82816537467700269</v>
      </c>
      <c r="U595" s="55">
        <f>TRUNC(J595*H595,2)</f>
        <v>154</v>
      </c>
      <c r="V595" s="55">
        <f>TRUNC(L595*H595,2)</f>
        <v>70.349999999999994</v>
      </c>
      <c r="X595" s="36" t="b">
        <v>1</v>
      </c>
    </row>
    <row r="596" spans="1:24" ht="24" x14ac:dyDescent="0.3">
      <c r="A596" s="42" t="s">
        <v>3689</v>
      </c>
      <c r="B596" s="128" t="s">
        <v>1045</v>
      </c>
      <c r="C596" s="50" t="s">
        <v>217</v>
      </c>
      <c r="D596" s="51">
        <v>91932</v>
      </c>
      <c r="E596" s="56" t="s">
        <v>1046</v>
      </c>
      <c r="F596" s="53" t="s">
        <v>172</v>
      </c>
      <c r="G596" s="54">
        <v>39</v>
      </c>
      <c r="H596" s="55">
        <v>39</v>
      </c>
      <c r="I596" s="73">
        <v>12.55</v>
      </c>
      <c r="J596" s="55">
        <v>10.41</v>
      </c>
      <c r="K596" s="73">
        <v>2.88</v>
      </c>
      <c r="L596" s="55">
        <v>2.39</v>
      </c>
      <c r="M596" s="55">
        <f>TRUNC(((J596*G596)+(L596*G596)),2)</f>
        <v>499.2</v>
      </c>
      <c r="N596" s="55">
        <f>TRUNC(((J596*H596)+(L596*H596)),2)</f>
        <v>499.2</v>
      </c>
      <c r="O596" s="38"/>
      <c r="P596" s="55">
        <v>12.55</v>
      </c>
      <c r="Q596" s="55">
        <v>2.88</v>
      </c>
      <c r="R596" s="55">
        <v>601.77</v>
      </c>
      <c r="S596" s="55">
        <v>601.77</v>
      </c>
      <c r="T596" s="135">
        <f>N596/S596</f>
        <v>0.82955281918340895</v>
      </c>
      <c r="U596" s="55">
        <f>TRUNC(J596*H596,2)</f>
        <v>405.99</v>
      </c>
      <c r="V596" s="55">
        <f>TRUNC(L596*H596,2)</f>
        <v>93.21</v>
      </c>
      <c r="X596" s="36" t="b">
        <v>1</v>
      </c>
    </row>
    <row r="597" spans="1:24" ht="24" x14ac:dyDescent="0.3">
      <c r="A597" s="42" t="s">
        <v>3690</v>
      </c>
      <c r="B597" s="128" t="s">
        <v>1047</v>
      </c>
      <c r="C597" s="50" t="s">
        <v>217</v>
      </c>
      <c r="D597" s="51">
        <v>91863</v>
      </c>
      <c r="E597" s="56" t="s">
        <v>1048</v>
      </c>
      <c r="F597" s="53" t="s">
        <v>172</v>
      </c>
      <c r="G597" s="54">
        <v>320</v>
      </c>
      <c r="H597" s="55">
        <v>320</v>
      </c>
      <c r="I597" s="73">
        <v>6.01</v>
      </c>
      <c r="J597" s="55">
        <v>4.9800000000000004</v>
      </c>
      <c r="K597" s="73">
        <v>4.53</v>
      </c>
      <c r="L597" s="55">
        <v>3.76</v>
      </c>
      <c r="M597" s="55">
        <f>TRUNC(((J597*G597)+(L597*G597)),2)</f>
        <v>2796.8</v>
      </c>
      <c r="N597" s="55">
        <f>TRUNC(((J597*H597)+(L597*H597)),2)</f>
        <v>2796.8</v>
      </c>
      <c r="O597" s="38"/>
      <c r="P597" s="55">
        <v>6.01</v>
      </c>
      <c r="Q597" s="55">
        <v>4.53</v>
      </c>
      <c r="R597" s="55">
        <v>3372.8</v>
      </c>
      <c r="S597" s="55">
        <v>3372.8</v>
      </c>
      <c r="T597" s="135">
        <f>N597/S597</f>
        <v>0.82922201138519924</v>
      </c>
      <c r="U597" s="55">
        <f>TRUNC(J597*H597,2)</f>
        <v>1593.6</v>
      </c>
      <c r="V597" s="55">
        <f>TRUNC(L597*H597,2)</f>
        <v>1203.2</v>
      </c>
      <c r="X597" s="36" t="b">
        <v>1</v>
      </c>
    </row>
    <row r="598" spans="1:24" x14ac:dyDescent="0.25">
      <c r="A598" s="42" t="s">
        <v>3691</v>
      </c>
      <c r="B598" s="128" t="s">
        <v>1049</v>
      </c>
      <c r="C598" s="50" t="s">
        <v>163</v>
      </c>
      <c r="D598" s="51">
        <v>70371</v>
      </c>
      <c r="E598" s="56" t="s">
        <v>1050</v>
      </c>
      <c r="F598" s="53" t="s">
        <v>160</v>
      </c>
      <c r="G598" s="54">
        <v>214</v>
      </c>
      <c r="H598" s="55">
        <v>214</v>
      </c>
      <c r="I598" s="73">
        <v>1.45</v>
      </c>
      <c r="J598" s="55">
        <v>1.2</v>
      </c>
      <c r="K598" s="73">
        <v>0.37</v>
      </c>
      <c r="L598" s="55">
        <v>0.3</v>
      </c>
      <c r="M598" s="55">
        <f>TRUNC(((J598*G598)+(L598*G598)),2)</f>
        <v>321</v>
      </c>
      <c r="N598" s="55">
        <f>TRUNC(((J598*H598)+(L598*H598)),2)</f>
        <v>321</v>
      </c>
      <c r="O598" s="37"/>
      <c r="P598" s="55">
        <v>1.45</v>
      </c>
      <c r="Q598" s="55">
        <v>0.37</v>
      </c>
      <c r="R598" s="55">
        <v>389.48</v>
      </c>
      <c r="S598" s="55">
        <v>389.48</v>
      </c>
      <c r="T598" s="135">
        <f>N598/S598</f>
        <v>0.82417582417582413</v>
      </c>
      <c r="U598" s="55">
        <f>TRUNC(J598*H598,2)</f>
        <v>256.8</v>
      </c>
      <c r="V598" s="55">
        <f>TRUNC(L598*H598,2)</f>
        <v>64.2</v>
      </c>
      <c r="X598" s="36" t="b">
        <v>1</v>
      </c>
    </row>
    <row r="599" spans="1:24" x14ac:dyDescent="0.25">
      <c r="A599" s="42" t="s">
        <v>3692</v>
      </c>
      <c r="B599" s="128" t="s">
        <v>1051</v>
      </c>
      <c r="C599" s="50" t="s">
        <v>163</v>
      </c>
      <c r="D599" s="51">
        <v>70421</v>
      </c>
      <c r="E599" s="56" t="s">
        <v>369</v>
      </c>
      <c r="F599" s="53" t="s">
        <v>370</v>
      </c>
      <c r="G599" s="54">
        <v>3</v>
      </c>
      <c r="H599" s="55">
        <v>3</v>
      </c>
      <c r="I599" s="73">
        <v>1.76</v>
      </c>
      <c r="J599" s="55">
        <v>1.46</v>
      </c>
      <c r="K599" s="73">
        <v>0.37</v>
      </c>
      <c r="L599" s="55">
        <v>0.3</v>
      </c>
      <c r="M599" s="55">
        <f>TRUNC(((J599*G599)+(L599*G599)),2)</f>
        <v>5.28</v>
      </c>
      <c r="N599" s="55">
        <f>TRUNC(((J599*H599)+(L599*H599)),2)</f>
        <v>5.28</v>
      </c>
      <c r="O599" s="37"/>
      <c r="P599" s="55">
        <v>1.76</v>
      </c>
      <c r="Q599" s="55">
        <v>0.37</v>
      </c>
      <c r="R599" s="55">
        <v>6.39</v>
      </c>
      <c r="S599" s="55">
        <v>6.39</v>
      </c>
      <c r="T599" s="135">
        <f>N599/S599</f>
        <v>0.82629107981220662</v>
      </c>
      <c r="U599" s="55">
        <f>TRUNC(J599*H599,2)</f>
        <v>4.38</v>
      </c>
      <c r="V599" s="55">
        <f>TRUNC(L599*H599,2)</f>
        <v>0.9</v>
      </c>
      <c r="X599" s="36" t="b">
        <v>1</v>
      </c>
    </row>
    <row r="600" spans="1:24" x14ac:dyDescent="0.25">
      <c r="A600" s="42" t="s">
        <v>3693</v>
      </c>
      <c r="B600" s="128" t="s">
        <v>1052</v>
      </c>
      <c r="C600" s="50" t="s">
        <v>163</v>
      </c>
      <c r="D600" s="51">
        <v>71741</v>
      </c>
      <c r="E600" s="56" t="s">
        <v>1053</v>
      </c>
      <c r="F600" s="53" t="s">
        <v>160</v>
      </c>
      <c r="G600" s="54">
        <v>216</v>
      </c>
      <c r="H600" s="55">
        <v>216</v>
      </c>
      <c r="I600" s="73">
        <v>1.18</v>
      </c>
      <c r="J600" s="55">
        <v>0.97</v>
      </c>
      <c r="K600" s="73">
        <v>1.1200000000000001</v>
      </c>
      <c r="L600" s="55">
        <v>0.92</v>
      </c>
      <c r="M600" s="55">
        <f>TRUNC(((J600*G600)+(L600*G600)),2)</f>
        <v>408.24</v>
      </c>
      <c r="N600" s="55">
        <f>TRUNC(((J600*H600)+(L600*H600)),2)</f>
        <v>408.24</v>
      </c>
      <c r="O600" s="37"/>
      <c r="P600" s="55">
        <v>1.18</v>
      </c>
      <c r="Q600" s="55">
        <v>1.1200000000000001</v>
      </c>
      <c r="R600" s="55">
        <v>496.8</v>
      </c>
      <c r="S600" s="55">
        <v>496.8</v>
      </c>
      <c r="T600" s="135">
        <f>N600/S600</f>
        <v>0.82173913043478264</v>
      </c>
      <c r="U600" s="55">
        <f>TRUNC(J600*H600,2)</f>
        <v>209.52</v>
      </c>
      <c r="V600" s="55">
        <f>TRUNC(L600*H600,2)</f>
        <v>198.72</v>
      </c>
      <c r="X600" s="36" t="b">
        <v>1</v>
      </c>
    </row>
    <row r="601" spans="1:24" x14ac:dyDescent="0.25">
      <c r="A601" s="42" t="s">
        <v>3694</v>
      </c>
      <c r="B601" s="128" t="s">
        <v>1054</v>
      </c>
      <c r="C601" s="50" t="s">
        <v>163</v>
      </c>
      <c r="D601" s="51">
        <v>71141</v>
      </c>
      <c r="E601" s="56" t="s">
        <v>1055</v>
      </c>
      <c r="F601" s="53" t="s">
        <v>160</v>
      </c>
      <c r="G601" s="54">
        <v>108</v>
      </c>
      <c r="H601" s="55">
        <v>108</v>
      </c>
      <c r="I601" s="73">
        <v>2.6</v>
      </c>
      <c r="J601" s="55">
        <v>2.15</v>
      </c>
      <c r="K601" s="73">
        <v>3.74</v>
      </c>
      <c r="L601" s="55">
        <v>3.1</v>
      </c>
      <c r="M601" s="55">
        <f>TRUNC(((J601*G601)+(L601*G601)),2)</f>
        <v>567</v>
      </c>
      <c r="N601" s="55">
        <f>TRUNC(((J601*H601)+(L601*H601)),2)</f>
        <v>567</v>
      </c>
      <c r="O601" s="37"/>
      <c r="P601" s="55">
        <v>2.6</v>
      </c>
      <c r="Q601" s="55">
        <v>3.74</v>
      </c>
      <c r="R601" s="55">
        <v>684.72</v>
      </c>
      <c r="S601" s="55">
        <v>684.72</v>
      </c>
      <c r="T601" s="135">
        <f>N601/S601</f>
        <v>0.82807570977917977</v>
      </c>
      <c r="U601" s="55">
        <f>TRUNC(J601*H601,2)</f>
        <v>232.2</v>
      </c>
      <c r="V601" s="55">
        <f>TRUNC(L601*H601,2)</f>
        <v>334.8</v>
      </c>
      <c r="X601" s="36" t="b">
        <v>1</v>
      </c>
    </row>
    <row r="602" spans="1:24" x14ac:dyDescent="0.25">
      <c r="A602" s="42" t="s">
        <v>3695</v>
      </c>
      <c r="B602" s="128" t="s">
        <v>1056</v>
      </c>
      <c r="C602" s="50" t="s">
        <v>163</v>
      </c>
      <c r="D602" s="51">
        <v>71202</v>
      </c>
      <c r="E602" s="56" t="s">
        <v>1057</v>
      </c>
      <c r="F602" s="53" t="s">
        <v>172</v>
      </c>
      <c r="G602" s="54">
        <v>12</v>
      </c>
      <c r="H602" s="55">
        <v>12</v>
      </c>
      <c r="I602" s="73">
        <v>8.33</v>
      </c>
      <c r="J602" s="55">
        <v>6.91</v>
      </c>
      <c r="K602" s="73">
        <v>7.47</v>
      </c>
      <c r="L602" s="55">
        <v>6.2</v>
      </c>
      <c r="M602" s="55">
        <f>TRUNC(((J602*G602)+(L602*G602)),2)</f>
        <v>157.32</v>
      </c>
      <c r="N602" s="55">
        <f>TRUNC(((J602*H602)+(L602*H602)),2)</f>
        <v>157.32</v>
      </c>
      <c r="O602" s="37"/>
      <c r="P602" s="55">
        <v>8.33</v>
      </c>
      <c r="Q602" s="55">
        <v>7.47</v>
      </c>
      <c r="R602" s="55">
        <v>189.6</v>
      </c>
      <c r="S602" s="55">
        <v>189.6</v>
      </c>
      <c r="T602" s="135">
        <f>N602/S602</f>
        <v>0.82974683544303796</v>
      </c>
      <c r="U602" s="55">
        <f>TRUNC(J602*H602,2)</f>
        <v>82.92</v>
      </c>
      <c r="V602" s="55">
        <f>TRUNC(L602*H602,2)</f>
        <v>74.400000000000006</v>
      </c>
      <c r="X602" s="36" t="b">
        <v>1</v>
      </c>
    </row>
    <row r="603" spans="1:24" x14ac:dyDescent="0.25">
      <c r="A603" s="42" t="s">
        <v>3696</v>
      </c>
      <c r="B603" s="128" t="s">
        <v>1058</v>
      </c>
      <c r="C603" s="50" t="s">
        <v>163</v>
      </c>
      <c r="D603" s="51">
        <v>70372</v>
      </c>
      <c r="E603" s="56" t="s">
        <v>1000</v>
      </c>
      <c r="F603" s="53" t="s">
        <v>160</v>
      </c>
      <c r="G603" s="54">
        <v>8</v>
      </c>
      <c r="H603" s="55">
        <v>8</v>
      </c>
      <c r="I603" s="73">
        <v>1.52</v>
      </c>
      <c r="J603" s="55">
        <v>1.26</v>
      </c>
      <c r="K603" s="73">
        <v>0.37</v>
      </c>
      <c r="L603" s="55">
        <v>0.3</v>
      </c>
      <c r="M603" s="55">
        <f>TRUNC(((J603*G603)+(L603*G603)),2)</f>
        <v>12.48</v>
      </c>
      <c r="N603" s="55">
        <f>TRUNC(((J603*H603)+(L603*H603)),2)</f>
        <v>12.48</v>
      </c>
      <c r="O603" s="37"/>
      <c r="P603" s="55">
        <v>1.52</v>
      </c>
      <c r="Q603" s="55">
        <v>0.37</v>
      </c>
      <c r="R603" s="55">
        <v>15.12</v>
      </c>
      <c r="S603" s="55">
        <v>15.12</v>
      </c>
      <c r="T603" s="135">
        <f>N603/S603</f>
        <v>0.82539682539682546</v>
      </c>
      <c r="U603" s="55">
        <f>TRUNC(J603*H603,2)</f>
        <v>10.08</v>
      </c>
      <c r="V603" s="55">
        <f>TRUNC(L603*H603,2)</f>
        <v>2.4</v>
      </c>
      <c r="X603" s="36" t="b">
        <v>1</v>
      </c>
    </row>
    <row r="604" spans="1:24" x14ac:dyDescent="0.25">
      <c r="A604" s="42" t="s">
        <v>3697</v>
      </c>
      <c r="B604" s="128" t="s">
        <v>1059</v>
      </c>
      <c r="C604" s="50" t="s">
        <v>163</v>
      </c>
      <c r="D604" s="51">
        <v>70422</v>
      </c>
      <c r="E604" s="56" t="s">
        <v>1006</v>
      </c>
      <c r="F604" s="53" t="s">
        <v>370</v>
      </c>
      <c r="G604" s="54">
        <v>3</v>
      </c>
      <c r="H604" s="55">
        <v>3</v>
      </c>
      <c r="I604" s="73">
        <v>2.67</v>
      </c>
      <c r="J604" s="55">
        <v>2.21</v>
      </c>
      <c r="K604" s="73">
        <v>0.37</v>
      </c>
      <c r="L604" s="55">
        <v>0.3</v>
      </c>
      <c r="M604" s="55">
        <f>TRUNC(((J604*G604)+(L604*G604)),2)</f>
        <v>7.53</v>
      </c>
      <c r="N604" s="55">
        <f>TRUNC(((J604*H604)+(L604*H604)),2)</f>
        <v>7.53</v>
      </c>
      <c r="O604" s="37"/>
      <c r="P604" s="55">
        <v>2.67</v>
      </c>
      <c r="Q604" s="55">
        <v>0.37</v>
      </c>
      <c r="R604" s="55">
        <v>9.1199999999999992</v>
      </c>
      <c r="S604" s="55">
        <v>9.1199999999999992</v>
      </c>
      <c r="T604" s="135">
        <f>N604/S604</f>
        <v>0.82565789473684226</v>
      </c>
      <c r="U604" s="55">
        <f>TRUNC(J604*H604,2)</f>
        <v>6.63</v>
      </c>
      <c r="V604" s="55">
        <f>TRUNC(L604*H604,2)</f>
        <v>0.9</v>
      </c>
      <c r="X604" s="36" t="b">
        <v>1</v>
      </c>
    </row>
    <row r="605" spans="1:24" x14ac:dyDescent="0.25">
      <c r="A605" s="42" t="s">
        <v>3698</v>
      </c>
      <c r="B605" s="128" t="s">
        <v>1060</v>
      </c>
      <c r="C605" s="50" t="s">
        <v>163</v>
      </c>
      <c r="D605" s="51">
        <v>71742</v>
      </c>
      <c r="E605" s="56" t="s">
        <v>1061</v>
      </c>
      <c r="F605" s="53" t="s">
        <v>160</v>
      </c>
      <c r="G605" s="54">
        <v>10</v>
      </c>
      <c r="H605" s="55">
        <v>10</v>
      </c>
      <c r="I605" s="73">
        <v>1.77</v>
      </c>
      <c r="J605" s="55">
        <v>1.46</v>
      </c>
      <c r="K605" s="73">
        <v>1.87</v>
      </c>
      <c r="L605" s="55">
        <v>1.55</v>
      </c>
      <c r="M605" s="55">
        <f>TRUNC(((J605*G605)+(L605*G605)),2)</f>
        <v>30.1</v>
      </c>
      <c r="N605" s="55">
        <f>TRUNC(((J605*H605)+(L605*H605)),2)</f>
        <v>30.1</v>
      </c>
      <c r="O605" s="37"/>
      <c r="P605" s="55">
        <v>1.77</v>
      </c>
      <c r="Q605" s="55">
        <v>1.87</v>
      </c>
      <c r="R605" s="55">
        <v>36.4</v>
      </c>
      <c r="S605" s="55">
        <v>36.4</v>
      </c>
      <c r="T605" s="135">
        <f>N605/S605</f>
        <v>0.82692307692307698</v>
      </c>
      <c r="U605" s="55">
        <f>TRUNC(J605*H605,2)</f>
        <v>14.6</v>
      </c>
      <c r="V605" s="55">
        <f>TRUNC(L605*H605,2)</f>
        <v>15.5</v>
      </c>
      <c r="X605" s="36" t="b">
        <v>1</v>
      </c>
    </row>
    <row r="606" spans="1:24" x14ac:dyDescent="0.25">
      <c r="A606" s="42" t="s">
        <v>3699</v>
      </c>
      <c r="B606" s="128" t="s">
        <v>1062</v>
      </c>
      <c r="C606" s="50" t="s">
        <v>163</v>
      </c>
      <c r="D606" s="51">
        <v>71142</v>
      </c>
      <c r="E606" s="56" t="s">
        <v>1063</v>
      </c>
      <c r="F606" s="53" t="s">
        <v>160</v>
      </c>
      <c r="G606" s="54">
        <v>5</v>
      </c>
      <c r="H606" s="55">
        <v>5</v>
      </c>
      <c r="I606" s="73">
        <v>3.83</v>
      </c>
      <c r="J606" s="55">
        <v>3.17</v>
      </c>
      <c r="K606" s="73">
        <v>4.8600000000000003</v>
      </c>
      <c r="L606" s="55">
        <v>4.03</v>
      </c>
      <c r="M606" s="55">
        <f>TRUNC(((J606*G606)+(L606*G606)),2)</f>
        <v>36</v>
      </c>
      <c r="N606" s="55">
        <f>TRUNC(((J606*H606)+(L606*H606)),2)</f>
        <v>36</v>
      </c>
      <c r="O606" s="37"/>
      <c r="P606" s="55">
        <v>3.83</v>
      </c>
      <c r="Q606" s="55">
        <v>4.8600000000000003</v>
      </c>
      <c r="R606" s="55">
        <v>43.45</v>
      </c>
      <c r="S606" s="55">
        <v>43.45</v>
      </c>
      <c r="T606" s="135">
        <f>N606/S606</f>
        <v>0.82853855005753729</v>
      </c>
      <c r="U606" s="55">
        <f>TRUNC(J606*H606,2)</f>
        <v>15.85</v>
      </c>
      <c r="V606" s="55">
        <f>TRUNC(L606*H606,2)</f>
        <v>20.149999999999999</v>
      </c>
      <c r="X606" s="36" t="b">
        <v>1</v>
      </c>
    </row>
    <row r="607" spans="1:24" ht="24" x14ac:dyDescent="0.3">
      <c r="A607" s="42" t="s">
        <v>3700</v>
      </c>
      <c r="B607" s="128" t="s">
        <v>1064</v>
      </c>
      <c r="C607" s="50" t="s">
        <v>217</v>
      </c>
      <c r="D607" s="51">
        <v>91835</v>
      </c>
      <c r="E607" s="56" t="s">
        <v>1065</v>
      </c>
      <c r="F607" s="53" t="s">
        <v>172</v>
      </c>
      <c r="G607" s="54">
        <v>325</v>
      </c>
      <c r="H607" s="55">
        <v>325</v>
      </c>
      <c r="I607" s="73">
        <v>6.5</v>
      </c>
      <c r="J607" s="55">
        <v>5.39</v>
      </c>
      <c r="K607" s="73">
        <v>5.18</v>
      </c>
      <c r="L607" s="55">
        <v>4.29</v>
      </c>
      <c r="M607" s="55">
        <f>TRUNC(((J607*G607)+(L607*G607)),2)</f>
        <v>3146</v>
      </c>
      <c r="N607" s="55">
        <f>TRUNC(((J607*H607)+(L607*H607)),2)</f>
        <v>3146</v>
      </c>
      <c r="O607" s="38"/>
      <c r="P607" s="55">
        <v>6.5</v>
      </c>
      <c r="Q607" s="55">
        <v>5.18</v>
      </c>
      <c r="R607" s="55">
        <v>3796</v>
      </c>
      <c r="S607" s="55">
        <v>3796</v>
      </c>
      <c r="T607" s="135">
        <f>N607/S607</f>
        <v>0.82876712328767121</v>
      </c>
      <c r="U607" s="55">
        <f>TRUNC(J607*H607,2)</f>
        <v>1751.75</v>
      </c>
      <c r="V607" s="55">
        <f>TRUNC(L607*H607,2)</f>
        <v>1394.25</v>
      </c>
      <c r="X607" s="36" t="b">
        <v>1</v>
      </c>
    </row>
    <row r="608" spans="1:24" ht="24" x14ac:dyDescent="0.3">
      <c r="A608" s="42" t="s">
        <v>3701</v>
      </c>
      <c r="B608" s="128" t="s">
        <v>1066</v>
      </c>
      <c r="C608" s="50" t="s">
        <v>217</v>
      </c>
      <c r="D608" s="51">
        <v>91837</v>
      </c>
      <c r="E608" s="56" t="s">
        <v>1067</v>
      </c>
      <c r="F608" s="53" t="s">
        <v>172</v>
      </c>
      <c r="G608" s="54">
        <v>28</v>
      </c>
      <c r="H608" s="55">
        <v>28</v>
      </c>
      <c r="I608" s="73">
        <v>10.37</v>
      </c>
      <c r="J608" s="55">
        <v>8.6</v>
      </c>
      <c r="K608" s="73">
        <v>5.7</v>
      </c>
      <c r="L608" s="55">
        <v>4.7300000000000004</v>
      </c>
      <c r="M608" s="55">
        <f>TRUNC(((J608*G608)+(L608*G608)),2)</f>
        <v>373.24</v>
      </c>
      <c r="N608" s="55">
        <f>TRUNC(((J608*H608)+(L608*H608)),2)</f>
        <v>373.24</v>
      </c>
      <c r="O608" s="38"/>
      <c r="P608" s="55">
        <v>10.37</v>
      </c>
      <c r="Q608" s="55">
        <v>5.7</v>
      </c>
      <c r="R608" s="55">
        <v>449.96</v>
      </c>
      <c r="S608" s="55">
        <v>449.96</v>
      </c>
      <c r="T608" s="135">
        <f>N608/S608</f>
        <v>0.82949595519601749</v>
      </c>
      <c r="U608" s="55">
        <f>TRUNC(J608*H608,2)</f>
        <v>240.8</v>
      </c>
      <c r="V608" s="55">
        <f>TRUNC(L608*H608,2)</f>
        <v>132.44</v>
      </c>
      <c r="X608" s="36" t="b">
        <v>1</v>
      </c>
    </row>
    <row r="609" spans="1:24" x14ac:dyDescent="0.25">
      <c r="A609" s="42" t="s">
        <v>3702</v>
      </c>
      <c r="B609" s="128" t="s">
        <v>1068</v>
      </c>
      <c r="C609" s="50" t="s">
        <v>163</v>
      </c>
      <c r="D609" s="51">
        <v>71251</v>
      </c>
      <c r="E609" s="56" t="s">
        <v>357</v>
      </c>
      <c r="F609" s="53" t="s">
        <v>172</v>
      </c>
      <c r="G609" s="54">
        <v>168</v>
      </c>
      <c r="H609" s="55">
        <v>168</v>
      </c>
      <c r="I609" s="73">
        <v>8.01</v>
      </c>
      <c r="J609" s="55">
        <v>6.64</v>
      </c>
      <c r="K609" s="73">
        <v>11.21</v>
      </c>
      <c r="L609" s="55">
        <v>9.3000000000000007</v>
      </c>
      <c r="M609" s="55">
        <f>TRUNC(((J609*G609)+(L609*G609)),2)</f>
        <v>2677.92</v>
      </c>
      <c r="N609" s="55">
        <f>TRUNC(((J609*H609)+(L609*H609)),2)</f>
        <v>2677.92</v>
      </c>
      <c r="O609" s="37"/>
      <c r="P609" s="55">
        <v>8.01</v>
      </c>
      <c r="Q609" s="55">
        <v>11.21</v>
      </c>
      <c r="R609" s="55">
        <v>3228.96</v>
      </c>
      <c r="S609" s="55">
        <v>3228.96</v>
      </c>
      <c r="T609" s="135">
        <f>N609/S609</f>
        <v>0.82934443288241422</v>
      </c>
      <c r="U609" s="55">
        <f>TRUNC(J609*H609,2)</f>
        <v>1115.52</v>
      </c>
      <c r="V609" s="55">
        <f>TRUNC(L609*H609,2)</f>
        <v>1562.4</v>
      </c>
      <c r="X609" s="36" t="b">
        <v>1</v>
      </c>
    </row>
    <row r="610" spans="1:24" x14ac:dyDescent="0.25">
      <c r="A610" s="42" t="s">
        <v>3703</v>
      </c>
      <c r="B610" s="128" t="s">
        <v>1069</v>
      </c>
      <c r="C610" s="50" t="s">
        <v>163</v>
      </c>
      <c r="D610" s="51">
        <v>70371</v>
      </c>
      <c r="E610" s="56" t="s">
        <v>1050</v>
      </c>
      <c r="F610" s="53" t="s">
        <v>160</v>
      </c>
      <c r="G610" s="54">
        <v>112</v>
      </c>
      <c r="H610" s="55">
        <v>112</v>
      </c>
      <c r="I610" s="73">
        <v>1.45</v>
      </c>
      <c r="J610" s="55">
        <v>1.2</v>
      </c>
      <c r="K610" s="73">
        <v>0.37</v>
      </c>
      <c r="L610" s="55">
        <v>0.3</v>
      </c>
      <c r="M610" s="55">
        <f>TRUNC(((J610*G610)+(L610*G610)),2)</f>
        <v>168</v>
      </c>
      <c r="N610" s="55">
        <f>TRUNC(((J610*H610)+(L610*H610)),2)</f>
        <v>168</v>
      </c>
      <c r="O610" s="37"/>
      <c r="P610" s="55">
        <v>1.45</v>
      </c>
      <c r="Q610" s="55">
        <v>0.37</v>
      </c>
      <c r="R610" s="55">
        <v>203.84</v>
      </c>
      <c r="S610" s="55">
        <v>203.84</v>
      </c>
      <c r="T610" s="135">
        <f>N610/S610</f>
        <v>0.82417582417582413</v>
      </c>
      <c r="U610" s="55">
        <f>TRUNC(J610*H610,2)</f>
        <v>134.4</v>
      </c>
      <c r="V610" s="55">
        <f>TRUNC(L610*H610,2)</f>
        <v>33.6</v>
      </c>
      <c r="X610" s="36" t="b">
        <v>1</v>
      </c>
    </row>
    <row r="611" spans="1:24" x14ac:dyDescent="0.25">
      <c r="A611" s="42" t="s">
        <v>3704</v>
      </c>
      <c r="B611" s="128" t="s">
        <v>1070</v>
      </c>
      <c r="C611" s="50" t="s">
        <v>163</v>
      </c>
      <c r="D611" s="51">
        <v>70421</v>
      </c>
      <c r="E611" s="56" t="s">
        <v>369</v>
      </c>
      <c r="F611" s="53" t="s">
        <v>370</v>
      </c>
      <c r="G611" s="54">
        <v>3</v>
      </c>
      <c r="H611" s="55">
        <v>3</v>
      </c>
      <c r="I611" s="73">
        <v>1.76</v>
      </c>
      <c r="J611" s="55">
        <v>1.46</v>
      </c>
      <c r="K611" s="73">
        <v>0.37</v>
      </c>
      <c r="L611" s="55">
        <v>0.3</v>
      </c>
      <c r="M611" s="55">
        <f>TRUNC(((J611*G611)+(L611*G611)),2)</f>
        <v>5.28</v>
      </c>
      <c r="N611" s="55">
        <f>TRUNC(((J611*H611)+(L611*H611)),2)</f>
        <v>5.28</v>
      </c>
      <c r="O611" s="37"/>
      <c r="P611" s="55">
        <v>1.76</v>
      </c>
      <c r="Q611" s="55">
        <v>0.37</v>
      </c>
      <c r="R611" s="55">
        <v>6.39</v>
      </c>
      <c r="S611" s="55">
        <v>6.39</v>
      </c>
      <c r="T611" s="135">
        <f>N611/S611</f>
        <v>0.82629107981220662</v>
      </c>
      <c r="U611" s="55">
        <f>TRUNC(J611*H611,2)</f>
        <v>4.38</v>
      </c>
      <c r="V611" s="55">
        <f>TRUNC(L611*H611,2)</f>
        <v>0.9</v>
      </c>
      <c r="X611" s="36" t="b">
        <v>1</v>
      </c>
    </row>
    <row r="612" spans="1:24" x14ac:dyDescent="0.25">
      <c r="A612" s="42" t="s">
        <v>3705</v>
      </c>
      <c r="B612" s="128" t="s">
        <v>1071</v>
      </c>
      <c r="C612" s="50" t="s">
        <v>163</v>
      </c>
      <c r="D612" s="51">
        <v>71722</v>
      </c>
      <c r="E612" s="56" t="s">
        <v>1072</v>
      </c>
      <c r="F612" s="53" t="s">
        <v>160</v>
      </c>
      <c r="G612" s="54">
        <v>42</v>
      </c>
      <c r="H612" s="55">
        <v>42</v>
      </c>
      <c r="I612" s="73">
        <v>1.86</v>
      </c>
      <c r="J612" s="55">
        <v>1.54</v>
      </c>
      <c r="K612" s="73">
        <v>1.49</v>
      </c>
      <c r="L612" s="55">
        <v>1.23</v>
      </c>
      <c r="M612" s="55">
        <f>TRUNC(((J612*G612)+(L612*G612)),2)</f>
        <v>116.34</v>
      </c>
      <c r="N612" s="55">
        <f>TRUNC(((J612*H612)+(L612*H612)),2)</f>
        <v>116.34</v>
      </c>
      <c r="O612" s="37"/>
      <c r="P612" s="55">
        <v>1.86</v>
      </c>
      <c r="Q612" s="55">
        <v>1.49</v>
      </c>
      <c r="R612" s="55">
        <v>140.69999999999999</v>
      </c>
      <c r="S612" s="55">
        <v>140.69999999999999</v>
      </c>
      <c r="T612" s="135">
        <f>N612/S612</f>
        <v>0.82686567164179114</v>
      </c>
      <c r="U612" s="55">
        <f>TRUNC(J612*H612,2)</f>
        <v>64.680000000000007</v>
      </c>
      <c r="V612" s="55">
        <f>TRUNC(L612*H612,2)</f>
        <v>51.66</v>
      </c>
      <c r="X612" s="36" t="b">
        <v>1</v>
      </c>
    </row>
    <row r="613" spans="1:24" x14ac:dyDescent="0.25">
      <c r="A613" s="42" t="s">
        <v>3706</v>
      </c>
      <c r="B613" s="128" t="s">
        <v>1073</v>
      </c>
      <c r="C613" s="50" t="s">
        <v>163</v>
      </c>
      <c r="D613" s="51">
        <v>71121</v>
      </c>
      <c r="E613" s="56" t="s">
        <v>359</v>
      </c>
      <c r="F613" s="53" t="s">
        <v>160</v>
      </c>
      <c r="G613" s="54">
        <v>21</v>
      </c>
      <c r="H613" s="55">
        <v>21</v>
      </c>
      <c r="I613" s="73">
        <v>4.66</v>
      </c>
      <c r="J613" s="55">
        <v>3.86</v>
      </c>
      <c r="K613" s="73">
        <v>4.8600000000000003</v>
      </c>
      <c r="L613" s="55">
        <v>4.03</v>
      </c>
      <c r="M613" s="55">
        <f>TRUNC(((J613*G613)+(L613*G613)),2)</f>
        <v>165.69</v>
      </c>
      <c r="N613" s="55">
        <f>TRUNC(((J613*H613)+(L613*H613)),2)</f>
        <v>165.69</v>
      </c>
      <c r="O613" s="37"/>
      <c r="P613" s="55">
        <v>4.66</v>
      </c>
      <c r="Q613" s="55">
        <v>4.8600000000000003</v>
      </c>
      <c r="R613" s="55">
        <v>199.92</v>
      </c>
      <c r="S613" s="55">
        <v>199.92</v>
      </c>
      <c r="T613" s="135">
        <f>N613/S613</f>
        <v>0.82878151260504207</v>
      </c>
      <c r="U613" s="55">
        <f>TRUNC(J613*H613,2)</f>
        <v>81.06</v>
      </c>
      <c r="V613" s="55">
        <f>TRUNC(L613*H613,2)</f>
        <v>84.63</v>
      </c>
      <c r="X613" s="36" t="b">
        <v>1</v>
      </c>
    </row>
    <row r="614" spans="1:24" x14ac:dyDescent="0.25">
      <c r="A614" s="42" t="s">
        <v>3707</v>
      </c>
      <c r="B614" s="128" t="s">
        <v>1074</v>
      </c>
      <c r="C614" s="50" t="s">
        <v>163</v>
      </c>
      <c r="D614" s="51">
        <v>71253</v>
      </c>
      <c r="E614" s="56" t="s">
        <v>1075</v>
      </c>
      <c r="F614" s="53" t="s">
        <v>172</v>
      </c>
      <c r="G614" s="54">
        <v>6</v>
      </c>
      <c r="H614" s="55">
        <v>6</v>
      </c>
      <c r="I614" s="73">
        <v>19.96</v>
      </c>
      <c r="J614" s="55">
        <v>16.559999999999999</v>
      </c>
      <c r="K614" s="73">
        <v>24.29</v>
      </c>
      <c r="L614" s="55">
        <v>20.16</v>
      </c>
      <c r="M614" s="55">
        <f>TRUNC(((J614*G614)+(L614*G614)),2)</f>
        <v>220.32</v>
      </c>
      <c r="N614" s="55">
        <f>TRUNC(((J614*H614)+(L614*H614)),2)</f>
        <v>220.32</v>
      </c>
      <c r="O614" s="37"/>
      <c r="P614" s="55">
        <v>19.96</v>
      </c>
      <c r="Q614" s="55">
        <v>24.29</v>
      </c>
      <c r="R614" s="55">
        <v>265.5</v>
      </c>
      <c r="S614" s="55">
        <v>265.5</v>
      </c>
      <c r="T614" s="135">
        <f>N614/S614</f>
        <v>0.82983050847457629</v>
      </c>
      <c r="U614" s="55">
        <f>TRUNC(J614*H614,2)</f>
        <v>99.36</v>
      </c>
      <c r="V614" s="55">
        <f>TRUNC(L614*H614,2)</f>
        <v>120.96</v>
      </c>
      <c r="X614" s="36" t="b">
        <v>1</v>
      </c>
    </row>
    <row r="615" spans="1:24" x14ac:dyDescent="0.25">
      <c r="A615" s="42" t="s">
        <v>3708</v>
      </c>
      <c r="B615" s="128" t="s">
        <v>1076</v>
      </c>
      <c r="C615" s="50" t="s">
        <v>163</v>
      </c>
      <c r="D615" s="51">
        <v>70423</v>
      </c>
      <c r="E615" s="56" t="s">
        <v>1077</v>
      </c>
      <c r="F615" s="53" t="s">
        <v>370</v>
      </c>
      <c r="G615" s="54">
        <v>2</v>
      </c>
      <c r="H615" s="55">
        <v>2</v>
      </c>
      <c r="I615" s="73">
        <v>3.38</v>
      </c>
      <c r="J615" s="55">
        <v>2.8</v>
      </c>
      <c r="K615" s="73">
        <v>1.1200000000000001</v>
      </c>
      <c r="L615" s="55">
        <v>0.92</v>
      </c>
      <c r="M615" s="55">
        <f>TRUNC(((J615*G615)+(L615*G615)),2)</f>
        <v>7.44</v>
      </c>
      <c r="N615" s="55">
        <f>TRUNC(((J615*H615)+(L615*H615)),2)</f>
        <v>7.44</v>
      </c>
      <c r="O615" s="37"/>
      <c r="P615" s="55">
        <v>3.38</v>
      </c>
      <c r="Q615" s="55">
        <v>1.1200000000000001</v>
      </c>
      <c r="R615" s="55">
        <v>9</v>
      </c>
      <c r="S615" s="55">
        <v>9</v>
      </c>
      <c r="T615" s="135">
        <f>N615/S615</f>
        <v>0.82666666666666666</v>
      </c>
      <c r="U615" s="55">
        <f>TRUNC(J615*H615,2)</f>
        <v>5.6</v>
      </c>
      <c r="V615" s="55">
        <f>TRUNC(L615*H615,2)</f>
        <v>1.84</v>
      </c>
      <c r="X615" s="36" t="b">
        <v>1</v>
      </c>
    </row>
    <row r="616" spans="1:24" x14ac:dyDescent="0.25">
      <c r="A616" s="42" t="s">
        <v>3709</v>
      </c>
      <c r="B616" s="128" t="s">
        <v>1078</v>
      </c>
      <c r="C616" s="50" t="s">
        <v>163</v>
      </c>
      <c r="D616" s="51">
        <v>70373</v>
      </c>
      <c r="E616" s="56" t="s">
        <v>1079</v>
      </c>
      <c r="F616" s="53" t="s">
        <v>160</v>
      </c>
      <c r="G616" s="54">
        <v>4</v>
      </c>
      <c r="H616" s="55">
        <v>4</v>
      </c>
      <c r="I616" s="73">
        <v>2.15</v>
      </c>
      <c r="J616" s="55">
        <v>1.78</v>
      </c>
      <c r="K616" s="73">
        <v>1.1200000000000001</v>
      </c>
      <c r="L616" s="55">
        <v>0.92</v>
      </c>
      <c r="M616" s="55">
        <f>TRUNC(((J616*G616)+(L616*G616)),2)</f>
        <v>10.8</v>
      </c>
      <c r="N616" s="55">
        <f>TRUNC(((J616*H616)+(L616*H616)),2)</f>
        <v>10.8</v>
      </c>
      <c r="O616" s="37"/>
      <c r="P616" s="55">
        <v>2.15</v>
      </c>
      <c r="Q616" s="55">
        <v>1.1200000000000001</v>
      </c>
      <c r="R616" s="55">
        <v>13.08</v>
      </c>
      <c r="S616" s="55">
        <v>13.08</v>
      </c>
      <c r="T616" s="135">
        <f>N616/S616</f>
        <v>0.82568807339449546</v>
      </c>
      <c r="U616" s="55">
        <f>TRUNC(J616*H616,2)</f>
        <v>7.12</v>
      </c>
      <c r="V616" s="55">
        <f>TRUNC(L616*H616,2)</f>
        <v>3.68</v>
      </c>
      <c r="X616" s="36" t="b">
        <v>1</v>
      </c>
    </row>
    <row r="617" spans="1:24" x14ac:dyDescent="0.25">
      <c r="A617" s="42" t="s">
        <v>3710</v>
      </c>
      <c r="B617" s="128" t="s">
        <v>1080</v>
      </c>
      <c r="C617" s="50" t="s">
        <v>163</v>
      </c>
      <c r="D617" s="51">
        <v>71723</v>
      </c>
      <c r="E617" s="56" t="s">
        <v>1081</v>
      </c>
      <c r="F617" s="53" t="s">
        <v>160</v>
      </c>
      <c r="G617" s="54">
        <v>2</v>
      </c>
      <c r="H617" s="55">
        <v>2</v>
      </c>
      <c r="I617" s="73">
        <v>4.25</v>
      </c>
      <c r="J617" s="55">
        <v>3.52</v>
      </c>
      <c r="K617" s="73">
        <v>2.98</v>
      </c>
      <c r="L617" s="55">
        <v>2.4700000000000002</v>
      </c>
      <c r="M617" s="55">
        <f>TRUNC(((J617*G617)+(L617*G617)),2)</f>
        <v>11.98</v>
      </c>
      <c r="N617" s="55">
        <f>TRUNC(((J617*H617)+(L617*H617)),2)</f>
        <v>11.98</v>
      </c>
      <c r="O617" s="37"/>
      <c r="P617" s="55">
        <v>4.25</v>
      </c>
      <c r="Q617" s="55">
        <v>2.98</v>
      </c>
      <c r="R617" s="55">
        <v>14.46</v>
      </c>
      <c r="S617" s="55">
        <v>14.46</v>
      </c>
      <c r="T617" s="135">
        <f>N617/S617</f>
        <v>0.82849239280774545</v>
      </c>
      <c r="U617" s="55">
        <f>TRUNC(J617*H617,2)</f>
        <v>7.04</v>
      </c>
      <c r="V617" s="55">
        <f>TRUNC(L617*H617,2)</f>
        <v>4.9400000000000004</v>
      </c>
      <c r="X617" s="36" t="b">
        <v>1</v>
      </c>
    </row>
    <row r="618" spans="1:24" x14ac:dyDescent="0.25">
      <c r="A618" s="42" t="s">
        <v>3711</v>
      </c>
      <c r="B618" s="128" t="s">
        <v>1082</v>
      </c>
      <c r="C618" s="50" t="s">
        <v>163</v>
      </c>
      <c r="D618" s="51">
        <v>71123</v>
      </c>
      <c r="E618" s="56" t="s">
        <v>1083</v>
      </c>
      <c r="F618" s="53" t="s">
        <v>160</v>
      </c>
      <c r="G618" s="54">
        <v>2</v>
      </c>
      <c r="H618" s="55">
        <v>2</v>
      </c>
      <c r="I618" s="73">
        <v>10.62</v>
      </c>
      <c r="J618" s="55">
        <v>8.81</v>
      </c>
      <c r="K618" s="73">
        <v>11.21</v>
      </c>
      <c r="L618" s="55">
        <v>9.3000000000000007</v>
      </c>
      <c r="M618" s="55">
        <f>TRUNC(((J618*G618)+(L618*G618)),2)</f>
        <v>36.22</v>
      </c>
      <c r="N618" s="55">
        <f>TRUNC(((J618*H618)+(L618*H618)),2)</f>
        <v>36.22</v>
      </c>
      <c r="O618" s="37"/>
      <c r="P618" s="55">
        <v>10.62</v>
      </c>
      <c r="Q618" s="55">
        <v>11.21</v>
      </c>
      <c r="R618" s="55">
        <v>43.66</v>
      </c>
      <c r="S618" s="55">
        <v>43.66</v>
      </c>
      <c r="T618" s="135">
        <f>N618/S618</f>
        <v>0.82959230416857543</v>
      </c>
      <c r="U618" s="55">
        <f>TRUNC(J618*H618,2)</f>
        <v>17.62</v>
      </c>
      <c r="V618" s="55">
        <f>TRUNC(L618*H618,2)</f>
        <v>18.600000000000001</v>
      </c>
      <c r="X618" s="36" t="b">
        <v>1</v>
      </c>
    </row>
    <row r="619" spans="1:24" x14ac:dyDescent="0.25">
      <c r="A619" s="42" t="s">
        <v>3712</v>
      </c>
      <c r="B619" s="128" t="s">
        <v>1084</v>
      </c>
      <c r="C619" s="50" t="s">
        <v>163</v>
      </c>
      <c r="D619" s="51">
        <v>70391</v>
      </c>
      <c r="E619" s="56" t="s">
        <v>363</v>
      </c>
      <c r="F619" s="53" t="s">
        <v>160</v>
      </c>
      <c r="G619" s="54">
        <v>408</v>
      </c>
      <c r="H619" s="55">
        <v>408</v>
      </c>
      <c r="I619" s="73">
        <v>0.18</v>
      </c>
      <c r="J619" s="55">
        <v>0.14000000000000001</v>
      </c>
      <c r="K619" s="73">
        <v>0.6</v>
      </c>
      <c r="L619" s="55">
        <v>0.49</v>
      </c>
      <c r="M619" s="55">
        <f>TRUNC(((J619*G619)+(L619*G619)),2)</f>
        <v>257.04000000000002</v>
      </c>
      <c r="N619" s="55">
        <f>TRUNC(((J619*H619)+(L619*H619)),2)</f>
        <v>257.04000000000002</v>
      </c>
      <c r="O619" s="37"/>
      <c r="P619" s="55">
        <v>0.18</v>
      </c>
      <c r="Q619" s="55">
        <v>0.6</v>
      </c>
      <c r="R619" s="55">
        <v>318.24</v>
      </c>
      <c r="S619" s="55">
        <v>318.24</v>
      </c>
      <c r="T619" s="135">
        <f>N619/S619</f>
        <v>0.80769230769230771</v>
      </c>
      <c r="U619" s="55">
        <f>TRUNC(J619*H619,2)</f>
        <v>57.12</v>
      </c>
      <c r="V619" s="55">
        <f>TRUNC(L619*H619,2)</f>
        <v>199.92</v>
      </c>
      <c r="X619" s="36" t="b">
        <v>1</v>
      </c>
    </row>
    <row r="620" spans="1:24" x14ac:dyDescent="0.25">
      <c r="A620" s="42" t="s">
        <v>3713</v>
      </c>
      <c r="B620" s="128" t="s">
        <v>1085</v>
      </c>
      <c r="C620" s="50" t="s">
        <v>163</v>
      </c>
      <c r="D620" s="51">
        <v>71861</v>
      </c>
      <c r="E620" s="56" t="s">
        <v>365</v>
      </c>
      <c r="F620" s="53" t="s">
        <v>160</v>
      </c>
      <c r="G620" s="54">
        <v>408</v>
      </c>
      <c r="H620" s="55">
        <v>408</v>
      </c>
      <c r="I620" s="73">
        <v>0.12</v>
      </c>
      <c r="J620" s="55">
        <v>0.09</v>
      </c>
      <c r="K620" s="73">
        <v>0.38</v>
      </c>
      <c r="L620" s="55">
        <v>0.31</v>
      </c>
      <c r="M620" s="55">
        <f>TRUNC(((J620*G620)+(L620*G620)),2)</f>
        <v>163.19999999999999</v>
      </c>
      <c r="N620" s="55">
        <f>TRUNC(((J620*H620)+(L620*H620)),2)</f>
        <v>163.19999999999999</v>
      </c>
      <c r="O620" s="37"/>
      <c r="P620" s="55">
        <v>0.12</v>
      </c>
      <c r="Q620" s="55">
        <v>0.38</v>
      </c>
      <c r="R620" s="55">
        <v>204</v>
      </c>
      <c r="S620" s="55">
        <v>204</v>
      </c>
      <c r="T620" s="135">
        <f>N620/S620</f>
        <v>0.79999999999999993</v>
      </c>
      <c r="U620" s="55">
        <f>TRUNC(J620*H620,2)</f>
        <v>36.72</v>
      </c>
      <c r="V620" s="55">
        <f>TRUNC(L620*H620,2)</f>
        <v>126.48</v>
      </c>
      <c r="X620" s="36" t="b">
        <v>1</v>
      </c>
    </row>
    <row r="621" spans="1:24" ht="24" x14ac:dyDescent="0.3">
      <c r="A621" s="42" t="s">
        <v>3714</v>
      </c>
      <c r="B621" s="128" t="s">
        <v>1086</v>
      </c>
      <c r="C621" s="50" t="s">
        <v>217</v>
      </c>
      <c r="D621" s="51">
        <v>95778</v>
      </c>
      <c r="E621" s="56" t="s">
        <v>1087</v>
      </c>
      <c r="F621" s="53" t="s">
        <v>160</v>
      </c>
      <c r="G621" s="54">
        <v>19</v>
      </c>
      <c r="H621" s="55">
        <v>19</v>
      </c>
      <c r="I621" s="73">
        <v>15.15</v>
      </c>
      <c r="J621" s="55">
        <v>12.57</v>
      </c>
      <c r="K621" s="73">
        <v>10.36</v>
      </c>
      <c r="L621" s="55">
        <v>8.59</v>
      </c>
      <c r="M621" s="55">
        <f>TRUNC(((J621*G621)+(L621*G621)),2)</f>
        <v>402.04</v>
      </c>
      <c r="N621" s="55">
        <f>TRUNC(((J621*H621)+(L621*H621)),2)</f>
        <v>402.04</v>
      </c>
      <c r="O621" s="38"/>
      <c r="P621" s="55">
        <v>15.15</v>
      </c>
      <c r="Q621" s="55">
        <v>10.36</v>
      </c>
      <c r="R621" s="55">
        <v>484.69</v>
      </c>
      <c r="S621" s="55">
        <v>484.69</v>
      </c>
      <c r="T621" s="135">
        <f>N621/S621</f>
        <v>0.82947863582908665</v>
      </c>
      <c r="U621" s="55">
        <f>TRUNC(J621*H621,2)</f>
        <v>238.83</v>
      </c>
      <c r="V621" s="55">
        <f>TRUNC(L621*H621,2)</f>
        <v>163.21</v>
      </c>
      <c r="X621" s="36" t="b">
        <v>1</v>
      </c>
    </row>
    <row r="622" spans="1:24" ht="24" x14ac:dyDescent="0.3">
      <c r="A622" s="42" t="s">
        <v>3715</v>
      </c>
      <c r="B622" s="128" t="s">
        <v>1088</v>
      </c>
      <c r="C622" s="50" t="s">
        <v>217</v>
      </c>
      <c r="D622" s="51">
        <v>95779</v>
      </c>
      <c r="E622" s="56" t="s">
        <v>1089</v>
      </c>
      <c r="F622" s="53" t="s">
        <v>160</v>
      </c>
      <c r="G622" s="54">
        <v>14</v>
      </c>
      <c r="H622" s="55">
        <v>14</v>
      </c>
      <c r="I622" s="73">
        <v>12.5</v>
      </c>
      <c r="J622" s="55">
        <v>10.37</v>
      </c>
      <c r="K622" s="73">
        <v>8.74</v>
      </c>
      <c r="L622" s="55">
        <v>7.25</v>
      </c>
      <c r="M622" s="55">
        <f>TRUNC(((J622*G622)+(L622*G622)),2)</f>
        <v>246.68</v>
      </c>
      <c r="N622" s="55">
        <f>TRUNC(((J622*H622)+(L622*H622)),2)</f>
        <v>246.68</v>
      </c>
      <c r="O622" s="38"/>
      <c r="P622" s="55">
        <v>12.5</v>
      </c>
      <c r="Q622" s="55">
        <v>8.74</v>
      </c>
      <c r="R622" s="55">
        <v>297.36</v>
      </c>
      <c r="S622" s="55">
        <v>297.36</v>
      </c>
      <c r="T622" s="135">
        <f>N622/S622</f>
        <v>0.8295668549905838</v>
      </c>
      <c r="U622" s="55">
        <f>TRUNC(J622*H622,2)</f>
        <v>145.18</v>
      </c>
      <c r="V622" s="55">
        <f>TRUNC(L622*H622,2)</f>
        <v>101.5</v>
      </c>
      <c r="X622" s="36" t="b">
        <v>1</v>
      </c>
    </row>
    <row r="623" spans="1:24" ht="24" x14ac:dyDescent="0.3">
      <c r="A623" s="42" t="s">
        <v>3716</v>
      </c>
      <c r="B623" s="128" t="s">
        <v>1090</v>
      </c>
      <c r="C623" s="50" t="s">
        <v>217</v>
      </c>
      <c r="D623" s="51">
        <v>95787</v>
      </c>
      <c r="E623" s="56" t="s">
        <v>1091</v>
      </c>
      <c r="F623" s="53" t="s">
        <v>160</v>
      </c>
      <c r="G623" s="54">
        <v>14</v>
      </c>
      <c r="H623" s="55">
        <v>14</v>
      </c>
      <c r="I623" s="73">
        <v>13.81</v>
      </c>
      <c r="J623" s="55">
        <v>11.46</v>
      </c>
      <c r="K623" s="73">
        <v>12</v>
      </c>
      <c r="L623" s="55">
        <v>9.9600000000000009</v>
      </c>
      <c r="M623" s="55">
        <f>TRUNC(((J623*G623)+(L623*G623)),2)</f>
        <v>299.88</v>
      </c>
      <c r="N623" s="55">
        <f>TRUNC(((J623*H623)+(L623*H623)),2)</f>
        <v>299.88</v>
      </c>
      <c r="O623" s="38"/>
      <c r="P623" s="55">
        <v>13.81</v>
      </c>
      <c r="Q623" s="55">
        <v>12</v>
      </c>
      <c r="R623" s="55">
        <v>361.34</v>
      </c>
      <c r="S623" s="55">
        <v>361.34</v>
      </c>
      <c r="T623" s="135">
        <f>N623/S623</f>
        <v>0.82991088725300277</v>
      </c>
      <c r="U623" s="55">
        <f>TRUNC(J623*H623,2)</f>
        <v>160.44</v>
      </c>
      <c r="V623" s="55">
        <f>TRUNC(L623*H623,2)</f>
        <v>139.44</v>
      </c>
      <c r="X623" s="36" t="b">
        <v>1</v>
      </c>
    </row>
    <row r="624" spans="1:24" ht="24" x14ac:dyDescent="0.3">
      <c r="A624" s="42" t="s">
        <v>3717</v>
      </c>
      <c r="B624" s="128" t="s">
        <v>1092</v>
      </c>
      <c r="C624" s="50" t="s">
        <v>217</v>
      </c>
      <c r="D624" s="51">
        <v>95795</v>
      </c>
      <c r="E624" s="56" t="s">
        <v>1093</v>
      </c>
      <c r="F624" s="53" t="s">
        <v>160</v>
      </c>
      <c r="G624" s="54">
        <v>23</v>
      </c>
      <c r="H624" s="55">
        <v>23</v>
      </c>
      <c r="I624" s="73">
        <v>15.76</v>
      </c>
      <c r="J624" s="55">
        <v>13.08</v>
      </c>
      <c r="K624" s="73">
        <v>13.64</v>
      </c>
      <c r="L624" s="55">
        <v>11.32</v>
      </c>
      <c r="M624" s="55">
        <f>TRUNC(((J624*G624)+(L624*G624)),2)</f>
        <v>561.20000000000005</v>
      </c>
      <c r="N624" s="55">
        <f>TRUNC(((J624*H624)+(L624*H624)),2)</f>
        <v>561.20000000000005</v>
      </c>
      <c r="O624" s="38"/>
      <c r="P624" s="55">
        <v>15.76</v>
      </c>
      <c r="Q624" s="55">
        <v>13.64</v>
      </c>
      <c r="R624" s="55">
        <v>676.2</v>
      </c>
      <c r="S624" s="55">
        <v>676.2</v>
      </c>
      <c r="T624" s="135">
        <f>N624/S624</f>
        <v>0.82993197278911568</v>
      </c>
      <c r="U624" s="55">
        <f>TRUNC(J624*H624,2)</f>
        <v>300.83999999999997</v>
      </c>
      <c r="V624" s="55">
        <f>TRUNC(L624*H624,2)</f>
        <v>260.36</v>
      </c>
      <c r="X624" s="36" t="b">
        <v>1</v>
      </c>
    </row>
    <row r="625" spans="1:24" ht="24" x14ac:dyDescent="0.3">
      <c r="A625" s="42" t="s">
        <v>3718</v>
      </c>
      <c r="B625" s="128" t="s">
        <v>1094</v>
      </c>
      <c r="C625" s="50" t="s">
        <v>217</v>
      </c>
      <c r="D625" s="51">
        <v>92008</v>
      </c>
      <c r="E625" s="52" t="s">
        <v>3027</v>
      </c>
      <c r="F625" s="53" t="s">
        <v>160</v>
      </c>
      <c r="G625" s="54">
        <v>20</v>
      </c>
      <c r="H625" s="55">
        <v>20</v>
      </c>
      <c r="I625" s="73">
        <v>23.94</v>
      </c>
      <c r="J625" s="55">
        <v>19.87</v>
      </c>
      <c r="K625" s="73">
        <v>20.89</v>
      </c>
      <c r="L625" s="55">
        <v>17.34</v>
      </c>
      <c r="M625" s="55">
        <f>TRUNC(((J625*G625)+(L625*G625)),2)</f>
        <v>744.2</v>
      </c>
      <c r="N625" s="55">
        <f>TRUNC(((J625*H625)+(L625*H625)),2)</f>
        <v>744.2</v>
      </c>
      <c r="O625" s="38"/>
      <c r="P625" s="55">
        <v>23.94</v>
      </c>
      <c r="Q625" s="55">
        <v>20.89</v>
      </c>
      <c r="R625" s="55">
        <v>896.6</v>
      </c>
      <c r="S625" s="55">
        <v>896.6</v>
      </c>
      <c r="T625" s="135">
        <f>N625/S625</f>
        <v>0.83002453714030788</v>
      </c>
      <c r="U625" s="55">
        <f>TRUNC(J625*H625,2)</f>
        <v>397.4</v>
      </c>
      <c r="V625" s="55">
        <f>TRUNC(L625*H625,2)</f>
        <v>346.8</v>
      </c>
      <c r="X625" s="36" t="b">
        <v>1</v>
      </c>
    </row>
    <row r="626" spans="1:24" x14ac:dyDescent="0.25">
      <c r="A626" s="42" t="s">
        <v>3719</v>
      </c>
      <c r="B626" s="128" t="s">
        <v>1095</v>
      </c>
      <c r="C626" s="50" t="s">
        <v>163</v>
      </c>
      <c r="D626" s="51">
        <v>72585</v>
      </c>
      <c r="E626" s="56" t="s">
        <v>1096</v>
      </c>
      <c r="F626" s="53" t="s">
        <v>160</v>
      </c>
      <c r="G626" s="54">
        <v>50</v>
      </c>
      <c r="H626" s="55">
        <v>50</v>
      </c>
      <c r="I626" s="73">
        <v>11.92</v>
      </c>
      <c r="J626" s="55">
        <v>9.89</v>
      </c>
      <c r="K626" s="73">
        <v>10.84</v>
      </c>
      <c r="L626" s="55">
        <v>8.99</v>
      </c>
      <c r="M626" s="55">
        <f>TRUNC(((J626*G626)+(L626*G626)),2)</f>
        <v>944</v>
      </c>
      <c r="N626" s="55">
        <f>TRUNC(((J626*H626)+(L626*H626)),2)</f>
        <v>944</v>
      </c>
      <c r="O626" s="37"/>
      <c r="P626" s="55">
        <v>11.92</v>
      </c>
      <c r="Q626" s="55">
        <v>10.84</v>
      </c>
      <c r="R626" s="55">
        <v>1138</v>
      </c>
      <c r="S626" s="55">
        <v>1138</v>
      </c>
      <c r="T626" s="135">
        <f>N626/S626</f>
        <v>0.82952548330404219</v>
      </c>
      <c r="U626" s="55">
        <f>TRUNC(J626*H626,2)</f>
        <v>494.5</v>
      </c>
      <c r="V626" s="55">
        <f>TRUNC(L626*H626,2)</f>
        <v>449.5</v>
      </c>
      <c r="X626" s="36" t="b">
        <v>1</v>
      </c>
    </row>
    <row r="627" spans="1:24" x14ac:dyDescent="0.25">
      <c r="A627" s="42" t="s">
        <v>3720</v>
      </c>
      <c r="B627" s="128" t="s">
        <v>1097</v>
      </c>
      <c r="C627" s="50" t="s">
        <v>163</v>
      </c>
      <c r="D627" s="51">
        <v>72578</v>
      </c>
      <c r="E627" s="56" t="s">
        <v>400</v>
      </c>
      <c r="F627" s="53" t="s">
        <v>160</v>
      </c>
      <c r="G627" s="54">
        <v>11</v>
      </c>
      <c r="H627" s="55">
        <v>11</v>
      </c>
      <c r="I627" s="73">
        <v>8.0500000000000007</v>
      </c>
      <c r="J627" s="55">
        <v>6.68</v>
      </c>
      <c r="K627" s="73">
        <v>10.84</v>
      </c>
      <c r="L627" s="55">
        <v>8.99</v>
      </c>
      <c r="M627" s="55">
        <f>TRUNC(((J627*G627)+(L627*G627)),2)</f>
        <v>172.37</v>
      </c>
      <c r="N627" s="55">
        <f>TRUNC(((J627*H627)+(L627*H627)),2)</f>
        <v>172.37</v>
      </c>
      <c r="O627" s="37"/>
      <c r="P627" s="55">
        <v>8.0500000000000007</v>
      </c>
      <c r="Q627" s="55">
        <v>10.84</v>
      </c>
      <c r="R627" s="55">
        <v>207.79</v>
      </c>
      <c r="S627" s="55">
        <v>207.79</v>
      </c>
      <c r="T627" s="135">
        <f>N627/S627</f>
        <v>0.82953943885653791</v>
      </c>
      <c r="U627" s="55">
        <f>TRUNC(J627*H627,2)</f>
        <v>73.48</v>
      </c>
      <c r="V627" s="55">
        <f>TRUNC(L627*H627,2)</f>
        <v>98.89</v>
      </c>
      <c r="X627" s="36" t="b">
        <v>1</v>
      </c>
    </row>
    <row r="628" spans="1:24" x14ac:dyDescent="0.3">
      <c r="A628" s="42" t="s">
        <v>3721</v>
      </c>
      <c r="B628" s="128" t="s">
        <v>1098</v>
      </c>
      <c r="C628" s="50" t="s">
        <v>197</v>
      </c>
      <c r="D628" s="57" t="s">
        <v>1099</v>
      </c>
      <c r="E628" s="56" t="s">
        <v>1100</v>
      </c>
      <c r="F628" s="53" t="s">
        <v>160</v>
      </c>
      <c r="G628" s="54">
        <v>1</v>
      </c>
      <c r="H628" s="55">
        <v>1</v>
      </c>
      <c r="I628" s="73">
        <v>38.11</v>
      </c>
      <c r="J628" s="55">
        <v>31.63</v>
      </c>
      <c r="K628" s="73">
        <v>0</v>
      </c>
      <c r="L628" s="55">
        <v>0</v>
      </c>
      <c r="M628" s="55">
        <f>TRUNC(((J628*G628)+(L628*G628)),2)</f>
        <v>31.63</v>
      </c>
      <c r="N628" s="55">
        <f>TRUNC(((J628*H628)+(L628*H628)),2)</f>
        <v>31.63</v>
      </c>
      <c r="O628" s="38"/>
      <c r="P628" s="55">
        <v>38.11</v>
      </c>
      <c r="Q628" s="55">
        <v>0</v>
      </c>
      <c r="R628" s="55">
        <v>38.11</v>
      </c>
      <c r="S628" s="55">
        <v>38.11</v>
      </c>
      <c r="T628" s="135">
        <f>N628/S628</f>
        <v>0.82996588821831541</v>
      </c>
      <c r="U628" s="55">
        <f>TRUNC(J628*H628,2)</f>
        <v>31.63</v>
      </c>
      <c r="V628" s="55">
        <f>TRUNC(L628*H628,2)</f>
        <v>0</v>
      </c>
      <c r="X628" s="36" t="b">
        <v>1</v>
      </c>
    </row>
    <row r="629" spans="1:24" x14ac:dyDescent="0.25">
      <c r="A629" s="42" t="s">
        <v>3722</v>
      </c>
      <c r="B629" s="128" t="s">
        <v>1101</v>
      </c>
      <c r="C629" s="50" t="s">
        <v>163</v>
      </c>
      <c r="D629" s="51">
        <v>71440</v>
      </c>
      <c r="E629" s="56" t="s">
        <v>390</v>
      </c>
      <c r="F629" s="53" t="s">
        <v>160</v>
      </c>
      <c r="G629" s="54">
        <v>21</v>
      </c>
      <c r="H629" s="55">
        <v>21</v>
      </c>
      <c r="I629" s="73">
        <v>7.95</v>
      </c>
      <c r="J629" s="55">
        <v>6.59</v>
      </c>
      <c r="K629" s="73">
        <v>7.84</v>
      </c>
      <c r="L629" s="55">
        <v>6.5</v>
      </c>
      <c r="M629" s="55">
        <f>TRUNC(((J629*G629)+(L629*G629)),2)</f>
        <v>274.89</v>
      </c>
      <c r="N629" s="55">
        <f>TRUNC(((J629*H629)+(L629*H629)),2)</f>
        <v>274.89</v>
      </c>
      <c r="O629" s="37"/>
      <c r="P629" s="55">
        <v>7.95</v>
      </c>
      <c r="Q629" s="55">
        <v>7.84</v>
      </c>
      <c r="R629" s="55">
        <v>331.59</v>
      </c>
      <c r="S629" s="55">
        <v>331.59</v>
      </c>
      <c r="T629" s="135">
        <f>N629/S629</f>
        <v>0.82900569981000638</v>
      </c>
      <c r="U629" s="55">
        <f>TRUNC(J629*H629,2)</f>
        <v>138.38999999999999</v>
      </c>
      <c r="V629" s="55">
        <f>TRUNC(L629*H629,2)</f>
        <v>136.5</v>
      </c>
      <c r="X629" s="36" t="b">
        <v>1</v>
      </c>
    </row>
    <row r="630" spans="1:24" x14ac:dyDescent="0.25">
      <c r="A630" s="42" t="s">
        <v>3723</v>
      </c>
      <c r="B630" s="128" t="s">
        <v>1102</v>
      </c>
      <c r="C630" s="50" t="s">
        <v>163</v>
      </c>
      <c r="D630" s="51">
        <v>71441</v>
      </c>
      <c r="E630" s="56" t="s">
        <v>394</v>
      </c>
      <c r="F630" s="53" t="s">
        <v>160</v>
      </c>
      <c r="G630" s="54">
        <v>5</v>
      </c>
      <c r="H630" s="55">
        <v>5</v>
      </c>
      <c r="I630" s="73">
        <v>11.59</v>
      </c>
      <c r="J630" s="55">
        <v>9.6199999999999992</v>
      </c>
      <c r="K630" s="73">
        <v>13.82</v>
      </c>
      <c r="L630" s="55">
        <v>11.47</v>
      </c>
      <c r="M630" s="55">
        <f>TRUNC(((J630*G630)+(L630*G630)),2)</f>
        <v>105.45</v>
      </c>
      <c r="N630" s="55">
        <f>TRUNC(((J630*H630)+(L630*H630)),2)</f>
        <v>105.45</v>
      </c>
      <c r="O630" s="37"/>
      <c r="P630" s="55">
        <v>11.59</v>
      </c>
      <c r="Q630" s="55">
        <v>13.82</v>
      </c>
      <c r="R630" s="55">
        <v>127.05</v>
      </c>
      <c r="S630" s="55">
        <v>127.05</v>
      </c>
      <c r="T630" s="135">
        <f>N630/S630</f>
        <v>0.82998819362455734</v>
      </c>
      <c r="U630" s="55">
        <f>TRUNC(J630*H630,2)</f>
        <v>48.1</v>
      </c>
      <c r="V630" s="55">
        <f>TRUNC(L630*H630,2)</f>
        <v>57.35</v>
      </c>
      <c r="X630" s="36" t="b">
        <v>1</v>
      </c>
    </row>
    <row r="631" spans="1:24" x14ac:dyDescent="0.25">
      <c r="A631" s="42" t="s">
        <v>3724</v>
      </c>
      <c r="B631" s="128" t="s">
        <v>1103</v>
      </c>
      <c r="C631" s="50" t="s">
        <v>163</v>
      </c>
      <c r="D631" s="51">
        <v>70691</v>
      </c>
      <c r="E631" s="56" t="s">
        <v>1035</v>
      </c>
      <c r="F631" s="53" t="s">
        <v>160</v>
      </c>
      <c r="G631" s="54">
        <v>108</v>
      </c>
      <c r="H631" s="55">
        <v>108</v>
      </c>
      <c r="I631" s="73">
        <v>2.5499999999999998</v>
      </c>
      <c r="J631" s="55">
        <v>2.11</v>
      </c>
      <c r="K631" s="73">
        <v>5.61</v>
      </c>
      <c r="L631" s="55">
        <v>4.6500000000000004</v>
      </c>
      <c r="M631" s="55">
        <f>TRUNC(((J631*G631)+(L631*G631)),2)</f>
        <v>730.08</v>
      </c>
      <c r="N631" s="55">
        <f>TRUNC(((J631*H631)+(L631*H631)),2)</f>
        <v>730.08</v>
      </c>
      <c r="O631" s="37"/>
      <c r="P631" s="55">
        <v>2.5499999999999998</v>
      </c>
      <c r="Q631" s="55">
        <v>5.61</v>
      </c>
      <c r="R631" s="55">
        <v>881.28</v>
      </c>
      <c r="S631" s="55">
        <v>881.28</v>
      </c>
      <c r="T631" s="135">
        <f>N631/S631</f>
        <v>0.82843137254901966</v>
      </c>
      <c r="U631" s="55">
        <f>TRUNC(J631*H631,2)</f>
        <v>227.88</v>
      </c>
      <c r="V631" s="55">
        <f>TRUNC(L631*H631,2)</f>
        <v>502.2</v>
      </c>
      <c r="X631" s="36" t="b">
        <v>1</v>
      </c>
    </row>
    <row r="632" spans="1:24" ht="24" x14ac:dyDescent="0.3">
      <c r="A632" s="42" t="s">
        <v>3725</v>
      </c>
      <c r="B632" s="128" t="s">
        <v>1104</v>
      </c>
      <c r="C632" s="50" t="s">
        <v>197</v>
      </c>
      <c r="D632" s="57" t="s">
        <v>387</v>
      </c>
      <c r="E632" s="56" t="s">
        <v>1105</v>
      </c>
      <c r="F632" s="53" t="s">
        <v>160</v>
      </c>
      <c r="G632" s="54">
        <v>80</v>
      </c>
      <c r="H632" s="55">
        <v>80</v>
      </c>
      <c r="I632" s="73">
        <v>91.28</v>
      </c>
      <c r="J632" s="55">
        <v>75.77</v>
      </c>
      <c r="K632" s="73">
        <v>14.44</v>
      </c>
      <c r="L632" s="55">
        <v>11.98</v>
      </c>
      <c r="M632" s="55">
        <f>TRUNC(((J632*G632)+(L632*G632)),2)</f>
        <v>7020</v>
      </c>
      <c r="N632" s="55">
        <f>TRUNC(((J632*H632)+(L632*H632)),2)</f>
        <v>7020</v>
      </c>
      <c r="O632" s="38"/>
      <c r="P632" s="55">
        <v>91.28</v>
      </c>
      <c r="Q632" s="55">
        <v>14.44</v>
      </c>
      <c r="R632" s="55">
        <v>8457.6</v>
      </c>
      <c r="S632" s="55">
        <v>8457.6</v>
      </c>
      <c r="T632" s="135">
        <f>N632/S632</f>
        <v>0.83002270147559587</v>
      </c>
      <c r="U632" s="55">
        <f>TRUNC(J632*H632,2)</f>
        <v>6061.6</v>
      </c>
      <c r="V632" s="55">
        <f>TRUNC(L632*H632,2)</f>
        <v>958.4</v>
      </c>
      <c r="X632" s="36" t="b">
        <v>1</v>
      </c>
    </row>
    <row r="633" spans="1:24" ht="24" x14ac:dyDescent="0.3">
      <c r="A633" s="42" t="s">
        <v>3726</v>
      </c>
      <c r="B633" s="128" t="s">
        <v>1106</v>
      </c>
      <c r="C633" s="50" t="s">
        <v>217</v>
      </c>
      <c r="D633" s="51">
        <v>100903</v>
      </c>
      <c r="E633" s="52" t="s">
        <v>3026</v>
      </c>
      <c r="F633" s="53" t="s">
        <v>160</v>
      </c>
      <c r="G633" s="54">
        <v>160</v>
      </c>
      <c r="H633" s="55">
        <v>160</v>
      </c>
      <c r="I633" s="73">
        <v>20.11</v>
      </c>
      <c r="J633" s="55">
        <v>16.690000000000001</v>
      </c>
      <c r="K633" s="73">
        <v>7.25</v>
      </c>
      <c r="L633" s="55">
        <v>6.01</v>
      </c>
      <c r="M633" s="55">
        <f>TRUNC(((J633*G633)+(L633*G633)),2)</f>
        <v>3632</v>
      </c>
      <c r="N633" s="55">
        <f>TRUNC(((J633*H633)+(L633*H633)),2)</f>
        <v>3632</v>
      </c>
      <c r="O633" s="38"/>
      <c r="P633" s="55">
        <v>20.11</v>
      </c>
      <c r="Q633" s="55">
        <v>7.25</v>
      </c>
      <c r="R633" s="55">
        <v>4377.6000000000004</v>
      </c>
      <c r="S633" s="55">
        <v>4377.6000000000004</v>
      </c>
      <c r="T633" s="135">
        <f>N633/S633</f>
        <v>0.82967836257309935</v>
      </c>
      <c r="U633" s="55">
        <f>TRUNC(J633*H633,2)</f>
        <v>2670.4</v>
      </c>
      <c r="V633" s="55">
        <f>TRUNC(L633*H633,2)</f>
        <v>961.6</v>
      </c>
      <c r="X633" s="36" t="b">
        <v>1</v>
      </c>
    </row>
    <row r="634" spans="1:24" ht="24" x14ac:dyDescent="0.3">
      <c r="A634" s="42" t="s">
        <v>3727</v>
      </c>
      <c r="B634" s="128" t="s">
        <v>1107</v>
      </c>
      <c r="C634" s="50" t="s">
        <v>217</v>
      </c>
      <c r="D634" s="51">
        <v>103782</v>
      </c>
      <c r="E634" s="52" t="s">
        <v>3048</v>
      </c>
      <c r="F634" s="53" t="s">
        <v>160</v>
      </c>
      <c r="G634" s="54">
        <v>5</v>
      </c>
      <c r="H634" s="55">
        <v>5</v>
      </c>
      <c r="I634" s="73">
        <v>20.51</v>
      </c>
      <c r="J634" s="55">
        <v>17.02</v>
      </c>
      <c r="K634" s="73">
        <v>14.07</v>
      </c>
      <c r="L634" s="55">
        <v>11.67</v>
      </c>
      <c r="M634" s="55">
        <f>TRUNC(((J634*G634)+(L634*G634)),2)</f>
        <v>143.44999999999999</v>
      </c>
      <c r="N634" s="55">
        <f>TRUNC(((J634*H634)+(L634*H634)),2)</f>
        <v>143.44999999999999</v>
      </c>
      <c r="O634" s="38"/>
      <c r="P634" s="55">
        <v>20.51</v>
      </c>
      <c r="Q634" s="55">
        <v>14.07</v>
      </c>
      <c r="R634" s="55">
        <v>172.9</v>
      </c>
      <c r="S634" s="55">
        <v>172.9</v>
      </c>
      <c r="T634" s="135">
        <f>N634/S634</f>
        <v>0.82967032967032961</v>
      </c>
      <c r="U634" s="55">
        <f>TRUNC(J634*H634,2)</f>
        <v>85.1</v>
      </c>
      <c r="V634" s="55">
        <f>TRUNC(L634*H634,2)</f>
        <v>58.35</v>
      </c>
      <c r="X634" s="36" t="b">
        <v>1</v>
      </c>
    </row>
    <row r="635" spans="1:24" x14ac:dyDescent="0.25">
      <c r="A635" s="42" t="s">
        <v>3728</v>
      </c>
      <c r="B635" s="128" t="s">
        <v>1108</v>
      </c>
      <c r="C635" s="50" t="s">
        <v>163</v>
      </c>
      <c r="D635" s="51">
        <v>70682</v>
      </c>
      <c r="E635" s="56" t="s">
        <v>1109</v>
      </c>
      <c r="F635" s="53" t="s">
        <v>160</v>
      </c>
      <c r="G635" s="54">
        <v>160</v>
      </c>
      <c r="H635" s="55">
        <v>160</v>
      </c>
      <c r="I635" s="73">
        <v>5.49</v>
      </c>
      <c r="J635" s="55">
        <v>4.55</v>
      </c>
      <c r="K635" s="73">
        <v>5.61</v>
      </c>
      <c r="L635" s="55">
        <v>4.6500000000000004</v>
      </c>
      <c r="M635" s="55">
        <f>TRUNC(((J635*G635)+(L635*G635)),2)</f>
        <v>1472</v>
      </c>
      <c r="N635" s="55">
        <f>TRUNC(((J635*H635)+(L635*H635)),2)</f>
        <v>1472</v>
      </c>
      <c r="O635" s="37"/>
      <c r="P635" s="55">
        <v>5.49</v>
      </c>
      <c r="Q635" s="55">
        <v>5.61</v>
      </c>
      <c r="R635" s="55">
        <v>1776</v>
      </c>
      <c r="S635" s="55">
        <v>1776</v>
      </c>
      <c r="T635" s="135">
        <f>N635/S635</f>
        <v>0.8288288288288288</v>
      </c>
      <c r="U635" s="55">
        <f>TRUNC(J635*H635,2)</f>
        <v>728</v>
      </c>
      <c r="V635" s="55">
        <f>TRUNC(L635*H635,2)</f>
        <v>744</v>
      </c>
      <c r="X635" s="36" t="b">
        <v>1</v>
      </c>
    </row>
    <row r="636" spans="1:24" ht="24" x14ac:dyDescent="0.3">
      <c r="A636" s="42" t="s">
        <v>3729</v>
      </c>
      <c r="B636" s="128" t="s">
        <v>1110</v>
      </c>
      <c r="C636" s="50" t="s">
        <v>217</v>
      </c>
      <c r="D636" s="51">
        <v>97608</v>
      </c>
      <c r="E636" s="56" t="s">
        <v>1111</v>
      </c>
      <c r="F636" s="53" t="s">
        <v>160</v>
      </c>
      <c r="G636" s="54">
        <v>4</v>
      </c>
      <c r="H636" s="55">
        <v>4</v>
      </c>
      <c r="I636" s="73">
        <v>90.96</v>
      </c>
      <c r="J636" s="55">
        <v>75.5</v>
      </c>
      <c r="K636" s="73">
        <v>16.14</v>
      </c>
      <c r="L636" s="55">
        <v>13.39</v>
      </c>
      <c r="M636" s="55">
        <f>TRUNC(((J636*G636)+(L636*G636)),2)</f>
        <v>355.56</v>
      </c>
      <c r="N636" s="55">
        <f>TRUNC(((J636*H636)+(L636*H636)),2)</f>
        <v>355.56</v>
      </c>
      <c r="O636" s="38"/>
      <c r="P636" s="55">
        <v>90.96</v>
      </c>
      <c r="Q636" s="55">
        <v>16.14</v>
      </c>
      <c r="R636" s="55">
        <v>428.4</v>
      </c>
      <c r="S636" s="55">
        <v>428.4</v>
      </c>
      <c r="T636" s="135">
        <f>N636/S636</f>
        <v>0.82997198879551826</v>
      </c>
      <c r="U636" s="55">
        <f>TRUNC(J636*H636,2)</f>
        <v>302</v>
      </c>
      <c r="V636" s="55">
        <f>TRUNC(L636*H636,2)</f>
        <v>53.56</v>
      </c>
      <c r="X636" s="36" t="b">
        <v>1</v>
      </c>
    </row>
    <row r="637" spans="1:24" x14ac:dyDescent="0.25">
      <c r="A637" s="42" t="s">
        <v>3730</v>
      </c>
      <c r="B637" s="128" t="s">
        <v>1112</v>
      </c>
      <c r="C637" s="50" t="s">
        <v>163</v>
      </c>
      <c r="D637" s="51">
        <v>71539</v>
      </c>
      <c r="E637" s="56" t="s">
        <v>1113</v>
      </c>
      <c r="F637" s="53" t="s">
        <v>160</v>
      </c>
      <c r="G637" s="54">
        <v>4</v>
      </c>
      <c r="H637" s="55">
        <v>4</v>
      </c>
      <c r="I637" s="73">
        <v>21.02</v>
      </c>
      <c r="J637" s="55">
        <v>17.440000000000001</v>
      </c>
      <c r="K637" s="73">
        <v>2.98</v>
      </c>
      <c r="L637" s="55">
        <v>2.4700000000000002</v>
      </c>
      <c r="M637" s="55">
        <f>TRUNC(((J637*G637)+(L637*G637)),2)</f>
        <v>79.64</v>
      </c>
      <c r="N637" s="55">
        <f>TRUNC(((J637*H637)+(L637*H637)),2)</f>
        <v>79.64</v>
      </c>
      <c r="O637" s="37"/>
      <c r="P637" s="55">
        <v>21.02</v>
      </c>
      <c r="Q637" s="55">
        <v>2.98</v>
      </c>
      <c r="R637" s="55">
        <v>96</v>
      </c>
      <c r="S637" s="55">
        <v>96</v>
      </c>
      <c r="T637" s="135">
        <f>N637/S637</f>
        <v>0.82958333333333334</v>
      </c>
      <c r="U637" s="55">
        <f>TRUNC(J637*H637,2)</f>
        <v>69.760000000000005</v>
      </c>
      <c r="V637" s="55">
        <f>TRUNC(L637*H637,2)</f>
        <v>9.8800000000000008</v>
      </c>
      <c r="X637" s="36" t="b">
        <v>1</v>
      </c>
    </row>
    <row r="638" spans="1:24" x14ac:dyDescent="0.25">
      <c r="A638" s="42" t="s">
        <v>5251</v>
      </c>
      <c r="B638" s="128" t="s">
        <v>1114</v>
      </c>
      <c r="C638" s="50" t="s">
        <v>163</v>
      </c>
      <c r="D638" s="51">
        <v>71331</v>
      </c>
      <c r="E638" s="56" t="s">
        <v>1115</v>
      </c>
      <c r="F638" s="53" t="s">
        <v>160</v>
      </c>
      <c r="G638" s="54">
        <v>12</v>
      </c>
      <c r="H638" s="55">
        <v>12</v>
      </c>
      <c r="I638" s="73">
        <v>9.2200000000000006</v>
      </c>
      <c r="J638" s="55">
        <v>7.65</v>
      </c>
      <c r="K638" s="73">
        <v>14.94</v>
      </c>
      <c r="L638" s="55">
        <v>12.4</v>
      </c>
      <c r="M638" s="55">
        <f>TRUNC(((J638*G638)+(L638*G638)),2)</f>
        <v>240.6</v>
      </c>
      <c r="N638" s="55">
        <f>TRUNC(((J638*H638)+(L638*H638)),2)</f>
        <v>240.6</v>
      </c>
      <c r="O638" s="37"/>
      <c r="P638" s="55">
        <v>9.2200000000000006</v>
      </c>
      <c r="Q638" s="55">
        <v>14.94</v>
      </c>
      <c r="R638" s="55">
        <v>289.92</v>
      </c>
      <c r="S638" s="55">
        <v>289.92</v>
      </c>
      <c r="T638" s="135">
        <f>N638/S638</f>
        <v>0.82988410596026485</v>
      </c>
      <c r="U638" s="55">
        <f>TRUNC(J638*H638,2)</f>
        <v>91.8</v>
      </c>
      <c r="V638" s="55">
        <f>TRUNC(L638*H638,2)</f>
        <v>148.80000000000001</v>
      </c>
      <c r="X638" s="36" t="b">
        <v>1</v>
      </c>
    </row>
    <row r="639" spans="1:24" x14ac:dyDescent="0.25">
      <c r="A639" s="42" t="s">
        <v>3731</v>
      </c>
      <c r="B639" s="128" t="s">
        <v>1116</v>
      </c>
      <c r="C639" s="50" t="s">
        <v>163</v>
      </c>
      <c r="D639" s="51">
        <v>71321</v>
      </c>
      <c r="E639" s="56" t="s">
        <v>1117</v>
      </c>
      <c r="F639" s="53" t="s">
        <v>160</v>
      </c>
      <c r="G639" s="54">
        <v>3</v>
      </c>
      <c r="H639" s="55">
        <v>3</v>
      </c>
      <c r="I639" s="73">
        <v>20.14</v>
      </c>
      <c r="J639" s="55">
        <v>16.71</v>
      </c>
      <c r="K639" s="73">
        <v>7.47</v>
      </c>
      <c r="L639" s="55">
        <v>6.2</v>
      </c>
      <c r="M639" s="55">
        <f>TRUNC(((J639*G639)+(L639*G639)),2)</f>
        <v>68.73</v>
      </c>
      <c r="N639" s="55">
        <f>TRUNC(((J639*H639)+(L639*H639)),2)</f>
        <v>68.73</v>
      </c>
      <c r="O639" s="37"/>
      <c r="P639" s="55">
        <v>20.14</v>
      </c>
      <c r="Q639" s="55">
        <v>7.47</v>
      </c>
      <c r="R639" s="55">
        <v>82.83</v>
      </c>
      <c r="S639" s="55">
        <v>82.83</v>
      </c>
      <c r="T639" s="135">
        <f>N639/S639</f>
        <v>0.82977182180369435</v>
      </c>
      <c r="U639" s="55">
        <f>TRUNC(J639*H639,2)</f>
        <v>50.13</v>
      </c>
      <c r="V639" s="55">
        <f>TRUNC(L639*H639,2)</f>
        <v>18.600000000000001</v>
      </c>
      <c r="X639" s="36" t="b">
        <v>1</v>
      </c>
    </row>
    <row r="640" spans="1:24" x14ac:dyDescent="0.25">
      <c r="A640" s="42" t="s">
        <v>3732</v>
      </c>
      <c r="B640" s="129" t="s">
        <v>1118</v>
      </c>
      <c r="C640" s="133"/>
      <c r="D640" s="133"/>
      <c r="E640" s="58" t="s">
        <v>1119</v>
      </c>
      <c r="F640" s="133"/>
      <c r="G640" s="59"/>
      <c r="H640" s="59"/>
      <c r="I640" s="72"/>
      <c r="J640" s="59"/>
      <c r="K640" s="72"/>
      <c r="L640" s="59"/>
      <c r="M640" s="60">
        <f>SUM(M641:M654)</f>
        <v>4615.24</v>
      </c>
      <c r="N640" s="60">
        <f>SUM(N641:N654)</f>
        <v>4615.24</v>
      </c>
      <c r="O640" s="37"/>
      <c r="P640" s="59"/>
      <c r="Q640" s="59"/>
      <c r="R640" s="60">
        <v>5564.39</v>
      </c>
      <c r="S640" s="60">
        <v>5564.39</v>
      </c>
      <c r="T640" s="135">
        <f>N640/S640</f>
        <v>0.82942424955835226</v>
      </c>
      <c r="U640" s="55">
        <f>TRUNC(J640*H640,2)</f>
        <v>0</v>
      </c>
      <c r="V640" s="55">
        <f>TRUNC(L640*H640,2)</f>
        <v>0</v>
      </c>
      <c r="X640" s="36" t="b">
        <v>1</v>
      </c>
    </row>
    <row r="641" spans="1:24" x14ac:dyDescent="0.25">
      <c r="A641" s="42" t="s">
        <v>3733</v>
      </c>
      <c r="B641" s="128" t="s">
        <v>1120</v>
      </c>
      <c r="C641" s="50" t="s">
        <v>163</v>
      </c>
      <c r="D641" s="51">
        <v>70561</v>
      </c>
      <c r="E641" s="56" t="s">
        <v>405</v>
      </c>
      <c r="F641" s="53" t="s">
        <v>172</v>
      </c>
      <c r="G641" s="54">
        <v>130</v>
      </c>
      <c r="H641" s="55">
        <v>130</v>
      </c>
      <c r="I641" s="73">
        <v>8.9</v>
      </c>
      <c r="J641" s="55">
        <v>7.38</v>
      </c>
      <c r="K641" s="73">
        <v>5.08</v>
      </c>
      <c r="L641" s="55">
        <v>4.21</v>
      </c>
      <c r="M641" s="55">
        <f>TRUNC(((J641*G641)+(L641*G641)),2)</f>
        <v>1506.7</v>
      </c>
      <c r="N641" s="55">
        <f>TRUNC(((J641*H641)+(L641*H641)),2)</f>
        <v>1506.7</v>
      </c>
      <c r="O641" s="37"/>
      <c r="P641" s="55">
        <v>8.9</v>
      </c>
      <c r="Q641" s="55">
        <v>5.08</v>
      </c>
      <c r="R641" s="55">
        <v>1817.4</v>
      </c>
      <c r="S641" s="55">
        <v>1817.4</v>
      </c>
      <c r="T641" s="135">
        <f>N641/S641</f>
        <v>0.82904148783977105</v>
      </c>
      <c r="U641" s="55">
        <f>TRUNC(J641*H641,2)</f>
        <v>959.4</v>
      </c>
      <c r="V641" s="55">
        <f>TRUNC(L641*H641,2)</f>
        <v>547.29999999999995</v>
      </c>
      <c r="X641" s="36" t="b">
        <v>1</v>
      </c>
    </row>
    <row r="642" spans="1:24" x14ac:dyDescent="0.25">
      <c r="A642" s="42" t="s">
        <v>3734</v>
      </c>
      <c r="B642" s="128" t="s">
        <v>1121</v>
      </c>
      <c r="C642" s="50" t="s">
        <v>163</v>
      </c>
      <c r="D642" s="51">
        <v>71212</v>
      </c>
      <c r="E642" s="56" t="s">
        <v>1122</v>
      </c>
      <c r="F642" s="53" t="s">
        <v>172</v>
      </c>
      <c r="G642" s="54">
        <v>60</v>
      </c>
      <c r="H642" s="55">
        <v>60</v>
      </c>
      <c r="I642" s="73">
        <v>33.36</v>
      </c>
      <c r="J642" s="55">
        <v>27.69</v>
      </c>
      <c r="K642" s="73">
        <v>14.94</v>
      </c>
      <c r="L642" s="55">
        <v>12.4</v>
      </c>
      <c r="M642" s="55">
        <f>TRUNC(((J642*G642)+(L642*G642)),2)</f>
        <v>2405.4</v>
      </c>
      <c r="N642" s="55">
        <f>TRUNC(((J642*H642)+(L642*H642)),2)</f>
        <v>2405.4</v>
      </c>
      <c r="O642" s="37"/>
      <c r="P642" s="55">
        <v>33.36</v>
      </c>
      <c r="Q642" s="55">
        <v>14.94</v>
      </c>
      <c r="R642" s="55">
        <v>2898</v>
      </c>
      <c r="S642" s="55">
        <v>2898</v>
      </c>
      <c r="T642" s="135">
        <f>N642/S642</f>
        <v>0.83002070393374749</v>
      </c>
      <c r="U642" s="55">
        <f>TRUNC(J642*H642,2)</f>
        <v>1661.4</v>
      </c>
      <c r="V642" s="55">
        <f>TRUNC(L642*H642,2)</f>
        <v>744</v>
      </c>
      <c r="X642" s="36" t="b">
        <v>1</v>
      </c>
    </row>
    <row r="643" spans="1:24" x14ac:dyDescent="0.25">
      <c r="A643" s="42" t="s">
        <v>3735</v>
      </c>
      <c r="B643" s="128" t="s">
        <v>1123</v>
      </c>
      <c r="C643" s="50" t="s">
        <v>163</v>
      </c>
      <c r="D643" s="51">
        <v>71702</v>
      </c>
      <c r="E643" s="56" t="s">
        <v>1124</v>
      </c>
      <c r="F643" s="53" t="s">
        <v>160</v>
      </c>
      <c r="G643" s="54">
        <v>20</v>
      </c>
      <c r="H643" s="55">
        <v>20</v>
      </c>
      <c r="I643" s="73">
        <v>3.53</v>
      </c>
      <c r="J643" s="55">
        <v>2.93</v>
      </c>
      <c r="K643" s="73">
        <v>2.2400000000000002</v>
      </c>
      <c r="L643" s="55">
        <v>1.85</v>
      </c>
      <c r="M643" s="55">
        <f>TRUNC(((J643*G643)+(L643*G643)),2)</f>
        <v>95.6</v>
      </c>
      <c r="N643" s="55">
        <f>TRUNC(((J643*H643)+(L643*H643)),2)</f>
        <v>95.6</v>
      </c>
      <c r="O643" s="37"/>
      <c r="P643" s="55">
        <v>3.53</v>
      </c>
      <c r="Q643" s="55">
        <v>2.2400000000000002</v>
      </c>
      <c r="R643" s="55">
        <v>115.4</v>
      </c>
      <c r="S643" s="55">
        <v>115.4</v>
      </c>
      <c r="T643" s="135">
        <f>N643/S643</f>
        <v>0.82842287694973993</v>
      </c>
      <c r="U643" s="55">
        <f>TRUNC(J643*H643,2)</f>
        <v>58.6</v>
      </c>
      <c r="V643" s="55">
        <f>TRUNC(L643*H643,2)</f>
        <v>37</v>
      </c>
      <c r="X643" s="36" t="b">
        <v>1</v>
      </c>
    </row>
    <row r="644" spans="1:24" x14ac:dyDescent="0.25">
      <c r="A644" s="42" t="s">
        <v>3736</v>
      </c>
      <c r="B644" s="128" t="s">
        <v>1125</v>
      </c>
      <c r="C644" s="50" t="s">
        <v>163</v>
      </c>
      <c r="D644" s="51">
        <v>71152</v>
      </c>
      <c r="E644" s="56" t="s">
        <v>1126</v>
      </c>
      <c r="F644" s="53" t="s">
        <v>160</v>
      </c>
      <c r="G644" s="54">
        <v>12</v>
      </c>
      <c r="H644" s="55">
        <v>12</v>
      </c>
      <c r="I644" s="73">
        <v>8.92</v>
      </c>
      <c r="J644" s="55">
        <v>7.4</v>
      </c>
      <c r="K644" s="73">
        <v>5.23</v>
      </c>
      <c r="L644" s="55">
        <v>4.34</v>
      </c>
      <c r="M644" s="55">
        <f>TRUNC(((J644*G644)+(L644*G644)),2)</f>
        <v>140.88</v>
      </c>
      <c r="N644" s="55">
        <f>TRUNC(((J644*H644)+(L644*H644)),2)</f>
        <v>140.88</v>
      </c>
      <c r="O644" s="37"/>
      <c r="P644" s="55">
        <v>8.92</v>
      </c>
      <c r="Q644" s="55">
        <v>5.23</v>
      </c>
      <c r="R644" s="55">
        <v>169.8</v>
      </c>
      <c r="S644" s="55">
        <v>169.8</v>
      </c>
      <c r="T644" s="135">
        <f>N644/S644</f>
        <v>0.82968197879858652</v>
      </c>
      <c r="U644" s="55">
        <f>TRUNC(J644*H644,2)</f>
        <v>88.8</v>
      </c>
      <c r="V644" s="55">
        <f>TRUNC(L644*H644,2)</f>
        <v>52.08</v>
      </c>
      <c r="X644" s="36" t="b">
        <v>1</v>
      </c>
    </row>
    <row r="645" spans="1:24" x14ac:dyDescent="0.25">
      <c r="A645" s="42" t="s">
        <v>3737</v>
      </c>
      <c r="B645" s="128" t="s">
        <v>1127</v>
      </c>
      <c r="C645" s="50" t="s">
        <v>163</v>
      </c>
      <c r="D645" s="51">
        <v>70372</v>
      </c>
      <c r="E645" s="56" t="s">
        <v>1000</v>
      </c>
      <c r="F645" s="53" t="s">
        <v>160</v>
      </c>
      <c r="G645" s="54">
        <v>40</v>
      </c>
      <c r="H645" s="55">
        <v>40</v>
      </c>
      <c r="I645" s="73">
        <v>1.52</v>
      </c>
      <c r="J645" s="55">
        <v>1.26</v>
      </c>
      <c r="K645" s="73">
        <v>0.37</v>
      </c>
      <c r="L645" s="55">
        <v>0.3</v>
      </c>
      <c r="M645" s="55">
        <f>TRUNC(((J645*G645)+(L645*G645)),2)</f>
        <v>62.4</v>
      </c>
      <c r="N645" s="55">
        <f>TRUNC(((J645*H645)+(L645*H645)),2)</f>
        <v>62.4</v>
      </c>
      <c r="O645" s="37"/>
      <c r="P645" s="55">
        <v>1.52</v>
      </c>
      <c r="Q645" s="55">
        <v>0.37</v>
      </c>
      <c r="R645" s="55">
        <v>75.599999999999994</v>
      </c>
      <c r="S645" s="55">
        <v>75.599999999999994</v>
      </c>
      <c r="T645" s="135">
        <f>N645/S645</f>
        <v>0.82539682539682546</v>
      </c>
      <c r="U645" s="55">
        <f>TRUNC(J645*H645,2)</f>
        <v>50.4</v>
      </c>
      <c r="V645" s="55">
        <f>TRUNC(L645*H645,2)</f>
        <v>12</v>
      </c>
      <c r="X645" s="36" t="b">
        <v>1</v>
      </c>
    </row>
    <row r="646" spans="1:24" x14ac:dyDescent="0.25">
      <c r="A646" s="42" t="s">
        <v>3738</v>
      </c>
      <c r="B646" s="128" t="s">
        <v>1128</v>
      </c>
      <c r="C646" s="50" t="s">
        <v>163</v>
      </c>
      <c r="D646" s="51">
        <v>71861</v>
      </c>
      <c r="E646" s="56" t="s">
        <v>365</v>
      </c>
      <c r="F646" s="53" t="s">
        <v>160</v>
      </c>
      <c r="G646" s="54">
        <v>40</v>
      </c>
      <c r="H646" s="55">
        <v>40</v>
      </c>
      <c r="I646" s="73">
        <v>0.12</v>
      </c>
      <c r="J646" s="55">
        <v>0.09</v>
      </c>
      <c r="K646" s="73">
        <v>0.38</v>
      </c>
      <c r="L646" s="55">
        <v>0.31</v>
      </c>
      <c r="M646" s="55">
        <f>TRUNC(((J646*G646)+(L646*G646)),2)</f>
        <v>16</v>
      </c>
      <c r="N646" s="55">
        <f>TRUNC(((J646*H646)+(L646*H646)),2)</f>
        <v>16</v>
      </c>
      <c r="O646" s="37"/>
      <c r="P646" s="55">
        <v>0.12</v>
      </c>
      <c r="Q646" s="55">
        <v>0.38</v>
      </c>
      <c r="R646" s="55">
        <v>20</v>
      </c>
      <c r="S646" s="55">
        <v>20</v>
      </c>
      <c r="T646" s="135">
        <f>N646/S646</f>
        <v>0.8</v>
      </c>
      <c r="U646" s="55">
        <f>TRUNC(J646*H646,2)</f>
        <v>3.6</v>
      </c>
      <c r="V646" s="55">
        <f>TRUNC(L646*H646,2)</f>
        <v>12.4</v>
      </c>
      <c r="X646" s="36" t="b">
        <v>1</v>
      </c>
    </row>
    <row r="647" spans="1:24" x14ac:dyDescent="0.25">
      <c r="A647" s="42" t="s">
        <v>3739</v>
      </c>
      <c r="B647" s="128" t="s">
        <v>1129</v>
      </c>
      <c r="C647" s="50" t="s">
        <v>163</v>
      </c>
      <c r="D647" s="51">
        <v>70647</v>
      </c>
      <c r="E647" s="56" t="s">
        <v>1010</v>
      </c>
      <c r="F647" s="53" t="s">
        <v>160</v>
      </c>
      <c r="G647" s="54">
        <v>2</v>
      </c>
      <c r="H647" s="55">
        <v>2</v>
      </c>
      <c r="I647" s="73">
        <v>60.9</v>
      </c>
      <c r="J647" s="55">
        <v>50.55</v>
      </c>
      <c r="K647" s="73">
        <v>56.04</v>
      </c>
      <c r="L647" s="55">
        <v>46.51</v>
      </c>
      <c r="M647" s="55">
        <f>TRUNC(((J647*G647)+(L647*G647)),2)</f>
        <v>194.12</v>
      </c>
      <c r="N647" s="55">
        <f>TRUNC(((J647*H647)+(L647*H647)),2)</f>
        <v>194.12</v>
      </c>
      <c r="O647" s="37"/>
      <c r="P647" s="55">
        <v>60.9</v>
      </c>
      <c r="Q647" s="55">
        <v>56.04</v>
      </c>
      <c r="R647" s="55">
        <v>233.88</v>
      </c>
      <c r="S647" s="55">
        <v>233.88</v>
      </c>
      <c r="T647" s="135">
        <f>N647/S647</f>
        <v>0.82999828972122458</v>
      </c>
      <c r="U647" s="55">
        <f>TRUNC(J647*H647,2)</f>
        <v>101.1</v>
      </c>
      <c r="V647" s="55">
        <f>TRUNC(L647*H647,2)</f>
        <v>93.02</v>
      </c>
      <c r="X647" s="36" t="b">
        <v>1</v>
      </c>
    </row>
    <row r="648" spans="1:24" x14ac:dyDescent="0.25">
      <c r="A648" s="42" t="s">
        <v>3740</v>
      </c>
      <c r="B648" s="128" t="s">
        <v>1130</v>
      </c>
      <c r="C648" s="50" t="s">
        <v>163</v>
      </c>
      <c r="D648" s="51">
        <v>70930</v>
      </c>
      <c r="E648" s="56" t="s">
        <v>381</v>
      </c>
      <c r="F648" s="53" t="s">
        <v>160</v>
      </c>
      <c r="G648" s="54">
        <v>3</v>
      </c>
      <c r="H648" s="55">
        <v>3</v>
      </c>
      <c r="I648" s="73">
        <v>2.15</v>
      </c>
      <c r="J648" s="55">
        <v>1.78</v>
      </c>
      <c r="K648" s="73">
        <v>2.98</v>
      </c>
      <c r="L648" s="55">
        <v>2.4700000000000002</v>
      </c>
      <c r="M648" s="55">
        <f>TRUNC(((J648*G648)+(L648*G648)),2)</f>
        <v>12.75</v>
      </c>
      <c r="N648" s="55">
        <f>TRUNC(((J648*H648)+(L648*H648)),2)</f>
        <v>12.75</v>
      </c>
      <c r="O648" s="37"/>
      <c r="P648" s="55">
        <v>2.15</v>
      </c>
      <c r="Q648" s="55">
        <v>2.98</v>
      </c>
      <c r="R648" s="55">
        <v>15.39</v>
      </c>
      <c r="S648" s="55">
        <v>15.39</v>
      </c>
      <c r="T648" s="135">
        <f>N648/S648</f>
        <v>0.82846003898635479</v>
      </c>
      <c r="U648" s="55">
        <f>TRUNC(J648*H648,2)</f>
        <v>5.34</v>
      </c>
      <c r="V648" s="55">
        <f>TRUNC(L648*H648,2)</f>
        <v>7.41</v>
      </c>
      <c r="X648" s="36" t="b">
        <v>1</v>
      </c>
    </row>
    <row r="649" spans="1:24" x14ac:dyDescent="0.25">
      <c r="A649" s="42" t="s">
        <v>3741</v>
      </c>
      <c r="B649" s="128" t="s">
        <v>1131</v>
      </c>
      <c r="C649" s="50" t="s">
        <v>163</v>
      </c>
      <c r="D649" s="51">
        <v>70932</v>
      </c>
      <c r="E649" s="56" t="s">
        <v>383</v>
      </c>
      <c r="F649" s="53" t="s">
        <v>160</v>
      </c>
      <c r="G649" s="54">
        <v>9</v>
      </c>
      <c r="H649" s="55">
        <v>9</v>
      </c>
      <c r="I649" s="73">
        <v>0.25</v>
      </c>
      <c r="J649" s="55">
        <v>0.2</v>
      </c>
      <c r="K649" s="73">
        <v>1.1200000000000001</v>
      </c>
      <c r="L649" s="55">
        <v>0.92</v>
      </c>
      <c r="M649" s="55">
        <f>TRUNC(((J649*G649)+(L649*G649)),2)</f>
        <v>10.08</v>
      </c>
      <c r="N649" s="55">
        <f>TRUNC(((J649*H649)+(L649*H649)),2)</f>
        <v>10.08</v>
      </c>
      <c r="O649" s="37"/>
      <c r="P649" s="55">
        <v>0.25</v>
      </c>
      <c r="Q649" s="55">
        <v>1.1200000000000001</v>
      </c>
      <c r="R649" s="55">
        <v>12.33</v>
      </c>
      <c r="S649" s="55">
        <v>12.33</v>
      </c>
      <c r="T649" s="135">
        <f>N649/S649</f>
        <v>0.81751824817518248</v>
      </c>
      <c r="U649" s="55">
        <f>TRUNC(J649*H649,2)</f>
        <v>1.8</v>
      </c>
      <c r="V649" s="55">
        <f>TRUNC(L649*H649,2)</f>
        <v>8.2799999999999994</v>
      </c>
      <c r="X649" s="36" t="b">
        <v>1</v>
      </c>
    </row>
    <row r="650" spans="1:24" x14ac:dyDescent="0.25">
      <c r="A650" s="42" t="s">
        <v>3742</v>
      </c>
      <c r="B650" s="128" t="s">
        <v>1132</v>
      </c>
      <c r="C650" s="50" t="s">
        <v>163</v>
      </c>
      <c r="D650" s="51">
        <v>70931</v>
      </c>
      <c r="E650" s="56" t="s">
        <v>1133</v>
      </c>
      <c r="F650" s="53" t="s">
        <v>160</v>
      </c>
      <c r="G650" s="54">
        <v>6</v>
      </c>
      <c r="H650" s="55">
        <v>6</v>
      </c>
      <c r="I650" s="73">
        <v>2.98</v>
      </c>
      <c r="J650" s="55">
        <v>2.4700000000000002</v>
      </c>
      <c r="K650" s="73">
        <v>2.98</v>
      </c>
      <c r="L650" s="55">
        <v>2.4700000000000002</v>
      </c>
      <c r="M650" s="55">
        <f>TRUNC(((J650*G650)+(L650*G650)),2)</f>
        <v>29.64</v>
      </c>
      <c r="N650" s="55">
        <f>TRUNC(((J650*H650)+(L650*H650)),2)</f>
        <v>29.64</v>
      </c>
      <c r="O650" s="37"/>
      <c r="P650" s="55">
        <v>2.98</v>
      </c>
      <c r="Q650" s="55">
        <v>2.98</v>
      </c>
      <c r="R650" s="55">
        <v>35.76</v>
      </c>
      <c r="S650" s="55">
        <v>35.76</v>
      </c>
      <c r="T650" s="135">
        <f>N650/S650</f>
        <v>0.82885906040268464</v>
      </c>
      <c r="U650" s="55">
        <f>TRUNC(J650*H650,2)</f>
        <v>14.82</v>
      </c>
      <c r="V650" s="55">
        <f>TRUNC(L650*H650,2)</f>
        <v>14.82</v>
      </c>
      <c r="X650" s="36" t="b">
        <v>1</v>
      </c>
    </row>
    <row r="651" spans="1:24" x14ac:dyDescent="0.25">
      <c r="A651" s="42" t="s">
        <v>3743</v>
      </c>
      <c r="B651" s="128" t="s">
        <v>1134</v>
      </c>
      <c r="C651" s="50" t="s">
        <v>163</v>
      </c>
      <c r="D651" s="51">
        <v>72578</v>
      </c>
      <c r="E651" s="56" t="s">
        <v>400</v>
      </c>
      <c r="F651" s="53" t="s">
        <v>160</v>
      </c>
      <c r="G651" s="54">
        <v>2</v>
      </c>
      <c r="H651" s="55">
        <v>2</v>
      </c>
      <c r="I651" s="73">
        <v>8.0500000000000007</v>
      </c>
      <c r="J651" s="55">
        <v>6.68</v>
      </c>
      <c r="K651" s="73">
        <v>10.84</v>
      </c>
      <c r="L651" s="55">
        <v>8.99</v>
      </c>
      <c r="M651" s="55">
        <f>TRUNC(((J651*G651)+(L651*G651)),2)</f>
        <v>31.34</v>
      </c>
      <c r="N651" s="55">
        <f>TRUNC(((J651*H651)+(L651*H651)),2)</f>
        <v>31.34</v>
      </c>
      <c r="O651" s="37"/>
      <c r="P651" s="55">
        <v>8.0500000000000007</v>
      </c>
      <c r="Q651" s="55">
        <v>10.84</v>
      </c>
      <c r="R651" s="55">
        <v>37.78</v>
      </c>
      <c r="S651" s="55">
        <v>37.78</v>
      </c>
      <c r="T651" s="135">
        <f>N651/S651</f>
        <v>0.8295394388565378</v>
      </c>
      <c r="U651" s="55">
        <f>TRUNC(J651*H651,2)</f>
        <v>13.36</v>
      </c>
      <c r="V651" s="55">
        <f>TRUNC(L651*H651,2)</f>
        <v>17.98</v>
      </c>
      <c r="X651" s="36" t="b">
        <v>1</v>
      </c>
    </row>
    <row r="652" spans="1:24" x14ac:dyDescent="0.25">
      <c r="A652" s="42" t="s">
        <v>3744</v>
      </c>
      <c r="B652" s="128" t="s">
        <v>1135</v>
      </c>
      <c r="C652" s="50" t="s">
        <v>163</v>
      </c>
      <c r="D652" s="51">
        <v>70691</v>
      </c>
      <c r="E652" s="56" t="s">
        <v>1035</v>
      </c>
      <c r="F652" s="53" t="s">
        <v>160</v>
      </c>
      <c r="G652" s="54">
        <v>7</v>
      </c>
      <c r="H652" s="55">
        <v>7</v>
      </c>
      <c r="I652" s="73">
        <v>2.5499999999999998</v>
      </c>
      <c r="J652" s="55">
        <v>2.11</v>
      </c>
      <c r="K652" s="73">
        <v>5.61</v>
      </c>
      <c r="L652" s="55">
        <v>4.6500000000000004</v>
      </c>
      <c r="M652" s="55">
        <f>TRUNC(((J652*G652)+(L652*G652)),2)</f>
        <v>47.32</v>
      </c>
      <c r="N652" s="55">
        <f>TRUNC(((J652*H652)+(L652*H652)),2)</f>
        <v>47.32</v>
      </c>
      <c r="O652" s="37"/>
      <c r="P652" s="55">
        <v>2.5499999999999998</v>
      </c>
      <c r="Q652" s="55">
        <v>5.61</v>
      </c>
      <c r="R652" s="55">
        <v>57.12</v>
      </c>
      <c r="S652" s="55">
        <v>57.12</v>
      </c>
      <c r="T652" s="135">
        <f>N652/S652</f>
        <v>0.82843137254901966</v>
      </c>
      <c r="U652" s="55">
        <f>TRUNC(J652*H652,2)</f>
        <v>14.77</v>
      </c>
      <c r="V652" s="55">
        <f>TRUNC(L652*H652,2)</f>
        <v>32.549999999999997</v>
      </c>
      <c r="X652" s="36" t="b">
        <v>1</v>
      </c>
    </row>
    <row r="653" spans="1:24" x14ac:dyDescent="0.25">
      <c r="A653" s="42" t="s">
        <v>3745</v>
      </c>
      <c r="B653" s="128" t="s">
        <v>1136</v>
      </c>
      <c r="C653" s="50" t="s">
        <v>163</v>
      </c>
      <c r="D653" s="51">
        <v>71331</v>
      </c>
      <c r="E653" s="56" t="s">
        <v>1115</v>
      </c>
      <c r="F653" s="53" t="s">
        <v>160</v>
      </c>
      <c r="G653" s="54">
        <v>2</v>
      </c>
      <c r="H653" s="55">
        <v>2</v>
      </c>
      <c r="I653" s="73">
        <v>9.2200000000000006</v>
      </c>
      <c r="J653" s="55">
        <v>7.65</v>
      </c>
      <c r="K653" s="73">
        <v>14.94</v>
      </c>
      <c r="L653" s="55">
        <v>12.4</v>
      </c>
      <c r="M653" s="55">
        <f>TRUNC(((J653*G653)+(L653*G653)),2)</f>
        <v>40.1</v>
      </c>
      <c r="N653" s="55">
        <f>TRUNC(((J653*H653)+(L653*H653)),2)</f>
        <v>40.1</v>
      </c>
      <c r="O653" s="37"/>
      <c r="P653" s="55">
        <v>9.2200000000000006</v>
      </c>
      <c r="Q653" s="55">
        <v>14.94</v>
      </c>
      <c r="R653" s="55">
        <v>48.32</v>
      </c>
      <c r="S653" s="55">
        <v>48.32</v>
      </c>
      <c r="T653" s="135">
        <f>N653/S653</f>
        <v>0.82988410596026496</v>
      </c>
      <c r="U653" s="55">
        <f>TRUNC(J653*H653,2)</f>
        <v>15.3</v>
      </c>
      <c r="V653" s="55">
        <f>TRUNC(L653*H653,2)</f>
        <v>24.8</v>
      </c>
      <c r="X653" s="36" t="b">
        <v>1</v>
      </c>
    </row>
    <row r="654" spans="1:24" x14ac:dyDescent="0.25">
      <c r="A654" s="42" t="s">
        <v>3746</v>
      </c>
      <c r="B654" s="128" t="s">
        <v>1137</v>
      </c>
      <c r="C654" s="50" t="s">
        <v>163</v>
      </c>
      <c r="D654" s="51">
        <v>71321</v>
      </c>
      <c r="E654" s="56" t="s">
        <v>1117</v>
      </c>
      <c r="F654" s="53" t="s">
        <v>160</v>
      </c>
      <c r="G654" s="54">
        <v>1</v>
      </c>
      <c r="H654" s="55">
        <v>1</v>
      </c>
      <c r="I654" s="73">
        <v>20.14</v>
      </c>
      <c r="J654" s="55">
        <v>16.71</v>
      </c>
      <c r="K654" s="73">
        <v>7.47</v>
      </c>
      <c r="L654" s="55">
        <v>6.2</v>
      </c>
      <c r="M654" s="55">
        <f>TRUNC(((J654*G654)+(L654*G654)),2)</f>
        <v>22.91</v>
      </c>
      <c r="N654" s="55">
        <f>TRUNC(((J654*H654)+(L654*H654)),2)</f>
        <v>22.91</v>
      </c>
      <c r="O654" s="37"/>
      <c r="P654" s="55">
        <v>20.14</v>
      </c>
      <c r="Q654" s="55">
        <v>7.47</v>
      </c>
      <c r="R654" s="55">
        <v>27.61</v>
      </c>
      <c r="S654" s="55">
        <v>27.61</v>
      </c>
      <c r="T654" s="135">
        <f>N654/S654</f>
        <v>0.82977182180369435</v>
      </c>
      <c r="U654" s="55">
        <f>TRUNC(J654*H654,2)</f>
        <v>16.71</v>
      </c>
      <c r="V654" s="55">
        <f>TRUNC(L654*H654,2)</f>
        <v>6.2</v>
      </c>
      <c r="X654" s="36" t="b">
        <v>1</v>
      </c>
    </row>
    <row r="655" spans="1:24" x14ac:dyDescent="0.25">
      <c r="A655" s="42" t="s">
        <v>3747</v>
      </c>
      <c r="B655" s="129" t="s">
        <v>1138</v>
      </c>
      <c r="C655" s="133"/>
      <c r="D655" s="133"/>
      <c r="E655" s="58" t="s">
        <v>1139</v>
      </c>
      <c r="F655" s="133"/>
      <c r="G655" s="59"/>
      <c r="H655" s="59"/>
      <c r="I655" s="72"/>
      <c r="J655" s="59"/>
      <c r="K655" s="72"/>
      <c r="L655" s="59"/>
      <c r="M655" s="60">
        <f>SUM(M656:M683)</f>
        <v>12521.650000000001</v>
      </c>
      <c r="N655" s="60">
        <f>SUM(N656:N683)</f>
        <v>12521.650000000001</v>
      </c>
      <c r="O655" s="37"/>
      <c r="P655" s="59"/>
      <c r="Q655" s="59"/>
      <c r="R655" s="60">
        <v>15117.96</v>
      </c>
      <c r="S655" s="60">
        <v>15117.96</v>
      </c>
      <c r="T655" s="135">
        <f>N655/S655</f>
        <v>0.82826320482393145</v>
      </c>
      <c r="U655" s="55">
        <f>TRUNC(J655*H655,2)</f>
        <v>0</v>
      </c>
      <c r="V655" s="55">
        <f>TRUNC(L655*H655,2)</f>
        <v>0</v>
      </c>
      <c r="X655" s="36" t="b">
        <v>1</v>
      </c>
    </row>
    <row r="656" spans="1:24" ht="24" x14ac:dyDescent="0.3">
      <c r="A656" s="42" t="s">
        <v>3748</v>
      </c>
      <c r="B656" s="128" t="s">
        <v>1140</v>
      </c>
      <c r="C656" s="50" t="s">
        <v>217</v>
      </c>
      <c r="D656" s="51">
        <v>91926</v>
      </c>
      <c r="E656" s="52" t="s">
        <v>3028</v>
      </c>
      <c r="F656" s="53" t="s">
        <v>172</v>
      </c>
      <c r="G656" s="54">
        <v>1000</v>
      </c>
      <c r="H656" s="55">
        <v>1000</v>
      </c>
      <c r="I656" s="73">
        <v>2.92</v>
      </c>
      <c r="J656" s="55">
        <v>2.42</v>
      </c>
      <c r="K656" s="73">
        <v>1.0900000000000001</v>
      </c>
      <c r="L656" s="55">
        <v>0.9</v>
      </c>
      <c r="M656" s="55">
        <f>TRUNC(((J656*G656)+(L656*G656)),2)</f>
        <v>3320</v>
      </c>
      <c r="N656" s="55">
        <f>TRUNC(((J656*H656)+(L656*H656)),2)</f>
        <v>3320</v>
      </c>
      <c r="O656" s="38"/>
      <c r="P656" s="55">
        <v>2.92</v>
      </c>
      <c r="Q656" s="55">
        <v>1.0900000000000001</v>
      </c>
      <c r="R656" s="55">
        <v>4010</v>
      </c>
      <c r="S656" s="55">
        <v>4010</v>
      </c>
      <c r="T656" s="135">
        <f>N656/S656</f>
        <v>0.82793017456359097</v>
      </c>
      <c r="U656" s="55">
        <f>TRUNC(J656*H656,2)</f>
        <v>2420</v>
      </c>
      <c r="V656" s="55">
        <f>TRUNC(L656*H656,2)</f>
        <v>900</v>
      </c>
      <c r="X656" s="36" t="b">
        <v>1</v>
      </c>
    </row>
    <row r="657" spans="1:24" x14ac:dyDescent="0.25">
      <c r="A657" s="42" t="s">
        <v>3749</v>
      </c>
      <c r="B657" s="128" t="s">
        <v>1141</v>
      </c>
      <c r="C657" s="50" t="s">
        <v>163</v>
      </c>
      <c r="D657" s="51">
        <v>70564</v>
      </c>
      <c r="E657" s="56" t="s">
        <v>1042</v>
      </c>
      <c r="F657" s="53" t="s">
        <v>172</v>
      </c>
      <c r="G657" s="54">
        <v>198</v>
      </c>
      <c r="H657" s="55">
        <v>198</v>
      </c>
      <c r="I657" s="73">
        <v>4.01</v>
      </c>
      <c r="J657" s="55">
        <v>3.32</v>
      </c>
      <c r="K657" s="73">
        <v>2.2400000000000002</v>
      </c>
      <c r="L657" s="55">
        <v>1.85</v>
      </c>
      <c r="M657" s="55">
        <f>TRUNC(((J657*G657)+(L657*G657)),2)</f>
        <v>1023.66</v>
      </c>
      <c r="N657" s="55">
        <f>TRUNC(((J657*H657)+(L657*H657)),2)</f>
        <v>1023.66</v>
      </c>
      <c r="O657" s="37"/>
      <c r="P657" s="55">
        <v>4.01</v>
      </c>
      <c r="Q657" s="55">
        <v>2.2400000000000002</v>
      </c>
      <c r="R657" s="55">
        <v>1237.5</v>
      </c>
      <c r="S657" s="55">
        <v>1237.5</v>
      </c>
      <c r="T657" s="135">
        <f>N657/S657</f>
        <v>0.82719999999999994</v>
      </c>
      <c r="U657" s="55">
        <f>TRUNC(J657*H657,2)</f>
        <v>657.36</v>
      </c>
      <c r="V657" s="55">
        <f>TRUNC(L657*H657,2)</f>
        <v>366.3</v>
      </c>
      <c r="X657" s="36" t="b">
        <v>1</v>
      </c>
    </row>
    <row r="658" spans="1:24" x14ac:dyDescent="0.25">
      <c r="A658" s="42" t="s">
        <v>3750</v>
      </c>
      <c r="B658" s="128" t="s">
        <v>1142</v>
      </c>
      <c r="C658" s="50" t="s">
        <v>163</v>
      </c>
      <c r="D658" s="51">
        <v>70565</v>
      </c>
      <c r="E658" s="56" t="s">
        <v>1044</v>
      </c>
      <c r="F658" s="53" t="s">
        <v>172</v>
      </c>
      <c r="G658" s="54">
        <v>33</v>
      </c>
      <c r="H658" s="55">
        <v>33</v>
      </c>
      <c r="I658" s="73">
        <v>5.31</v>
      </c>
      <c r="J658" s="55">
        <v>4.4000000000000004</v>
      </c>
      <c r="K658" s="73">
        <v>2.4300000000000002</v>
      </c>
      <c r="L658" s="55">
        <v>2.0099999999999998</v>
      </c>
      <c r="M658" s="55">
        <f>TRUNC(((J658*G658)+(L658*G658)),2)</f>
        <v>211.53</v>
      </c>
      <c r="N658" s="55">
        <f>TRUNC(((J658*H658)+(L658*H658)),2)</f>
        <v>211.53</v>
      </c>
      <c r="O658" s="37"/>
      <c r="P658" s="55">
        <v>5.31</v>
      </c>
      <c r="Q658" s="55">
        <v>2.4300000000000002</v>
      </c>
      <c r="R658" s="55">
        <v>255.42</v>
      </c>
      <c r="S658" s="55">
        <v>255.42</v>
      </c>
      <c r="T658" s="135">
        <f>N658/S658</f>
        <v>0.82816537467700257</v>
      </c>
      <c r="U658" s="55">
        <f>TRUNC(J658*H658,2)</f>
        <v>145.19999999999999</v>
      </c>
      <c r="V658" s="55">
        <f>TRUNC(L658*H658,2)</f>
        <v>66.33</v>
      </c>
      <c r="X658" s="36" t="b">
        <v>1</v>
      </c>
    </row>
    <row r="659" spans="1:24" ht="24" x14ac:dyDescent="0.3">
      <c r="A659" s="42" t="s">
        <v>3751</v>
      </c>
      <c r="B659" s="128" t="s">
        <v>1143</v>
      </c>
      <c r="C659" s="50" t="s">
        <v>217</v>
      </c>
      <c r="D659" s="51">
        <v>91863</v>
      </c>
      <c r="E659" s="56" t="s">
        <v>1048</v>
      </c>
      <c r="F659" s="53" t="s">
        <v>172</v>
      </c>
      <c r="G659" s="54">
        <v>234</v>
      </c>
      <c r="H659" s="55">
        <v>234</v>
      </c>
      <c r="I659" s="73">
        <v>6.01</v>
      </c>
      <c r="J659" s="55">
        <v>4.9800000000000004</v>
      </c>
      <c r="K659" s="73">
        <v>4.53</v>
      </c>
      <c r="L659" s="55">
        <v>3.76</v>
      </c>
      <c r="M659" s="55">
        <f>TRUNC(((J659*G659)+(L659*G659)),2)</f>
        <v>2045.16</v>
      </c>
      <c r="N659" s="55">
        <f>TRUNC(((J659*H659)+(L659*H659)),2)</f>
        <v>2045.16</v>
      </c>
      <c r="O659" s="38"/>
      <c r="P659" s="55">
        <v>6.01</v>
      </c>
      <c r="Q659" s="55">
        <v>4.53</v>
      </c>
      <c r="R659" s="55">
        <v>2466.36</v>
      </c>
      <c r="S659" s="55">
        <v>2466.36</v>
      </c>
      <c r="T659" s="135">
        <f>N659/S659</f>
        <v>0.82922201138519924</v>
      </c>
      <c r="U659" s="55">
        <f>TRUNC(J659*H659,2)</f>
        <v>1165.32</v>
      </c>
      <c r="V659" s="55">
        <f>TRUNC(L659*H659,2)</f>
        <v>879.84</v>
      </c>
      <c r="X659" s="36" t="b">
        <v>1</v>
      </c>
    </row>
    <row r="660" spans="1:24" x14ac:dyDescent="0.25">
      <c r="A660" s="42" t="s">
        <v>3752</v>
      </c>
      <c r="B660" s="128" t="s">
        <v>1144</v>
      </c>
      <c r="C660" s="50" t="s">
        <v>163</v>
      </c>
      <c r="D660" s="51">
        <v>70371</v>
      </c>
      <c r="E660" s="56" t="s">
        <v>1050</v>
      </c>
      <c r="F660" s="53" t="s">
        <v>160</v>
      </c>
      <c r="G660" s="54">
        <v>156</v>
      </c>
      <c r="H660" s="55">
        <v>156</v>
      </c>
      <c r="I660" s="73">
        <v>1.45</v>
      </c>
      <c r="J660" s="55">
        <v>1.2</v>
      </c>
      <c r="K660" s="73">
        <v>0.37</v>
      </c>
      <c r="L660" s="55">
        <v>0.3</v>
      </c>
      <c r="M660" s="55">
        <f>TRUNC(((J660*G660)+(L660*G660)),2)</f>
        <v>234</v>
      </c>
      <c r="N660" s="55">
        <f>TRUNC(((J660*H660)+(L660*H660)),2)</f>
        <v>234</v>
      </c>
      <c r="O660" s="37"/>
      <c r="P660" s="55">
        <v>1.45</v>
      </c>
      <c r="Q660" s="55">
        <v>0.37</v>
      </c>
      <c r="R660" s="55">
        <v>283.92</v>
      </c>
      <c r="S660" s="55">
        <v>283.92</v>
      </c>
      <c r="T660" s="135">
        <f>N660/S660</f>
        <v>0.82417582417582413</v>
      </c>
      <c r="U660" s="55">
        <f>TRUNC(J660*H660,2)</f>
        <v>187.2</v>
      </c>
      <c r="V660" s="55">
        <f>TRUNC(L660*H660,2)</f>
        <v>46.8</v>
      </c>
      <c r="X660" s="36" t="b">
        <v>1</v>
      </c>
    </row>
    <row r="661" spans="1:24" x14ac:dyDescent="0.25">
      <c r="A661" s="42" t="s">
        <v>3753</v>
      </c>
      <c r="B661" s="128" t="s">
        <v>1145</v>
      </c>
      <c r="C661" s="50" t="s">
        <v>163</v>
      </c>
      <c r="D661" s="51">
        <v>71741</v>
      </c>
      <c r="E661" s="56" t="s">
        <v>1053</v>
      </c>
      <c r="F661" s="53" t="s">
        <v>160</v>
      </c>
      <c r="G661" s="54">
        <v>104</v>
      </c>
      <c r="H661" s="55">
        <v>104</v>
      </c>
      <c r="I661" s="73">
        <v>1.18</v>
      </c>
      <c r="J661" s="55">
        <v>0.97</v>
      </c>
      <c r="K661" s="73">
        <v>1.1200000000000001</v>
      </c>
      <c r="L661" s="55">
        <v>0.92</v>
      </c>
      <c r="M661" s="55">
        <f>TRUNC(((J661*G661)+(L661*G661)),2)</f>
        <v>196.56</v>
      </c>
      <c r="N661" s="55">
        <f>TRUNC(((J661*H661)+(L661*H661)),2)</f>
        <v>196.56</v>
      </c>
      <c r="O661" s="37"/>
      <c r="P661" s="55">
        <v>1.18</v>
      </c>
      <c r="Q661" s="55">
        <v>1.1200000000000001</v>
      </c>
      <c r="R661" s="55">
        <v>239.2</v>
      </c>
      <c r="S661" s="55">
        <v>239.2</v>
      </c>
      <c r="T661" s="135">
        <f>N661/S661</f>
        <v>0.82173913043478264</v>
      </c>
      <c r="U661" s="55">
        <f>TRUNC(J661*H661,2)</f>
        <v>100.88</v>
      </c>
      <c r="V661" s="55">
        <f>TRUNC(L661*H661,2)</f>
        <v>95.68</v>
      </c>
      <c r="X661" s="36" t="b">
        <v>1</v>
      </c>
    </row>
    <row r="662" spans="1:24" x14ac:dyDescent="0.25">
      <c r="A662" s="42" t="s">
        <v>3754</v>
      </c>
      <c r="B662" s="128" t="s">
        <v>1146</v>
      </c>
      <c r="C662" s="50" t="s">
        <v>163</v>
      </c>
      <c r="D662" s="51">
        <v>71141</v>
      </c>
      <c r="E662" s="56" t="s">
        <v>1055</v>
      </c>
      <c r="F662" s="53" t="s">
        <v>160</v>
      </c>
      <c r="G662" s="54">
        <v>52</v>
      </c>
      <c r="H662" s="55">
        <v>52</v>
      </c>
      <c r="I662" s="73">
        <v>2.6</v>
      </c>
      <c r="J662" s="55">
        <v>2.15</v>
      </c>
      <c r="K662" s="73">
        <v>3.74</v>
      </c>
      <c r="L662" s="55">
        <v>3.1</v>
      </c>
      <c r="M662" s="55">
        <f>TRUNC(((J662*G662)+(L662*G662)),2)</f>
        <v>273</v>
      </c>
      <c r="N662" s="55">
        <f>TRUNC(((J662*H662)+(L662*H662)),2)</f>
        <v>273</v>
      </c>
      <c r="O662" s="37"/>
      <c r="P662" s="55">
        <v>2.6</v>
      </c>
      <c r="Q662" s="55">
        <v>3.74</v>
      </c>
      <c r="R662" s="55">
        <v>329.68</v>
      </c>
      <c r="S662" s="55">
        <v>329.68</v>
      </c>
      <c r="T662" s="135">
        <f>N662/S662</f>
        <v>0.82807570977917977</v>
      </c>
      <c r="U662" s="55">
        <f>TRUNC(J662*H662,2)</f>
        <v>111.8</v>
      </c>
      <c r="V662" s="55">
        <f>TRUNC(L662*H662,2)</f>
        <v>161.19999999999999</v>
      </c>
      <c r="X662" s="36" t="b">
        <v>1</v>
      </c>
    </row>
    <row r="663" spans="1:24" x14ac:dyDescent="0.25">
      <c r="A663" s="42" t="s">
        <v>3755</v>
      </c>
      <c r="B663" s="128" t="s">
        <v>1147</v>
      </c>
      <c r="C663" s="50" t="s">
        <v>163</v>
      </c>
      <c r="D663" s="51">
        <v>71202</v>
      </c>
      <c r="E663" s="56" t="s">
        <v>1057</v>
      </c>
      <c r="F663" s="53" t="s">
        <v>172</v>
      </c>
      <c r="G663" s="54">
        <v>11</v>
      </c>
      <c r="H663" s="55">
        <v>11</v>
      </c>
      <c r="I663" s="73">
        <v>8.33</v>
      </c>
      <c r="J663" s="55">
        <v>6.91</v>
      </c>
      <c r="K663" s="73">
        <v>7.47</v>
      </c>
      <c r="L663" s="55">
        <v>6.2</v>
      </c>
      <c r="M663" s="55">
        <f>TRUNC(((J663*G663)+(L663*G663)),2)</f>
        <v>144.21</v>
      </c>
      <c r="N663" s="55">
        <f>TRUNC(((J663*H663)+(L663*H663)),2)</f>
        <v>144.21</v>
      </c>
      <c r="O663" s="37"/>
      <c r="P663" s="55">
        <v>8.33</v>
      </c>
      <c r="Q663" s="55">
        <v>7.47</v>
      </c>
      <c r="R663" s="55">
        <v>173.8</v>
      </c>
      <c r="S663" s="55">
        <v>173.8</v>
      </c>
      <c r="T663" s="135">
        <f>N663/S663</f>
        <v>0.82974683544303796</v>
      </c>
      <c r="U663" s="55">
        <f>TRUNC(J663*H663,2)</f>
        <v>76.010000000000005</v>
      </c>
      <c r="V663" s="55">
        <f>TRUNC(L663*H663,2)</f>
        <v>68.2</v>
      </c>
      <c r="X663" s="36" t="b">
        <v>1</v>
      </c>
    </row>
    <row r="664" spans="1:24" x14ac:dyDescent="0.25">
      <c r="A664" s="42" t="s">
        <v>3756</v>
      </c>
      <c r="B664" s="128" t="s">
        <v>1148</v>
      </c>
      <c r="C664" s="50" t="s">
        <v>163</v>
      </c>
      <c r="D664" s="51">
        <v>70372</v>
      </c>
      <c r="E664" s="56" t="s">
        <v>1000</v>
      </c>
      <c r="F664" s="53" t="s">
        <v>160</v>
      </c>
      <c r="G664" s="54">
        <v>23</v>
      </c>
      <c r="H664" s="55">
        <v>23</v>
      </c>
      <c r="I664" s="73">
        <v>1.52</v>
      </c>
      <c r="J664" s="55">
        <v>1.26</v>
      </c>
      <c r="K664" s="73">
        <v>0.37</v>
      </c>
      <c r="L664" s="55">
        <v>0.3</v>
      </c>
      <c r="M664" s="55">
        <f>TRUNC(((J664*G664)+(L664*G664)),2)</f>
        <v>35.880000000000003</v>
      </c>
      <c r="N664" s="55">
        <f>TRUNC(((J664*H664)+(L664*H664)),2)</f>
        <v>35.880000000000003</v>
      </c>
      <c r="O664" s="37"/>
      <c r="P664" s="55">
        <v>1.52</v>
      </c>
      <c r="Q664" s="55">
        <v>0.37</v>
      </c>
      <c r="R664" s="55">
        <v>43.47</v>
      </c>
      <c r="S664" s="55">
        <v>43.47</v>
      </c>
      <c r="T664" s="135">
        <f>N664/S664</f>
        <v>0.82539682539682546</v>
      </c>
      <c r="U664" s="55">
        <f>TRUNC(J664*H664,2)</f>
        <v>28.98</v>
      </c>
      <c r="V664" s="55">
        <f>TRUNC(L664*H664,2)</f>
        <v>6.9</v>
      </c>
      <c r="X664" s="36" t="b">
        <v>1</v>
      </c>
    </row>
    <row r="665" spans="1:24" x14ac:dyDescent="0.25">
      <c r="A665" s="42" t="s">
        <v>3757</v>
      </c>
      <c r="B665" s="128" t="s">
        <v>1149</v>
      </c>
      <c r="C665" s="50" t="s">
        <v>163</v>
      </c>
      <c r="D665" s="51">
        <v>71742</v>
      </c>
      <c r="E665" s="56" t="s">
        <v>1061</v>
      </c>
      <c r="F665" s="53" t="s">
        <v>160</v>
      </c>
      <c r="G665" s="54">
        <v>6</v>
      </c>
      <c r="H665" s="55">
        <v>6</v>
      </c>
      <c r="I665" s="73">
        <v>1.77</v>
      </c>
      <c r="J665" s="55">
        <v>1.46</v>
      </c>
      <c r="K665" s="73">
        <v>1.87</v>
      </c>
      <c r="L665" s="55">
        <v>1.55</v>
      </c>
      <c r="M665" s="55">
        <f>TRUNC(((J665*G665)+(L665*G665)),2)</f>
        <v>18.059999999999999</v>
      </c>
      <c r="N665" s="55">
        <f>TRUNC(((J665*H665)+(L665*H665)),2)</f>
        <v>18.059999999999999</v>
      </c>
      <c r="O665" s="37"/>
      <c r="P665" s="55">
        <v>1.77</v>
      </c>
      <c r="Q665" s="55">
        <v>1.87</v>
      </c>
      <c r="R665" s="55">
        <v>21.84</v>
      </c>
      <c r="S665" s="55">
        <v>21.84</v>
      </c>
      <c r="T665" s="135">
        <f>N665/S665</f>
        <v>0.82692307692307687</v>
      </c>
      <c r="U665" s="55">
        <f>TRUNC(J665*H665,2)</f>
        <v>8.76</v>
      </c>
      <c r="V665" s="55">
        <f>TRUNC(L665*H665,2)</f>
        <v>9.3000000000000007</v>
      </c>
      <c r="X665" s="36" t="b">
        <v>1</v>
      </c>
    </row>
    <row r="666" spans="1:24" x14ac:dyDescent="0.25">
      <c r="A666" s="42" t="s">
        <v>3758</v>
      </c>
      <c r="B666" s="128" t="s">
        <v>1150</v>
      </c>
      <c r="C666" s="50" t="s">
        <v>163</v>
      </c>
      <c r="D666" s="51">
        <v>71142</v>
      </c>
      <c r="E666" s="56" t="s">
        <v>1063</v>
      </c>
      <c r="F666" s="53" t="s">
        <v>160</v>
      </c>
      <c r="G666" s="54">
        <v>3</v>
      </c>
      <c r="H666" s="55">
        <v>3</v>
      </c>
      <c r="I666" s="73">
        <v>3.83</v>
      </c>
      <c r="J666" s="55">
        <v>3.17</v>
      </c>
      <c r="K666" s="73">
        <v>4.8600000000000003</v>
      </c>
      <c r="L666" s="55">
        <v>4.03</v>
      </c>
      <c r="M666" s="55">
        <f>TRUNC(((J666*G666)+(L666*G666)),2)</f>
        <v>21.6</v>
      </c>
      <c r="N666" s="55">
        <f>TRUNC(((J666*H666)+(L666*H666)),2)</f>
        <v>21.6</v>
      </c>
      <c r="O666" s="37"/>
      <c r="P666" s="55">
        <v>3.83</v>
      </c>
      <c r="Q666" s="55">
        <v>4.8600000000000003</v>
      </c>
      <c r="R666" s="55">
        <v>26.07</v>
      </c>
      <c r="S666" s="55">
        <v>26.07</v>
      </c>
      <c r="T666" s="135">
        <f>N666/S666</f>
        <v>0.8285385500575374</v>
      </c>
      <c r="U666" s="55">
        <f>TRUNC(J666*H666,2)</f>
        <v>9.51</v>
      </c>
      <c r="V666" s="55">
        <f>TRUNC(L666*H666,2)</f>
        <v>12.09</v>
      </c>
      <c r="X666" s="36" t="b">
        <v>1</v>
      </c>
    </row>
    <row r="667" spans="1:24" x14ac:dyDescent="0.25">
      <c r="A667" s="42" t="s">
        <v>3759</v>
      </c>
      <c r="B667" s="128" t="s">
        <v>1151</v>
      </c>
      <c r="C667" s="50" t="s">
        <v>163</v>
      </c>
      <c r="D667" s="51">
        <v>71861</v>
      </c>
      <c r="E667" s="56" t="s">
        <v>365</v>
      </c>
      <c r="F667" s="53" t="s">
        <v>160</v>
      </c>
      <c r="G667" s="54">
        <v>179</v>
      </c>
      <c r="H667" s="55">
        <v>179</v>
      </c>
      <c r="I667" s="73">
        <v>0.12</v>
      </c>
      <c r="J667" s="55">
        <v>0.09</v>
      </c>
      <c r="K667" s="73">
        <v>0.38</v>
      </c>
      <c r="L667" s="55">
        <v>0.31</v>
      </c>
      <c r="M667" s="55">
        <f>TRUNC(((J667*G667)+(L667*G667)),2)</f>
        <v>71.599999999999994</v>
      </c>
      <c r="N667" s="55">
        <f>TRUNC(((J667*H667)+(L667*H667)),2)</f>
        <v>71.599999999999994</v>
      </c>
      <c r="O667" s="37"/>
      <c r="P667" s="55">
        <v>0.12</v>
      </c>
      <c r="Q667" s="55">
        <v>0.38</v>
      </c>
      <c r="R667" s="55">
        <v>89.5</v>
      </c>
      <c r="S667" s="55">
        <v>89.5</v>
      </c>
      <c r="T667" s="135">
        <f>N667/S667</f>
        <v>0.79999999999999993</v>
      </c>
      <c r="U667" s="55">
        <f>TRUNC(J667*H667,2)</f>
        <v>16.11</v>
      </c>
      <c r="V667" s="55">
        <f>TRUNC(L667*H667,2)</f>
        <v>55.49</v>
      </c>
      <c r="X667" s="36" t="b">
        <v>1</v>
      </c>
    </row>
    <row r="668" spans="1:24" x14ac:dyDescent="0.25">
      <c r="A668" s="42" t="s">
        <v>3760</v>
      </c>
      <c r="B668" s="128" t="s">
        <v>1152</v>
      </c>
      <c r="C668" s="50" t="s">
        <v>163</v>
      </c>
      <c r="D668" s="51">
        <v>70391</v>
      </c>
      <c r="E668" s="56" t="s">
        <v>363</v>
      </c>
      <c r="F668" s="53" t="s">
        <v>160</v>
      </c>
      <c r="G668" s="54">
        <v>179</v>
      </c>
      <c r="H668" s="55">
        <v>179</v>
      </c>
      <c r="I668" s="73">
        <v>0.18</v>
      </c>
      <c r="J668" s="55">
        <v>0.14000000000000001</v>
      </c>
      <c r="K668" s="73">
        <v>0.6</v>
      </c>
      <c r="L668" s="55">
        <v>0.49</v>
      </c>
      <c r="M668" s="55">
        <f>TRUNC(((J668*G668)+(L668*G668)),2)</f>
        <v>112.77</v>
      </c>
      <c r="N668" s="55">
        <f>TRUNC(((J668*H668)+(L668*H668)),2)</f>
        <v>112.77</v>
      </c>
      <c r="O668" s="37"/>
      <c r="P668" s="55">
        <v>0.18</v>
      </c>
      <c r="Q668" s="55">
        <v>0.6</v>
      </c>
      <c r="R668" s="55">
        <v>139.62</v>
      </c>
      <c r="S668" s="55">
        <v>139.62</v>
      </c>
      <c r="T668" s="135">
        <f>N668/S668</f>
        <v>0.8076923076923076</v>
      </c>
      <c r="U668" s="55">
        <f>TRUNC(J668*H668,2)</f>
        <v>25.06</v>
      </c>
      <c r="V668" s="55">
        <f>TRUNC(L668*H668,2)</f>
        <v>87.71</v>
      </c>
      <c r="X668" s="36" t="b">
        <v>1</v>
      </c>
    </row>
    <row r="669" spans="1:24" ht="24" x14ac:dyDescent="0.3">
      <c r="A669" s="42" t="s">
        <v>3761</v>
      </c>
      <c r="B669" s="128" t="s">
        <v>1153</v>
      </c>
      <c r="C669" s="50" t="s">
        <v>217</v>
      </c>
      <c r="D669" s="51">
        <v>92008</v>
      </c>
      <c r="E669" s="56" t="s">
        <v>1154</v>
      </c>
      <c r="F669" s="53" t="s">
        <v>160</v>
      </c>
      <c r="G669" s="54">
        <v>8</v>
      </c>
      <c r="H669" s="55">
        <v>8</v>
      </c>
      <c r="I669" s="73">
        <v>23.94</v>
      </c>
      <c r="J669" s="55">
        <v>19.87</v>
      </c>
      <c r="K669" s="73">
        <v>20.89</v>
      </c>
      <c r="L669" s="55">
        <v>17.34</v>
      </c>
      <c r="M669" s="55">
        <f>TRUNC(((J669*G669)+(L669*G669)),2)</f>
        <v>297.68</v>
      </c>
      <c r="N669" s="55">
        <f>TRUNC(((J669*H669)+(L669*H669)),2)</f>
        <v>297.68</v>
      </c>
      <c r="O669" s="38"/>
      <c r="P669" s="55">
        <v>23.94</v>
      </c>
      <c r="Q669" s="55">
        <v>20.89</v>
      </c>
      <c r="R669" s="55">
        <v>358.64</v>
      </c>
      <c r="S669" s="55">
        <v>358.64</v>
      </c>
      <c r="T669" s="135">
        <f>N669/S669</f>
        <v>0.83002453714030788</v>
      </c>
      <c r="U669" s="55">
        <f>TRUNC(J669*H669,2)</f>
        <v>158.96</v>
      </c>
      <c r="V669" s="55">
        <f>TRUNC(L669*H669,2)</f>
        <v>138.72</v>
      </c>
      <c r="X669" s="36" t="b">
        <v>1</v>
      </c>
    </row>
    <row r="670" spans="1:24" x14ac:dyDescent="0.25">
      <c r="A670" s="42" t="s">
        <v>3762</v>
      </c>
      <c r="B670" s="128" t="s">
        <v>1155</v>
      </c>
      <c r="C670" s="50" t="s">
        <v>163</v>
      </c>
      <c r="D670" s="51">
        <v>72585</v>
      </c>
      <c r="E670" s="56" t="s">
        <v>1096</v>
      </c>
      <c r="F670" s="53" t="s">
        <v>160</v>
      </c>
      <c r="G670" s="54">
        <v>4</v>
      </c>
      <c r="H670" s="55">
        <v>4</v>
      </c>
      <c r="I670" s="73">
        <v>11.92</v>
      </c>
      <c r="J670" s="55">
        <v>9.89</v>
      </c>
      <c r="K670" s="73">
        <v>10.84</v>
      </c>
      <c r="L670" s="55">
        <v>8.99</v>
      </c>
      <c r="M670" s="55">
        <f>TRUNC(((J670*G670)+(L670*G670)),2)</f>
        <v>75.52</v>
      </c>
      <c r="N670" s="55">
        <f>TRUNC(((J670*H670)+(L670*H670)),2)</f>
        <v>75.52</v>
      </c>
      <c r="O670" s="37"/>
      <c r="P670" s="55">
        <v>11.92</v>
      </c>
      <c r="Q670" s="55">
        <v>10.84</v>
      </c>
      <c r="R670" s="55">
        <v>91.04</v>
      </c>
      <c r="S670" s="55">
        <v>91.04</v>
      </c>
      <c r="T670" s="135">
        <f>N670/S670</f>
        <v>0.82952548330404208</v>
      </c>
      <c r="U670" s="55">
        <f>TRUNC(J670*H670,2)</f>
        <v>39.56</v>
      </c>
      <c r="V670" s="55">
        <f>TRUNC(L670*H670,2)</f>
        <v>35.96</v>
      </c>
      <c r="X670" s="36" t="b">
        <v>1</v>
      </c>
    </row>
    <row r="671" spans="1:24" x14ac:dyDescent="0.25">
      <c r="A671" s="42" t="s">
        <v>3763</v>
      </c>
      <c r="B671" s="128" t="s">
        <v>1156</v>
      </c>
      <c r="C671" s="50" t="s">
        <v>163</v>
      </c>
      <c r="D671" s="51">
        <v>72578</v>
      </c>
      <c r="E671" s="56" t="s">
        <v>400</v>
      </c>
      <c r="F671" s="53" t="s">
        <v>160</v>
      </c>
      <c r="G671" s="54">
        <v>5</v>
      </c>
      <c r="H671" s="55">
        <v>5</v>
      </c>
      <c r="I671" s="73">
        <v>8.0500000000000007</v>
      </c>
      <c r="J671" s="55">
        <v>6.68</v>
      </c>
      <c r="K671" s="73">
        <v>10.84</v>
      </c>
      <c r="L671" s="55">
        <v>8.99</v>
      </c>
      <c r="M671" s="55">
        <f>TRUNC(((J671*G671)+(L671*G671)),2)</f>
        <v>78.349999999999994</v>
      </c>
      <c r="N671" s="55">
        <f>TRUNC(((J671*H671)+(L671*H671)),2)</f>
        <v>78.349999999999994</v>
      </c>
      <c r="O671" s="37"/>
      <c r="P671" s="55">
        <v>8.0500000000000007</v>
      </c>
      <c r="Q671" s="55">
        <v>10.84</v>
      </c>
      <c r="R671" s="55">
        <v>94.45</v>
      </c>
      <c r="S671" s="55">
        <v>94.45</v>
      </c>
      <c r="T671" s="135">
        <f>N671/S671</f>
        <v>0.8295394388565378</v>
      </c>
      <c r="U671" s="55">
        <f>TRUNC(J671*H671,2)</f>
        <v>33.4</v>
      </c>
      <c r="V671" s="55">
        <f>TRUNC(L671*H671,2)</f>
        <v>44.95</v>
      </c>
      <c r="X671" s="36" t="b">
        <v>1</v>
      </c>
    </row>
    <row r="672" spans="1:24" x14ac:dyDescent="0.25">
      <c r="A672" s="42" t="s">
        <v>3764</v>
      </c>
      <c r="B672" s="128" t="s">
        <v>1157</v>
      </c>
      <c r="C672" s="50" t="s">
        <v>163</v>
      </c>
      <c r="D672" s="51">
        <v>72578</v>
      </c>
      <c r="E672" s="56" t="s">
        <v>400</v>
      </c>
      <c r="F672" s="53" t="s">
        <v>160</v>
      </c>
      <c r="G672" s="54">
        <v>7</v>
      </c>
      <c r="H672" s="55">
        <v>7</v>
      </c>
      <c r="I672" s="73">
        <v>8.0500000000000007</v>
      </c>
      <c r="J672" s="55">
        <v>6.68</v>
      </c>
      <c r="K672" s="73">
        <v>10.84</v>
      </c>
      <c r="L672" s="55">
        <v>8.99</v>
      </c>
      <c r="M672" s="55">
        <f>TRUNC(((J672*G672)+(L672*G672)),2)</f>
        <v>109.69</v>
      </c>
      <c r="N672" s="55">
        <f>TRUNC(((J672*H672)+(L672*H672)),2)</f>
        <v>109.69</v>
      </c>
      <c r="O672" s="37"/>
      <c r="P672" s="55">
        <v>8.0500000000000007</v>
      </c>
      <c r="Q672" s="55">
        <v>10.84</v>
      </c>
      <c r="R672" s="55">
        <v>132.22999999999999</v>
      </c>
      <c r="S672" s="55">
        <v>132.22999999999999</v>
      </c>
      <c r="T672" s="135">
        <f>N672/S672</f>
        <v>0.82953943885653791</v>
      </c>
      <c r="U672" s="55">
        <f>TRUNC(J672*H672,2)</f>
        <v>46.76</v>
      </c>
      <c r="V672" s="55">
        <f>TRUNC(L672*H672,2)</f>
        <v>62.93</v>
      </c>
      <c r="X672" s="36" t="b">
        <v>1</v>
      </c>
    </row>
    <row r="673" spans="1:24" x14ac:dyDescent="0.25">
      <c r="A673" s="42" t="s">
        <v>3765</v>
      </c>
      <c r="B673" s="128" t="s">
        <v>1158</v>
      </c>
      <c r="C673" s="50" t="s">
        <v>163</v>
      </c>
      <c r="D673" s="51">
        <v>71440</v>
      </c>
      <c r="E673" s="56" t="s">
        <v>390</v>
      </c>
      <c r="F673" s="53" t="s">
        <v>160</v>
      </c>
      <c r="G673" s="54">
        <v>3</v>
      </c>
      <c r="H673" s="55">
        <v>3</v>
      </c>
      <c r="I673" s="73">
        <v>7.95</v>
      </c>
      <c r="J673" s="55">
        <v>6.59</v>
      </c>
      <c r="K673" s="73">
        <v>7.84</v>
      </c>
      <c r="L673" s="55">
        <v>6.5</v>
      </c>
      <c r="M673" s="55">
        <f>TRUNC(((J673*G673)+(L673*G673)),2)</f>
        <v>39.270000000000003</v>
      </c>
      <c r="N673" s="55">
        <f>TRUNC(((J673*H673)+(L673*H673)),2)</f>
        <v>39.270000000000003</v>
      </c>
      <c r="O673" s="37"/>
      <c r="P673" s="55">
        <v>7.95</v>
      </c>
      <c r="Q673" s="55">
        <v>7.84</v>
      </c>
      <c r="R673" s="55">
        <v>47.37</v>
      </c>
      <c r="S673" s="55">
        <v>47.37</v>
      </c>
      <c r="T673" s="135">
        <f>N673/S673</f>
        <v>0.82900569981000649</v>
      </c>
      <c r="U673" s="55">
        <f>TRUNC(J673*H673,2)</f>
        <v>19.77</v>
      </c>
      <c r="V673" s="55">
        <f>TRUNC(L673*H673,2)</f>
        <v>19.5</v>
      </c>
      <c r="X673" s="36" t="b">
        <v>1</v>
      </c>
    </row>
    <row r="674" spans="1:24" x14ac:dyDescent="0.25">
      <c r="A674" s="42" t="s">
        <v>3766</v>
      </c>
      <c r="B674" s="128" t="s">
        <v>1159</v>
      </c>
      <c r="C674" s="50" t="s">
        <v>163</v>
      </c>
      <c r="D674" s="51">
        <v>71441</v>
      </c>
      <c r="E674" s="56" t="s">
        <v>394</v>
      </c>
      <c r="F674" s="53" t="s">
        <v>160</v>
      </c>
      <c r="G674" s="54">
        <v>4</v>
      </c>
      <c r="H674" s="55">
        <v>4</v>
      </c>
      <c r="I674" s="73">
        <v>11.59</v>
      </c>
      <c r="J674" s="55">
        <v>9.6199999999999992</v>
      </c>
      <c r="K674" s="73">
        <v>13.82</v>
      </c>
      <c r="L674" s="55">
        <v>11.47</v>
      </c>
      <c r="M674" s="55">
        <f>TRUNC(((J674*G674)+(L674*G674)),2)</f>
        <v>84.36</v>
      </c>
      <c r="N674" s="55">
        <f>TRUNC(((J674*H674)+(L674*H674)),2)</f>
        <v>84.36</v>
      </c>
      <c r="O674" s="37"/>
      <c r="P674" s="55">
        <v>11.59</v>
      </c>
      <c r="Q674" s="55">
        <v>13.82</v>
      </c>
      <c r="R674" s="55">
        <v>101.64</v>
      </c>
      <c r="S674" s="55">
        <v>101.64</v>
      </c>
      <c r="T674" s="135">
        <f>N674/S674</f>
        <v>0.82998819362455722</v>
      </c>
      <c r="U674" s="55">
        <f>TRUNC(J674*H674,2)</f>
        <v>38.479999999999997</v>
      </c>
      <c r="V674" s="55">
        <f>TRUNC(L674*H674,2)</f>
        <v>45.88</v>
      </c>
      <c r="X674" s="36" t="b">
        <v>1</v>
      </c>
    </row>
    <row r="675" spans="1:24" ht="24" x14ac:dyDescent="0.3">
      <c r="A675" s="42" t="s">
        <v>3767</v>
      </c>
      <c r="B675" s="128" t="s">
        <v>1160</v>
      </c>
      <c r="C675" s="50" t="s">
        <v>217</v>
      </c>
      <c r="D675" s="51">
        <v>103782</v>
      </c>
      <c r="E675" s="56" t="s">
        <v>1161</v>
      </c>
      <c r="F675" s="53" t="s">
        <v>160</v>
      </c>
      <c r="G675" s="54">
        <v>79</v>
      </c>
      <c r="H675" s="55">
        <v>79</v>
      </c>
      <c r="I675" s="73">
        <v>20.51</v>
      </c>
      <c r="J675" s="55">
        <v>17.02</v>
      </c>
      <c r="K675" s="73">
        <v>14.07</v>
      </c>
      <c r="L675" s="55">
        <v>11.67</v>
      </c>
      <c r="M675" s="55">
        <f>TRUNC(((J675*G675)+(L675*G675)),2)</f>
        <v>2266.5100000000002</v>
      </c>
      <c r="N675" s="55">
        <f>TRUNC(((J675*H675)+(L675*H675)),2)</f>
        <v>2266.5100000000002</v>
      </c>
      <c r="O675" s="38"/>
      <c r="P675" s="55">
        <v>20.51</v>
      </c>
      <c r="Q675" s="55">
        <v>14.07</v>
      </c>
      <c r="R675" s="55">
        <v>2731.82</v>
      </c>
      <c r="S675" s="55">
        <v>2731.82</v>
      </c>
      <c r="T675" s="135">
        <f>N675/S675</f>
        <v>0.82967032967032972</v>
      </c>
      <c r="U675" s="55">
        <f>TRUNC(J675*H675,2)</f>
        <v>1344.58</v>
      </c>
      <c r="V675" s="55">
        <f>TRUNC(L675*H675,2)</f>
        <v>921.93</v>
      </c>
      <c r="X675" s="36" t="b">
        <v>1</v>
      </c>
    </row>
    <row r="676" spans="1:24" ht="24" x14ac:dyDescent="0.3">
      <c r="A676" s="42" t="s">
        <v>3768</v>
      </c>
      <c r="B676" s="128" t="s">
        <v>1162</v>
      </c>
      <c r="C676" s="50" t="s">
        <v>217</v>
      </c>
      <c r="D676" s="51">
        <v>91936</v>
      </c>
      <c r="E676" s="56" t="s">
        <v>385</v>
      </c>
      <c r="F676" s="53" t="s">
        <v>160</v>
      </c>
      <c r="G676" s="54">
        <v>79</v>
      </c>
      <c r="H676" s="55">
        <v>79</v>
      </c>
      <c r="I676" s="73">
        <v>6.62</v>
      </c>
      <c r="J676" s="55">
        <v>5.49</v>
      </c>
      <c r="K676" s="73">
        <v>8.4600000000000009</v>
      </c>
      <c r="L676" s="55">
        <v>7.02</v>
      </c>
      <c r="M676" s="55">
        <f>TRUNC(((J676*G676)+(L676*G676)),2)</f>
        <v>988.29</v>
      </c>
      <c r="N676" s="55">
        <f>TRUNC(((J676*H676)+(L676*H676)),2)</f>
        <v>988.29</v>
      </c>
      <c r="O676" s="38"/>
      <c r="P676" s="55">
        <v>6.62</v>
      </c>
      <c r="Q676" s="55">
        <v>8.4600000000000009</v>
      </c>
      <c r="R676" s="55">
        <v>1191.32</v>
      </c>
      <c r="S676" s="55">
        <v>1191.32</v>
      </c>
      <c r="T676" s="135">
        <f>N676/S676</f>
        <v>0.82957559681697612</v>
      </c>
      <c r="U676" s="55">
        <f>TRUNC(J676*H676,2)</f>
        <v>433.71</v>
      </c>
      <c r="V676" s="55">
        <f>TRUNC(L676*H676,2)</f>
        <v>554.58000000000004</v>
      </c>
      <c r="X676" s="36" t="b">
        <v>1</v>
      </c>
    </row>
    <row r="677" spans="1:24" ht="24" x14ac:dyDescent="0.3">
      <c r="A677" s="42" t="s">
        <v>3769</v>
      </c>
      <c r="B677" s="128" t="s">
        <v>1163</v>
      </c>
      <c r="C677" s="50" t="s">
        <v>197</v>
      </c>
      <c r="D677" s="57" t="s">
        <v>1099</v>
      </c>
      <c r="E677" s="52" t="s">
        <v>3049</v>
      </c>
      <c r="F677" s="53" t="s">
        <v>160</v>
      </c>
      <c r="G677" s="54">
        <v>1</v>
      </c>
      <c r="H677" s="55">
        <v>1</v>
      </c>
      <c r="I677" s="73">
        <v>38.11</v>
      </c>
      <c r="J677" s="55">
        <v>31.63</v>
      </c>
      <c r="K677" s="73">
        <v>0</v>
      </c>
      <c r="L677" s="55">
        <v>0</v>
      </c>
      <c r="M677" s="55">
        <f>TRUNC(((J677*G677)+(L677*G677)),2)</f>
        <v>31.63</v>
      </c>
      <c r="N677" s="55">
        <f>TRUNC(((J677*H677)+(L677*H677)),2)</f>
        <v>31.63</v>
      </c>
      <c r="O677" s="38"/>
      <c r="P677" s="55">
        <v>38.11</v>
      </c>
      <c r="Q677" s="55">
        <v>0</v>
      </c>
      <c r="R677" s="55">
        <v>38.11</v>
      </c>
      <c r="S677" s="55">
        <v>38.11</v>
      </c>
      <c r="T677" s="135">
        <f>N677/S677</f>
        <v>0.82996588821831541</v>
      </c>
      <c r="U677" s="55">
        <f>TRUNC(J677*H677,2)</f>
        <v>31.63</v>
      </c>
      <c r="V677" s="55">
        <f>TRUNC(L677*H677,2)</f>
        <v>0</v>
      </c>
      <c r="X677" s="36" t="b">
        <v>1</v>
      </c>
    </row>
    <row r="678" spans="1:24" ht="24" x14ac:dyDescent="0.3">
      <c r="A678" s="42" t="s">
        <v>3770</v>
      </c>
      <c r="B678" s="128" t="s">
        <v>1164</v>
      </c>
      <c r="C678" s="50" t="s">
        <v>217</v>
      </c>
      <c r="D678" s="51">
        <v>93654</v>
      </c>
      <c r="E678" s="56" t="s">
        <v>413</v>
      </c>
      <c r="F678" s="53" t="s">
        <v>160</v>
      </c>
      <c r="G678" s="54">
        <v>6</v>
      </c>
      <c r="H678" s="55">
        <v>6</v>
      </c>
      <c r="I678" s="73">
        <v>9.5399999999999991</v>
      </c>
      <c r="J678" s="55">
        <v>7.91</v>
      </c>
      <c r="K678" s="73">
        <v>1.79</v>
      </c>
      <c r="L678" s="55">
        <v>1.48</v>
      </c>
      <c r="M678" s="55">
        <f>TRUNC(((J678*G678)+(L678*G678)),2)</f>
        <v>56.34</v>
      </c>
      <c r="N678" s="55">
        <f>TRUNC(((J678*H678)+(L678*H678)),2)</f>
        <v>56.34</v>
      </c>
      <c r="O678" s="38"/>
      <c r="P678" s="55">
        <v>9.5399999999999991</v>
      </c>
      <c r="Q678" s="55">
        <v>1.79</v>
      </c>
      <c r="R678" s="55">
        <v>67.98</v>
      </c>
      <c r="S678" s="55">
        <v>67.98</v>
      </c>
      <c r="T678" s="135">
        <f>N678/S678</f>
        <v>0.82877316857899386</v>
      </c>
      <c r="U678" s="55">
        <f>TRUNC(J678*H678,2)</f>
        <v>47.46</v>
      </c>
      <c r="V678" s="55">
        <f>TRUNC(L678*H678,2)</f>
        <v>8.8800000000000008</v>
      </c>
      <c r="X678" s="36" t="b">
        <v>1</v>
      </c>
    </row>
    <row r="679" spans="1:24" ht="24" x14ac:dyDescent="0.3">
      <c r="A679" s="42" t="s">
        <v>3771</v>
      </c>
      <c r="B679" s="128" t="s">
        <v>1165</v>
      </c>
      <c r="C679" s="50" t="s">
        <v>217</v>
      </c>
      <c r="D679" s="51">
        <v>93655</v>
      </c>
      <c r="E679" s="56" t="s">
        <v>411</v>
      </c>
      <c r="F679" s="53" t="s">
        <v>160</v>
      </c>
      <c r="G679" s="54">
        <v>4</v>
      </c>
      <c r="H679" s="55">
        <v>4</v>
      </c>
      <c r="I679" s="73">
        <v>10.050000000000001</v>
      </c>
      <c r="J679" s="55">
        <v>8.34</v>
      </c>
      <c r="K679" s="73">
        <v>2.5</v>
      </c>
      <c r="L679" s="55">
        <v>2.0699999999999998</v>
      </c>
      <c r="M679" s="55">
        <f>TRUNC(((J679*G679)+(L679*G679)),2)</f>
        <v>41.64</v>
      </c>
      <c r="N679" s="55">
        <f>TRUNC(((J679*H679)+(L679*H679)),2)</f>
        <v>41.64</v>
      </c>
      <c r="O679" s="38"/>
      <c r="P679" s="55">
        <v>10.050000000000001</v>
      </c>
      <c r="Q679" s="55">
        <v>2.5</v>
      </c>
      <c r="R679" s="55">
        <v>50.2</v>
      </c>
      <c r="S679" s="55">
        <v>50.2</v>
      </c>
      <c r="T679" s="135">
        <f>N679/S679</f>
        <v>0.82948207171314736</v>
      </c>
      <c r="U679" s="55">
        <f>TRUNC(J679*H679,2)</f>
        <v>33.36</v>
      </c>
      <c r="V679" s="55">
        <f>TRUNC(L679*H679,2)</f>
        <v>8.2799999999999994</v>
      </c>
      <c r="X679" s="36" t="b">
        <v>1</v>
      </c>
    </row>
    <row r="680" spans="1:24" ht="24" x14ac:dyDescent="0.3">
      <c r="A680" s="42" t="s">
        <v>3772</v>
      </c>
      <c r="B680" s="128" t="s">
        <v>1166</v>
      </c>
      <c r="C680" s="50" t="s">
        <v>217</v>
      </c>
      <c r="D680" s="51">
        <v>93657</v>
      </c>
      <c r="E680" s="52" t="s">
        <v>3050</v>
      </c>
      <c r="F680" s="53" t="s">
        <v>160</v>
      </c>
      <c r="G680" s="54">
        <v>1</v>
      </c>
      <c r="H680" s="55">
        <v>1</v>
      </c>
      <c r="I680" s="73">
        <v>10.57</v>
      </c>
      <c r="J680" s="55">
        <v>8.77</v>
      </c>
      <c r="K680" s="73">
        <v>3.45</v>
      </c>
      <c r="L680" s="55">
        <v>2.86</v>
      </c>
      <c r="M680" s="55">
        <f>TRUNC(((J680*G680)+(L680*G680)),2)</f>
        <v>11.63</v>
      </c>
      <c r="N680" s="55">
        <f>TRUNC(((J680*H680)+(L680*H680)),2)</f>
        <v>11.63</v>
      </c>
      <c r="O680" s="38"/>
      <c r="P680" s="55">
        <v>10.57</v>
      </c>
      <c r="Q680" s="55">
        <v>3.45</v>
      </c>
      <c r="R680" s="55">
        <v>14.02</v>
      </c>
      <c r="S680" s="55">
        <v>14.02</v>
      </c>
      <c r="T680" s="135">
        <f>N680/S680</f>
        <v>0.8295292439372326</v>
      </c>
      <c r="U680" s="55">
        <f>TRUNC(J680*H680,2)</f>
        <v>8.77</v>
      </c>
      <c r="V680" s="55">
        <f>TRUNC(L680*H680,2)</f>
        <v>2.86</v>
      </c>
      <c r="X680" s="36" t="b">
        <v>1</v>
      </c>
    </row>
    <row r="681" spans="1:24" ht="24" x14ac:dyDescent="0.3">
      <c r="A681" s="42" t="s">
        <v>3773</v>
      </c>
      <c r="B681" s="128" t="s">
        <v>1167</v>
      </c>
      <c r="C681" s="50" t="s">
        <v>217</v>
      </c>
      <c r="D681" s="51">
        <v>93671</v>
      </c>
      <c r="E681" s="52" t="s">
        <v>3051</v>
      </c>
      <c r="F681" s="53" t="s">
        <v>160</v>
      </c>
      <c r="G681" s="54">
        <v>1</v>
      </c>
      <c r="H681" s="55">
        <v>1</v>
      </c>
      <c r="I681" s="73">
        <v>64.12</v>
      </c>
      <c r="J681" s="55">
        <v>53.22</v>
      </c>
      <c r="K681" s="73">
        <v>10.37</v>
      </c>
      <c r="L681" s="55">
        <v>8.6</v>
      </c>
      <c r="M681" s="55">
        <f>TRUNC(((J681*G681)+(L681*G681)),2)</f>
        <v>61.82</v>
      </c>
      <c r="N681" s="55">
        <f>TRUNC(((J681*H681)+(L681*H681)),2)</f>
        <v>61.82</v>
      </c>
      <c r="O681" s="38"/>
      <c r="P681" s="55">
        <v>64.12</v>
      </c>
      <c r="Q681" s="55">
        <v>10.37</v>
      </c>
      <c r="R681" s="55">
        <v>74.489999999999995</v>
      </c>
      <c r="S681" s="55">
        <v>74.489999999999995</v>
      </c>
      <c r="T681" s="135">
        <f>N681/S681</f>
        <v>0.82991005504094517</v>
      </c>
      <c r="U681" s="55">
        <f>TRUNC(J681*H681,2)</f>
        <v>53.22</v>
      </c>
      <c r="V681" s="55">
        <f>TRUNC(L681*H681,2)</f>
        <v>8.6</v>
      </c>
      <c r="X681" s="36" t="b">
        <v>1</v>
      </c>
    </row>
    <row r="682" spans="1:24" ht="24" x14ac:dyDescent="0.3">
      <c r="A682" s="42" t="s">
        <v>3774</v>
      </c>
      <c r="B682" s="128" t="s">
        <v>1168</v>
      </c>
      <c r="C682" s="50" t="s">
        <v>217</v>
      </c>
      <c r="D682" s="51">
        <v>93672</v>
      </c>
      <c r="E682" s="56" t="s">
        <v>1169</v>
      </c>
      <c r="F682" s="53" t="s">
        <v>160</v>
      </c>
      <c r="G682" s="54">
        <v>1</v>
      </c>
      <c r="H682" s="55">
        <v>1</v>
      </c>
      <c r="I682" s="73">
        <v>66.03</v>
      </c>
      <c r="J682" s="55">
        <v>54.81</v>
      </c>
      <c r="K682" s="73">
        <v>15.4</v>
      </c>
      <c r="L682" s="55">
        <v>12.78</v>
      </c>
      <c r="M682" s="55">
        <f>TRUNC(((J682*G682)+(L682*G682)),2)</f>
        <v>67.59</v>
      </c>
      <c r="N682" s="55">
        <f>TRUNC(((J682*H682)+(L682*H682)),2)</f>
        <v>67.59</v>
      </c>
      <c r="O682" s="38"/>
      <c r="P682" s="55">
        <v>66.03</v>
      </c>
      <c r="Q682" s="55">
        <v>15.4</v>
      </c>
      <c r="R682" s="55">
        <v>81.430000000000007</v>
      </c>
      <c r="S682" s="55">
        <v>81.430000000000007</v>
      </c>
      <c r="T682" s="135">
        <f>N682/S682</f>
        <v>0.83003806950755243</v>
      </c>
      <c r="U682" s="55">
        <f>TRUNC(J682*H682,2)</f>
        <v>54.81</v>
      </c>
      <c r="V682" s="55">
        <f>TRUNC(L682*H682,2)</f>
        <v>12.78</v>
      </c>
      <c r="X682" s="36" t="b">
        <v>1</v>
      </c>
    </row>
    <row r="683" spans="1:24" x14ac:dyDescent="0.25">
      <c r="A683" s="42" t="s">
        <v>3775</v>
      </c>
      <c r="B683" s="128" t="s">
        <v>1170</v>
      </c>
      <c r="C683" s="50" t="s">
        <v>163</v>
      </c>
      <c r="D683" s="51">
        <v>71184</v>
      </c>
      <c r="E683" s="56" t="s">
        <v>409</v>
      </c>
      <c r="F683" s="53" t="s">
        <v>160</v>
      </c>
      <c r="G683" s="54">
        <v>6</v>
      </c>
      <c r="H683" s="55">
        <v>6</v>
      </c>
      <c r="I683" s="73">
        <v>83.78</v>
      </c>
      <c r="J683" s="55">
        <v>69.540000000000006</v>
      </c>
      <c r="K683" s="73">
        <v>37.36</v>
      </c>
      <c r="L683" s="55">
        <v>31.01</v>
      </c>
      <c r="M683" s="55">
        <f>TRUNC(((J683*G683)+(L683*G683)),2)</f>
        <v>603.29999999999995</v>
      </c>
      <c r="N683" s="55">
        <f>TRUNC(((J683*H683)+(L683*H683)),2)</f>
        <v>603.29999999999995</v>
      </c>
      <c r="O683" s="37"/>
      <c r="P683" s="55">
        <v>83.78</v>
      </c>
      <c r="Q683" s="55">
        <v>37.36</v>
      </c>
      <c r="R683" s="55">
        <v>726.84</v>
      </c>
      <c r="S683" s="55">
        <v>726.84</v>
      </c>
      <c r="T683" s="135">
        <f>N683/S683</f>
        <v>0.83003136866435523</v>
      </c>
      <c r="U683" s="55">
        <f>TRUNC(J683*H683,2)</f>
        <v>417.24</v>
      </c>
      <c r="V683" s="55">
        <f>TRUNC(L683*H683,2)</f>
        <v>186.06</v>
      </c>
      <c r="X683" s="36" t="b">
        <v>1</v>
      </c>
    </row>
    <row r="684" spans="1:24" x14ac:dyDescent="0.25">
      <c r="A684" s="42" t="s">
        <v>3776</v>
      </c>
      <c r="B684" s="129" t="s">
        <v>1171</v>
      </c>
      <c r="C684" s="133"/>
      <c r="D684" s="133"/>
      <c r="E684" s="58" t="s">
        <v>1172</v>
      </c>
      <c r="F684" s="133"/>
      <c r="G684" s="59"/>
      <c r="H684" s="59"/>
      <c r="I684" s="72"/>
      <c r="J684" s="59"/>
      <c r="K684" s="72"/>
      <c r="L684" s="59"/>
      <c r="M684" s="60">
        <f>M685+M698</f>
        <v>5400.04</v>
      </c>
      <c r="N684" s="60">
        <f>N685+N698</f>
        <v>5400.04</v>
      </c>
      <c r="O684" s="37"/>
      <c r="P684" s="59"/>
      <c r="Q684" s="59"/>
      <c r="R684" s="60">
        <v>6506.37</v>
      </c>
      <c r="S684" s="60">
        <v>6506.37</v>
      </c>
      <c r="T684" s="135">
        <f>N684/S684</f>
        <v>0.82996202183398726</v>
      </c>
      <c r="U684" s="55">
        <f>TRUNC(J684*H684,2)</f>
        <v>0</v>
      </c>
      <c r="V684" s="55">
        <f>TRUNC(L684*H684,2)</f>
        <v>0</v>
      </c>
      <c r="X684" s="36" t="b">
        <v>1</v>
      </c>
    </row>
    <row r="685" spans="1:24" x14ac:dyDescent="0.25">
      <c r="A685" s="42" t="s">
        <v>3777</v>
      </c>
      <c r="B685" s="130" t="s">
        <v>1173</v>
      </c>
      <c r="C685" s="134"/>
      <c r="D685" s="134"/>
      <c r="E685" s="61" t="s">
        <v>1174</v>
      </c>
      <c r="F685" s="134"/>
      <c r="G685" s="62"/>
      <c r="H685" s="62"/>
      <c r="I685" s="72"/>
      <c r="J685" s="62"/>
      <c r="K685" s="72"/>
      <c r="L685" s="62"/>
      <c r="M685" s="63">
        <f>SUM(M686:M697)</f>
        <v>3130.05</v>
      </c>
      <c r="N685" s="63">
        <f>SUM(N686:N697)</f>
        <v>3130.05</v>
      </c>
      <c r="O685" s="37"/>
      <c r="P685" s="62"/>
      <c r="Q685" s="62"/>
      <c r="R685" s="63">
        <v>3771.35</v>
      </c>
      <c r="S685" s="63">
        <v>3771.35</v>
      </c>
      <c r="T685" s="135">
        <f>N685/S685</f>
        <v>0.82995479072480682</v>
      </c>
      <c r="U685" s="55">
        <f>TRUNC(J685*H685,2)</f>
        <v>0</v>
      </c>
      <c r="V685" s="55">
        <f>TRUNC(L685*H685,2)</f>
        <v>0</v>
      </c>
      <c r="X685" s="36" t="b">
        <v>1</v>
      </c>
    </row>
    <row r="686" spans="1:24" x14ac:dyDescent="0.25">
      <c r="A686" s="42" t="s">
        <v>3778</v>
      </c>
      <c r="B686" s="128" t="s">
        <v>1175</v>
      </c>
      <c r="C686" s="50" t="s">
        <v>163</v>
      </c>
      <c r="D686" s="51">
        <v>70696</v>
      </c>
      <c r="E686" s="56" t="s">
        <v>1176</v>
      </c>
      <c r="F686" s="53" t="s">
        <v>160</v>
      </c>
      <c r="G686" s="54">
        <v>1</v>
      </c>
      <c r="H686" s="55">
        <v>1</v>
      </c>
      <c r="I686" s="73">
        <v>808.19</v>
      </c>
      <c r="J686" s="55">
        <v>670.87</v>
      </c>
      <c r="K686" s="73">
        <v>48.84</v>
      </c>
      <c r="L686" s="55">
        <v>40.54</v>
      </c>
      <c r="M686" s="55">
        <f>TRUNC(((J686*G686)+(L686*G686)),2)</f>
        <v>711.41</v>
      </c>
      <c r="N686" s="55">
        <f>TRUNC(((J686*H686)+(L686*H686)),2)</f>
        <v>711.41</v>
      </c>
      <c r="O686" s="37"/>
      <c r="P686" s="55">
        <v>808.19</v>
      </c>
      <c r="Q686" s="55">
        <v>48.84</v>
      </c>
      <c r="R686" s="55">
        <v>857.03</v>
      </c>
      <c r="S686" s="55">
        <v>857.03</v>
      </c>
      <c r="T686" s="135">
        <f>N686/S686</f>
        <v>0.8300876282043802</v>
      </c>
      <c r="U686" s="55">
        <f>TRUNC(J686*H686,2)</f>
        <v>670.87</v>
      </c>
      <c r="V686" s="55">
        <f>TRUNC(L686*H686,2)</f>
        <v>40.54</v>
      </c>
      <c r="X686" s="36" t="b">
        <v>1</v>
      </c>
    </row>
    <row r="687" spans="1:24" x14ac:dyDescent="0.25">
      <c r="A687" s="42" t="s">
        <v>3779</v>
      </c>
      <c r="B687" s="128" t="s">
        <v>1177</v>
      </c>
      <c r="C687" s="50" t="s">
        <v>163</v>
      </c>
      <c r="D687" s="51">
        <v>71177</v>
      </c>
      <c r="E687" s="56" t="s">
        <v>1178</v>
      </c>
      <c r="F687" s="53" t="s">
        <v>160</v>
      </c>
      <c r="G687" s="54">
        <v>1</v>
      </c>
      <c r="H687" s="55">
        <v>1</v>
      </c>
      <c r="I687" s="73">
        <v>407.9</v>
      </c>
      <c r="J687" s="55">
        <v>338.59</v>
      </c>
      <c r="K687" s="73">
        <v>33.619999999999997</v>
      </c>
      <c r="L687" s="55">
        <v>27.9</v>
      </c>
      <c r="M687" s="55">
        <f>TRUNC(((J687*G687)+(L687*G687)),2)</f>
        <v>366.49</v>
      </c>
      <c r="N687" s="55">
        <f>TRUNC(((J687*H687)+(L687*H687)),2)</f>
        <v>366.49</v>
      </c>
      <c r="O687" s="37"/>
      <c r="P687" s="55">
        <v>407.9</v>
      </c>
      <c r="Q687" s="55">
        <v>33.619999999999997</v>
      </c>
      <c r="R687" s="55">
        <v>441.52</v>
      </c>
      <c r="S687" s="55">
        <v>441.52</v>
      </c>
      <c r="T687" s="135">
        <f>N687/S687</f>
        <v>0.83006432324696511</v>
      </c>
      <c r="U687" s="55">
        <f>TRUNC(J687*H687,2)</f>
        <v>338.59</v>
      </c>
      <c r="V687" s="55">
        <f>TRUNC(L687*H687,2)</f>
        <v>27.9</v>
      </c>
      <c r="X687" s="36" t="b">
        <v>1</v>
      </c>
    </row>
    <row r="688" spans="1:24" x14ac:dyDescent="0.25">
      <c r="A688" s="42" t="s">
        <v>3780</v>
      </c>
      <c r="B688" s="128" t="s">
        <v>1179</v>
      </c>
      <c r="C688" s="50" t="s">
        <v>163</v>
      </c>
      <c r="D688" s="51">
        <v>70269</v>
      </c>
      <c r="E688" s="56" t="s">
        <v>1180</v>
      </c>
      <c r="F688" s="53" t="s">
        <v>172</v>
      </c>
      <c r="G688" s="54">
        <v>2</v>
      </c>
      <c r="H688" s="55">
        <v>2</v>
      </c>
      <c r="I688" s="73">
        <v>126.08</v>
      </c>
      <c r="J688" s="55">
        <v>104.65</v>
      </c>
      <c r="K688" s="73">
        <v>25.03</v>
      </c>
      <c r="L688" s="55">
        <v>20.77</v>
      </c>
      <c r="M688" s="55">
        <f>TRUNC(((J688*G688)+(L688*G688)),2)</f>
        <v>250.84</v>
      </c>
      <c r="N688" s="55">
        <f>TRUNC(((J688*H688)+(L688*H688)),2)</f>
        <v>250.84</v>
      </c>
      <c r="O688" s="37"/>
      <c r="P688" s="55">
        <v>126.08</v>
      </c>
      <c r="Q688" s="55">
        <v>25.03</v>
      </c>
      <c r="R688" s="55">
        <v>302.22000000000003</v>
      </c>
      <c r="S688" s="55">
        <v>302.22000000000003</v>
      </c>
      <c r="T688" s="135">
        <f>N688/S688</f>
        <v>0.82999139699556612</v>
      </c>
      <c r="U688" s="55">
        <f>TRUNC(J688*H688,2)</f>
        <v>209.3</v>
      </c>
      <c r="V688" s="55">
        <f>TRUNC(L688*H688,2)</f>
        <v>41.54</v>
      </c>
      <c r="X688" s="36" t="b">
        <v>1</v>
      </c>
    </row>
    <row r="689" spans="1:24" x14ac:dyDescent="0.25">
      <c r="A689" s="42" t="s">
        <v>3781</v>
      </c>
      <c r="B689" s="128" t="s">
        <v>1181</v>
      </c>
      <c r="C689" s="50" t="s">
        <v>163</v>
      </c>
      <c r="D689" s="51">
        <v>71460</v>
      </c>
      <c r="E689" s="56" t="s">
        <v>1182</v>
      </c>
      <c r="F689" s="53" t="s">
        <v>160</v>
      </c>
      <c r="G689" s="54">
        <v>10</v>
      </c>
      <c r="H689" s="55">
        <v>10</v>
      </c>
      <c r="I689" s="73">
        <v>8.67</v>
      </c>
      <c r="J689" s="55">
        <v>7.19</v>
      </c>
      <c r="K689" s="73">
        <v>11.21</v>
      </c>
      <c r="L689" s="55">
        <v>9.3000000000000007</v>
      </c>
      <c r="M689" s="55">
        <f>TRUNC(((J689*G689)+(L689*G689)),2)</f>
        <v>164.9</v>
      </c>
      <c r="N689" s="55">
        <f>TRUNC(((J689*H689)+(L689*H689)),2)</f>
        <v>164.9</v>
      </c>
      <c r="O689" s="37"/>
      <c r="P689" s="55">
        <v>8.67</v>
      </c>
      <c r="Q689" s="55">
        <v>11.21</v>
      </c>
      <c r="R689" s="55">
        <v>198.8</v>
      </c>
      <c r="S689" s="55">
        <v>198.8</v>
      </c>
      <c r="T689" s="135">
        <f>N689/S689</f>
        <v>0.82947686116700203</v>
      </c>
      <c r="U689" s="55">
        <f>TRUNC(J689*H689,2)</f>
        <v>71.900000000000006</v>
      </c>
      <c r="V689" s="55">
        <f>TRUNC(L689*H689,2)</f>
        <v>93</v>
      </c>
      <c r="X689" s="36" t="b">
        <v>1</v>
      </c>
    </row>
    <row r="690" spans="1:24" x14ac:dyDescent="0.25">
      <c r="A690" s="42" t="s">
        <v>3782</v>
      </c>
      <c r="B690" s="128" t="s">
        <v>1183</v>
      </c>
      <c r="C690" s="50" t="s">
        <v>163</v>
      </c>
      <c r="D690" s="51">
        <v>71462</v>
      </c>
      <c r="E690" s="56" t="s">
        <v>1184</v>
      </c>
      <c r="F690" s="53" t="s">
        <v>160</v>
      </c>
      <c r="G690" s="54">
        <v>24</v>
      </c>
      <c r="H690" s="55">
        <v>24</v>
      </c>
      <c r="I690" s="73">
        <v>11.05</v>
      </c>
      <c r="J690" s="55">
        <v>9.17</v>
      </c>
      <c r="K690" s="73">
        <v>11.21</v>
      </c>
      <c r="L690" s="55">
        <v>9.3000000000000007</v>
      </c>
      <c r="M690" s="55">
        <f>TRUNC(((J690*G690)+(L690*G690)),2)</f>
        <v>443.28</v>
      </c>
      <c r="N690" s="55">
        <f>TRUNC(((J690*H690)+(L690*H690)),2)</f>
        <v>443.28</v>
      </c>
      <c r="O690" s="37"/>
      <c r="P690" s="55">
        <v>11.05</v>
      </c>
      <c r="Q690" s="55">
        <v>11.21</v>
      </c>
      <c r="R690" s="55">
        <v>534.24</v>
      </c>
      <c r="S690" s="55">
        <v>534.24</v>
      </c>
      <c r="T690" s="135">
        <f>N690/S690</f>
        <v>0.82973944294699009</v>
      </c>
      <c r="U690" s="55">
        <f>TRUNC(J690*H690,2)</f>
        <v>220.08</v>
      </c>
      <c r="V690" s="55">
        <f>TRUNC(L690*H690,2)</f>
        <v>223.2</v>
      </c>
      <c r="X690" s="36" t="b">
        <v>1</v>
      </c>
    </row>
    <row r="691" spans="1:24" x14ac:dyDescent="0.25">
      <c r="A691" s="42" t="s">
        <v>3783</v>
      </c>
      <c r="B691" s="128" t="s">
        <v>1185</v>
      </c>
      <c r="C691" s="50" t="s">
        <v>163</v>
      </c>
      <c r="D691" s="51">
        <v>72535</v>
      </c>
      <c r="E691" s="56" t="s">
        <v>1186</v>
      </c>
      <c r="F691" s="53" t="s">
        <v>160</v>
      </c>
      <c r="G691" s="54">
        <v>8</v>
      </c>
      <c r="H691" s="55">
        <v>8</v>
      </c>
      <c r="I691" s="73">
        <v>10.35</v>
      </c>
      <c r="J691" s="55">
        <v>8.59</v>
      </c>
      <c r="K691" s="73">
        <v>16.82</v>
      </c>
      <c r="L691" s="55">
        <v>13.96</v>
      </c>
      <c r="M691" s="55">
        <f>TRUNC(((J691*G691)+(L691*G691)),2)</f>
        <v>180.4</v>
      </c>
      <c r="N691" s="55">
        <f>TRUNC(((J691*H691)+(L691*H691)),2)</f>
        <v>180.4</v>
      </c>
      <c r="O691" s="37"/>
      <c r="P691" s="55">
        <v>10.35</v>
      </c>
      <c r="Q691" s="55">
        <v>16.82</v>
      </c>
      <c r="R691" s="55">
        <v>217.36</v>
      </c>
      <c r="S691" s="55">
        <v>217.36</v>
      </c>
      <c r="T691" s="135">
        <f>N691/S691</f>
        <v>0.82995951417004044</v>
      </c>
      <c r="U691" s="55">
        <f>TRUNC(J691*H691,2)</f>
        <v>68.72</v>
      </c>
      <c r="V691" s="55">
        <f>TRUNC(L691*H691,2)</f>
        <v>111.68</v>
      </c>
      <c r="X691" s="36" t="b">
        <v>1</v>
      </c>
    </row>
    <row r="692" spans="1:24" x14ac:dyDescent="0.25">
      <c r="A692" s="42" t="s">
        <v>3784</v>
      </c>
      <c r="B692" s="128" t="s">
        <v>1187</v>
      </c>
      <c r="C692" s="50" t="s">
        <v>163</v>
      </c>
      <c r="D692" s="51">
        <v>72630</v>
      </c>
      <c r="E692" s="56" t="s">
        <v>1188</v>
      </c>
      <c r="F692" s="53" t="s">
        <v>172</v>
      </c>
      <c r="G692" s="54">
        <v>3</v>
      </c>
      <c r="H692" s="55">
        <v>3</v>
      </c>
      <c r="I692" s="73">
        <v>9.52</v>
      </c>
      <c r="J692" s="55">
        <v>7.9</v>
      </c>
      <c r="K692" s="73">
        <v>11.21</v>
      </c>
      <c r="L692" s="55">
        <v>9.3000000000000007</v>
      </c>
      <c r="M692" s="55">
        <f>TRUNC(((J692*G692)+(L692*G692)),2)</f>
        <v>51.6</v>
      </c>
      <c r="N692" s="55">
        <f>TRUNC(((J692*H692)+(L692*H692)),2)</f>
        <v>51.6</v>
      </c>
      <c r="O692" s="37"/>
      <c r="P692" s="55">
        <v>9.52</v>
      </c>
      <c r="Q692" s="55">
        <v>11.21</v>
      </c>
      <c r="R692" s="55">
        <v>62.19</v>
      </c>
      <c r="S692" s="55">
        <v>62.19</v>
      </c>
      <c r="T692" s="135">
        <f>N692/S692</f>
        <v>0.82971538832609748</v>
      </c>
      <c r="U692" s="55">
        <f>TRUNC(J692*H692,2)</f>
        <v>23.7</v>
      </c>
      <c r="V692" s="55">
        <f>TRUNC(L692*H692,2)</f>
        <v>27.9</v>
      </c>
      <c r="X692" s="36" t="b">
        <v>1</v>
      </c>
    </row>
    <row r="693" spans="1:24" x14ac:dyDescent="0.25">
      <c r="A693" s="42" t="s">
        <v>3785</v>
      </c>
      <c r="B693" s="128" t="s">
        <v>1189</v>
      </c>
      <c r="C693" s="50" t="s">
        <v>163</v>
      </c>
      <c r="D693" s="51">
        <v>71321</v>
      </c>
      <c r="E693" s="56" t="s">
        <v>1117</v>
      </c>
      <c r="F693" s="53" t="s">
        <v>160</v>
      </c>
      <c r="G693" s="54">
        <v>1</v>
      </c>
      <c r="H693" s="55">
        <v>1</v>
      </c>
      <c r="I693" s="73">
        <v>20.14</v>
      </c>
      <c r="J693" s="55">
        <v>16.71</v>
      </c>
      <c r="K693" s="73">
        <v>7.47</v>
      </c>
      <c r="L693" s="55">
        <v>6.2</v>
      </c>
      <c r="M693" s="55">
        <f>TRUNC(((J693*G693)+(L693*G693)),2)</f>
        <v>22.91</v>
      </c>
      <c r="N693" s="55">
        <f>TRUNC(((J693*H693)+(L693*H693)),2)</f>
        <v>22.91</v>
      </c>
      <c r="O693" s="37"/>
      <c r="P693" s="55">
        <v>20.14</v>
      </c>
      <c r="Q693" s="55">
        <v>7.47</v>
      </c>
      <c r="R693" s="55">
        <v>27.61</v>
      </c>
      <c r="S693" s="55">
        <v>27.61</v>
      </c>
      <c r="T693" s="135">
        <f>N693/S693</f>
        <v>0.82977182180369435</v>
      </c>
      <c r="U693" s="55">
        <f>TRUNC(J693*H693,2)</f>
        <v>16.71</v>
      </c>
      <c r="V693" s="55">
        <f>TRUNC(L693*H693,2)</f>
        <v>6.2</v>
      </c>
      <c r="X693" s="36" t="b">
        <v>1</v>
      </c>
    </row>
    <row r="694" spans="1:24" x14ac:dyDescent="0.25">
      <c r="A694" s="42" t="s">
        <v>3786</v>
      </c>
      <c r="B694" s="128" t="s">
        <v>1190</v>
      </c>
      <c r="C694" s="50" t="s">
        <v>197</v>
      </c>
      <c r="D694" s="57" t="s">
        <v>1191</v>
      </c>
      <c r="E694" s="56" t="s">
        <v>1192</v>
      </c>
      <c r="F694" s="53" t="s">
        <v>172</v>
      </c>
      <c r="G694" s="54">
        <v>6</v>
      </c>
      <c r="H694" s="55">
        <v>6</v>
      </c>
      <c r="I694" s="73">
        <v>40</v>
      </c>
      <c r="J694" s="55">
        <v>33.200000000000003</v>
      </c>
      <c r="K694" s="73">
        <v>3.74</v>
      </c>
      <c r="L694" s="55">
        <v>3.1</v>
      </c>
      <c r="M694" s="55">
        <f>TRUNC(((J694*G694)+(L694*G694)),2)</f>
        <v>217.8</v>
      </c>
      <c r="N694" s="55">
        <f>TRUNC(((J694*H694)+(L694*H694)),2)</f>
        <v>217.8</v>
      </c>
      <c r="O694" s="37"/>
      <c r="P694" s="55">
        <v>40</v>
      </c>
      <c r="Q694" s="55">
        <v>3.74</v>
      </c>
      <c r="R694" s="55">
        <v>262.44</v>
      </c>
      <c r="S694" s="55">
        <v>262.44</v>
      </c>
      <c r="T694" s="135">
        <f>N694/S694</f>
        <v>0.82990397805212623</v>
      </c>
      <c r="U694" s="55">
        <f>TRUNC(J694*H694,2)</f>
        <v>199.2</v>
      </c>
      <c r="V694" s="55">
        <f>TRUNC(L694*H694,2)</f>
        <v>18.600000000000001</v>
      </c>
      <c r="X694" s="36" t="b">
        <v>1</v>
      </c>
    </row>
    <row r="695" spans="1:24" ht="24" x14ac:dyDescent="0.3">
      <c r="A695" s="42" t="s">
        <v>3787</v>
      </c>
      <c r="B695" s="128" t="s">
        <v>1193</v>
      </c>
      <c r="C695" s="50" t="s">
        <v>217</v>
      </c>
      <c r="D695" s="51">
        <v>93661</v>
      </c>
      <c r="E695" s="56" t="s">
        <v>1194</v>
      </c>
      <c r="F695" s="53" t="s">
        <v>160</v>
      </c>
      <c r="G695" s="54">
        <v>3</v>
      </c>
      <c r="H695" s="55">
        <v>3</v>
      </c>
      <c r="I695" s="73">
        <v>49.12</v>
      </c>
      <c r="J695" s="55">
        <v>40.770000000000003</v>
      </c>
      <c r="K695" s="73">
        <v>3.61</v>
      </c>
      <c r="L695" s="55">
        <v>2.99</v>
      </c>
      <c r="M695" s="55">
        <f>TRUNC(((J695*G695)+(L695*G695)),2)</f>
        <v>131.28</v>
      </c>
      <c r="N695" s="55">
        <f>TRUNC(((J695*H695)+(L695*H695)),2)</f>
        <v>131.28</v>
      </c>
      <c r="O695" s="38"/>
      <c r="P695" s="55">
        <v>49.12</v>
      </c>
      <c r="Q695" s="55">
        <v>3.61</v>
      </c>
      <c r="R695" s="55">
        <v>158.19</v>
      </c>
      <c r="S695" s="55">
        <v>158.19</v>
      </c>
      <c r="T695" s="135">
        <f>N695/S695</f>
        <v>0.8298881092357292</v>
      </c>
      <c r="U695" s="55">
        <f>TRUNC(J695*H695,2)</f>
        <v>122.31</v>
      </c>
      <c r="V695" s="55">
        <f>TRUNC(L695*H695,2)</f>
        <v>8.9700000000000006</v>
      </c>
      <c r="X695" s="36" t="b">
        <v>1</v>
      </c>
    </row>
    <row r="696" spans="1:24" x14ac:dyDescent="0.25">
      <c r="A696" s="42" t="s">
        <v>3788</v>
      </c>
      <c r="B696" s="128" t="s">
        <v>1195</v>
      </c>
      <c r="C696" s="50" t="s">
        <v>163</v>
      </c>
      <c r="D696" s="51">
        <v>71186</v>
      </c>
      <c r="E696" s="56" t="s">
        <v>1031</v>
      </c>
      <c r="F696" s="53" t="s">
        <v>160</v>
      </c>
      <c r="G696" s="54">
        <v>3</v>
      </c>
      <c r="H696" s="55">
        <v>3</v>
      </c>
      <c r="I696" s="73">
        <v>154.24</v>
      </c>
      <c r="J696" s="55">
        <v>128.03</v>
      </c>
      <c r="K696" s="73">
        <v>37.36</v>
      </c>
      <c r="L696" s="55">
        <v>31.01</v>
      </c>
      <c r="M696" s="55">
        <f>TRUNC(((J696*G696)+(L696*G696)),2)</f>
        <v>477.12</v>
      </c>
      <c r="N696" s="55">
        <f>TRUNC(((J696*H696)+(L696*H696)),2)</f>
        <v>477.12</v>
      </c>
      <c r="O696" s="37"/>
      <c r="P696" s="55">
        <v>154.24</v>
      </c>
      <c r="Q696" s="55">
        <v>37.36</v>
      </c>
      <c r="R696" s="55">
        <v>574.79999999999995</v>
      </c>
      <c r="S696" s="55">
        <v>574.79999999999995</v>
      </c>
      <c r="T696" s="135">
        <f>N696/S696</f>
        <v>0.83006263048016704</v>
      </c>
      <c r="U696" s="55">
        <f>TRUNC(J696*H696,2)</f>
        <v>384.09</v>
      </c>
      <c r="V696" s="55">
        <f>TRUNC(L696*H696,2)</f>
        <v>93.03</v>
      </c>
      <c r="X696" s="36" t="b">
        <v>1</v>
      </c>
    </row>
    <row r="697" spans="1:24" ht="24" x14ac:dyDescent="0.3">
      <c r="A697" s="42" t="s">
        <v>3789</v>
      </c>
      <c r="B697" s="128" t="s">
        <v>1196</v>
      </c>
      <c r="C697" s="50" t="s">
        <v>197</v>
      </c>
      <c r="D697" s="57" t="s">
        <v>1197</v>
      </c>
      <c r="E697" s="56" t="s">
        <v>1198</v>
      </c>
      <c r="F697" s="53" t="s">
        <v>164</v>
      </c>
      <c r="G697" s="54">
        <v>0.6</v>
      </c>
      <c r="H697" s="55">
        <v>0.6</v>
      </c>
      <c r="I697" s="73">
        <v>195.03</v>
      </c>
      <c r="J697" s="55">
        <v>161.88999999999999</v>
      </c>
      <c r="K697" s="73">
        <v>29.89</v>
      </c>
      <c r="L697" s="55">
        <v>24.81</v>
      </c>
      <c r="M697" s="55">
        <f>TRUNC(((J697*G697)+(L697*G697)),2)</f>
        <v>112.02</v>
      </c>
      <c r="N697" s="55">
        <f>TRUNC(((J697*H697)+(L697*H697)),2)</f>
        <v>112.02</v>
      </c>
      <c r="O697" s="38"/>
      <c r="P697" s="55">
        <v>195.03</v>
      </c>
      <c r="Q697" s="55">
        <v>29.89</v>
      </c>
      <c r="R697" s="55">
        <v>134.94999999999999</v>
      </c>
      <c r="S697" s="55">
        <v>134.94999999999999</v>
      </c>
      <c r="T697" s="135">
        <f>N697/S697</f>
        <v>0.83008521674694336</v>
      </c>
      <c r="U697" s="55">
        <f>TRUNC(J697*H697,2)</f>
        <v>97.13</v>
      </c>
      <c r="V697" s="55">
        <f>TRUNC(L697*H697,2)</f>
        <v>14.88</v>
      </c>
      <c r="X697" s="36" t="b">
        <v>1</v>
      </c>
    </row>
    <row r="698" spans="1:24" x14ac:dyDescent="0.25">
      <c r="A698" s="42" t="s">
        <v>3790</v>
      </c>
      <c r="B698" s="130" t="s">
        <v>1199</v>
      </c>
      <c r="C698" s="134"/>
      <c r="D698" s="134"/>
      <c r="E698" s="61" t="s">
        <v>1200</v>
      </c>
      <c r="F698" s="134"/>
      <c r="G698" s="62"/>
      <c r="H698" s="62"/>
      <c r="I698" s="72"/>
      <c r="J698" s="62"/>
      <c r="K698" s="72"/>
      <c r="L698" s="62"/>
      <c r="M698" s="63">
        <f>SUM(M699:M709)</f>
        <v>2269.9899999999998</v>
      </c>
      <c r="N698" s="63">
        <f>SUM(N699:N709)</f>
        <v>2269.9899999999998</v>
      </c>
      <c r="O698" s="37"/>
      <c r="P698" s="62"/>
      <c r="Q698" s="62"/>
      <c r="R698" s="63">
        <v>2735.02</v>
      </c>
      <c r="S698" s="63">
        <v>2735.02</v>
      </c>
      <c r="T698" s="135">
        <f>N698/S698</f>
        <v>0.82997199289219081</v>
      </c>
      <c r="U698" s="55">
        <f>TRUNC(J698*H698,2)</f>
        <v>0</v>
      </c>
      <c r="V698" s="55">
        <f>TRUNC(L698*H698,2)</f>
        <v>0</v>
      </c>
      <c r="X698" s="36" t="b">
        <v>1</v>
      </c>
    </row>
    <row r="699" spans="1:24" x14ac:dyDescent="0.25">
      <c r="A699" s="42" t="s">
        <v>3791</v>
      </c>
      <c r="B699" s="128" t="s">
        <v>1201</v>
      </c>
      <c r="C699" s="50" t="s">
        <v>163</v>
      </c>
      <c r="D699" s="51">
        <v>70706</v>
      </c>
      <c r="E699" s="56" t="s">
        <v>1202</v>
      </c>
      <c r="F699" s="53" t="s">
        <v>160</v>
      </c>
      <c r="G699" s="54">
        <v>1</v>
      </c>
      <c r="H699" s="55">
        <v>1</v>
      </c>
      <c r="I699" s="73">
        <v>616.09</v>
      </c>
      <c r="J699" s="55">
        <v>511.41</v>
      </c>
      <c r="K699" s="73">
        <v>74.72</v>
      </c>
      <c r="L699" s="55">
        <v>62.02</v>
      </c>
      <c r="M699" s="55">
        <f>TRUNC(((J699*G699)+(L699*G699)),2)</f>
        <v>573.42999999999995</v>
      </c>
      <c r="N699" s="55">
        <f>TRUNC(((J699*H699)+(L699*H699)),2)</f>
        <v>573.42999999999995</v>
      </c>
      <c r="O699" s="37"/>
      <c r="P699" s="55">
        <v>616.09</v>
      </c>
      <c r="Q699" s="55">
        <v>74.72</v>
      </c>
      <c r="R699" s="55">
        <v>690.81</v>
      </c>
      <c r="S699" s="55">
        <v>690.81</v>
      </c>
      <c r="T699" s="135">
        <f>N699/S699</f>
        <v>0.83008352513715777</v>
      </c>
      <c r="U699" s="55">
        <f>TRUNC(J699*H699,2)</f>
        <v>511.41</v>
      </c>
      <c r="V699" s="55">
        <f>TRUNC(L699*H699,2)</f>
        <v>62.02</v>
      </c>
      <c r="X699" s="36" t="b">
        <v>1</v>
      </c>
    </row>
    <row r="700" spans="1:24" x14ac:dyDescent="0.25">
      <c r="A700" s="42" t="s">
        <v>3792</v>
      </c>
      <c r="B700" s="128" t="s">
        <v>1203</v>
      </c>
      <c r="C700" s="50" t="s">
        <v>163</v>
      </c>
      <c r="D700" s="51">
        <v>71177</v>
      </c>
      <c r="E700" s="56" t="s">
        <v>1178</v>
      </c>
      <c r="F700" s="53" t="s">
        <v>160</v>
      </c>
      <c r="G700" s="54">
        <v>1</v>
      </c>
      <c r="H700" s="55">
        <v>1</v>
      </c>
      <c r="I700" s="73">
        <v>407.9</v>
      </c>
      <c r="J700" s="55">
        <v>338.59</v>
      </c>
      <c r="K700" s="73">
        <v>33.619999999999997</v>
      </c>
      <c r="L700" s="55">
        <v>27.9</v>
      </c>
      <c r="M700" s="55">
        <f>TRUNC(((J700*G700)+(L700*G700)),2)</f>
        <v>366.49</v>
      </c>
      <c r="N700" s="55">
        <f>TRUNC(((J700*H700)+(L700*H700)),2)</f>
        <v>366.49</v>
      </c>
      <c r="O700" s="37"/>
      <c r="P700" s="55">
        <v>407.9</v>
      </c>
      <c r="Q700" s="55">
        <v>33.619999999999997</v>
      </c>
      <c r="R700" s="55">
        <v>441.52</v>
      </c>
      <c r="S700" s="55">
        <v>441.52</v>
      </c>
      <c r="T700" s="135">
        <f>N700/S700</f>
        <v>0.83006432324696511</v>
      </c>
      <c r="U700" s="55">
        <f>TRUNC(J700*H700,2)</f>
        <v>338.59</v>
      </c>
      <c r="V700" s="55">
        <f>TRUNC(L700*H700,2)</f>
        <v>27.9</v>
      </c>
      <c r="X700" s="36" t="b">
        <v>1</v>
      </c>
    </row>
    <row r="701" spans="1:24" x14ac:dyDescent="0.25">
      <c r="A701" s="42" t="s">
        <v>3793</v>
      </c>
      <c r="B701" s="128" t="s">
        <v>1204</v>
      </c>
      <c r="C701" s="50" t="s">
        <v>163</v>
      </c>
      <c r="D701" s="51">
        <v>70269</v>
      </c>
      <c r="E701" s="56" t="s">
        <v>1180</v>
      </c>
      <c r="F701" s="53" t="s">
        <v>172</v>
      </c>
      <c r="G701" s="54">
        <v>0.4</v>
      </c>
      <c r="H701" s="55">
        <v>0.4</v>
      </c>
      <c r="I701" s="73">
        <v>126.08</v>
      </c>
      <c r="J701" s="55">
        <v>104.65</v>
      </c>
      <c r="K701" s="73">
        <v>25.03</v>
      </c>
      <c r="L701" s="55">
        <v>20.77</v>
      </c>
      <c r="M701" s="55">
        <f>TRUNC(((J701*G701)+(L701*G701)),2)</f>
        <v>50.16</v>
      </c>
      <c r="N701" s="55">
        <f>TRUNC(((J701*H701)+(L701*H701)),2)</f>
        <v>50.16</v>
      </c>
      <c r="O701" s="37"/>
      <c r="P701" s="55">
        <v>126.08</v>
      </c>
      <c r="Q701" s="55">
        <v>25.03</v>
      </c>
      <c r="R701" s="55">
        <v>60.44</v>
      </c>
      <c r="S701" s="55">
        <v>60.44</v>
      </c>
      <c r="T701" s="135">
        <f>N701/S701</f>
        <v>0.82991396426207809</v>
      </c>
      <c r="U701" s="55">
        <f>TRUNC(J701*H701,2)</f>
        <v>41.86</v>
      </c>
      <c r="V701" s="55">
        <f>TRUNC(L701*H701,2)</f>
        <v>8.3000000000000007</v>
      </c>
      <c r="X701" s="36" t="b">
        <v>1</v>
      </c>
    </row>
    <row r="702" spans="1:24" x14ac:dyDescent="0.25">
      <c r="A702" s="42" t="s">
        <v>3794</v>
      </c>
      <c r="B702" s="128" t="s">
        <v>1205</v>
      </c>
      <c r="C702" s="50" t="s">
        <v>163</v>
      </c>
      <c r="D702" s="51">
        <v>71460</v>
      </c>
      <c r="E702" s="56" t="s">
        <v>1182</v>
      </c>
      <c r="F702" s="53" t="s">
        <v>160</v>
      </c>
      <c r="G702" s="54">
        <v>4</v>
      </c>
      <c r="H702" s="55">
        <v>4</v>
      </c>
      <c r="I702" s="73">
        <v>8.67</v>
      </c>
      <c r="J702" s="55">
        <v>7.19</v>
      </c>
      <c r="K702" s="73">
        <v>11.21</v>
      </c>
      <c r="L702" s="55">
        <v>9.3000000000000007</v>
      </c>
      <c r="M702" s="55">
        <f>TRUNC(((J702*G702)+(L702*G702)),2)</f>
        <v>65.959999999999994</v>
      </c>
      <c r="N702" s="55">
        <f>TRUNC(((J702*H702)+(L702*H702)),2)</f>
        <v>65.959999999999994</v>
      </c>
      <c r="O702" s="37"/>
      <c r="P702" s="55">
        <v>8.67</v>
      </c>
      <c r="Q702" s="55">
        <v>11.21</v>
      </c>
      <c r="R702" s="55">
        <v>79.52</v>
      </c>
      <c r="S702" s="55">
        <v>79.52</v>
      </c>
      <c r="T702" s="135">
        <f>N702/S702</f>
        <v>0.82947686116700192</v>
      </c>
      <c r="U702" s="55">
        <f>TRUNC(J702*H702,2)</f>
        <v>28.76</v>
      </c>
      <c r="V702" s="55">
        <f>TRUNC(L702*H702,2)</f>
        <v>37.200000000000003</v>
      </c>
      <c r="X702" s="36" t="b">
        <v>1</v>
      </c>
    </row>
    <row r="703" spans="1:24" x14ac:dyDescent="0.25">
      <c r="A703" s="42" t="s">
        <v>3795</v>
      </c>
      <c r="B703" s="128" t="s">
        <v>1206</v>
      </c>
      <c r="C703" s="50" t="s">
        <v>163</v>
      </c>
      <c r="D703" s="51">
        <v>71462</v>
      </c>
      <c r="E703" s="56" t="s">
        <v>1184</v>
      </c>
      <c r="F703" s="53" t="s">
        <v>160</v>
      </c>
      <c r="G703" s="54">
        <v>12</v>
      </c>
      <c r="H703" s="55">
        <v>12</v>
      </c>
      <c r="I703" s="73">
        <v>11.05</v>
      </c>
      <c r="J703" s="55">
        <v>9.17</v>
      </c>
      <c r="K703" s="73">
        <v>11.21</v>
      </c>
      <c r="L703" s="55">
        <v>9.3000000000000007</v>
      </c>
      <c r="M703" s="55">
        <f>TRUNC(((J703*G703)+(L703*G703)),2)</f>
        <v>221.64</v>
      </c>
      <c r="N703" s="55">
        <f>TRUNC(((J703*H703)+(L703*H703)),2)</f>
        <v>221.64</v>
      </c>
      <c r="O703" s="37"/>
      <c r="P703" s="55">
        <v>11.05</v>
      </c>
      <c r="Q703" s="55">
        <v>11.21</v>
      </c>
      <c r="R703" s="55">
        <v>267.12</v>
      </c>
      <c r="S703" s="55">
        <v>267.12</v>
      </c>
      <c r="T703" s="135">
        <f>N703/S703</f>
        <v>0.82973944294699009</v>
      </c>
      <c r="U703" s="55">
        <f>TRUNC(J703*H703,2)</f>
        <v>110.04</v>
      </c>
      <c r="V703" s="55">
        <f>TRUNC(L703*H703,2)</f>
        <v>111.6</v>
      </c>
      <c r="X703" s="36" t="b">
        <v>1</v>
      </c>
    </row>
    <row r="704" spans="1:24" x14ac:dyDescent="0.25">
      <c r="A704" s="42" t="s">
        <v>3796</v>
      </c>
      <c r="B704" s="128" t="s">
        <v>1207</v>
      </c>
      <c r="C704" s="50" t="s">
        <v>163</v>
      </c>
      <c r="D704" s="51">
        <v>72550</v>
      </c>
      <c r="E704" s="56" t="s">
        <v>1208</v>
      </c>
      <c r="F704" s="53" t="s">
        <v>160</v>
      </c>
      <c r="G704" s="54">
        <v>8</v>
      </c>
      <c r="H704" s="55">
        <v>8</v>
      </c>
      <c r="I704" s="73">
        <v>21.86</v>
      </c>
      <c r="J704" s="55">
        <v>18.14</v>
      </c>
      <c r="K704" s="73">
        <v>18.68</v>
      </c>
      <c r="L704" s="55">
        <v>15.5</v>
      </c>
      <c r="M704" s="55">
        <f>TRUNC(((J704*G704)+(L704*G704)),2)</f>
        <v>269.12</v>
      </c>
      <c r="N704" s="55">
        <f>TRUNC(((J704*H704)+(L704*H704)),2)</f>
        <v>269.12</v>
      </c>
      <c r="O704" s="37"/>
      <c r="P704" s="55">
        <v>21.86</v>
      </c>
      <c r="Q704" s="55">
        <v>18.68</v>
      </c>
      <c r="R704" s="55">
        <v>324.32</v>
      </c>
      <c r="S704" s="55">
        <v>324.32</v>
      </c>
      <c r="T704" s="135">
        <f>N704/S704</f>
        <v>0.82979773063640849</v>
      </c>
      <c r="U704" s="55">
        <f>TRUNC(J704*H704,2)</f>
        <v>145.12</v>
      </c>
      <c r="V704" s="55">
        <f>TRUNC(L704*H704,2)</f>
        <v>124</v>
      </c>
      <c r="X704" s="36" t="b">
        <v>1</v>
      </c>
    </row>
    <row r="705" spans="1:24" x14ac:dyDescent="0.25">
      <c r="A705" s="42" t="s">
        <v>3797</v>
      </c>
      <c r="B705" s="128" t="s">
        <v>1209</v>
      </c>
      <c r="C705" s="50" t="s">
        <v>163</v>
      </c>
      <c r="D705" s="51">
        <v>72630</v>
      </c>
      <c r="E705" s="56" t="s">
        <v>1188</v>
      </c>
      <c r="F705" s="53" t="s">
        <v>172</v>
      </c>
      <c r="G705" s="54">
        <v>1</v>
      </c>
      <c r="H705" s="55">
        <v>1</v>
      </c>
      <c r="I705" s="73">
        <v>9.52</v>
      </c>
      <c r="J705" s="55">
        <v>7.9</v>
      </c>
      <c r="K705" s="73">
        <v>11.21</v>
      </c>
      <c r="L705" s="55">
        <v>9.3000000000000007</v>
      </c>
      <c r="M705" s="55">
        <f>TRUNC(((J705*G705)+(L705*G705)),2)</f>
        <v>17.2</v>
      </c>
      <c r="N705" s="55">
        <f>TRUNC(((J705*H705)+(L705*H705)),2)</f>
        <v>17.2</v>
      </c>
      <c r="O705" s="37"/>
      <c r="P705" s="55">
        <v>9.52</v>
      </c>
      <c r="Q705" s="55">
        <v>11.21</v>
      </c>
      <c r="R705" s="55">
        <v>20.73</v>
      </c>
      <c r="S705" s="55">
        <v>20.73</v>
      </c>
      <c r="T705" s="135">
        <f>N705/S705</f>
        <v>0.82971538832609737</v>
      </c>
      <c r="U705" s="55">
        <f>TRUNC(J705*H705,2)</f>
        <v>7.9</v>
      </c>
      <c r="V705" s="55">
        <f>TRUNC(L705*H705,2)</f>
        <v>9.3000000000000007</v>
      </c>
      <c r="X705" s="36" t="b">
        <v>1</v>
      </c>
    </row>
    <row r="706" spans="1:24" x14ac:dyDescent="0.25">
      <c r="A706" s="42" t="s">
        <v>3798</v>
      </c>
      <c r="B706" s="128" t="s">
        <v>1210</v>
      </c>
      <c r="C706" s="50" t="s">
        <v>163</v>
      </c>
      <c r="D706" s="51">
        <v>71321</v>
      </c>
      <c r="E706" s="56" t="s">
        <v>1117</v>
      </c>
      <c r="F706" s="53" t="s">
        <v>160</v>
      </c>
      <c r="G706" s="54">
        <v>1</v>
      </c>
      <c r="H706" s="55">
        <v>1</v>
      </c>
      <c r="I706" s="73">
        <v>20.14</v>
      </c>
      <c r="J706" s="55">
        <v>16.71</v>
      </c>
      <c r="K706" s="73">
        <v>7.47</v>
      </c>
      <c r="L706" s="55">
        <v>6.2</v>
      </c>
      <c r="M706" s="55">
        <f>TRUNC(((J706*G706)+(L706*G706)),2)</f>
        <v>22.91</v>
      </c>
      <c r="N706" s="55">
        <f>TRUNC(((J706*H706)+(L706*H706)),2)</f>
        <v>22.91</v>
      </c>
      <c r="O706" s="37"/>
      <c r="P706" s="55">
        <v>20.14</v>
      </c>
      <c r="Q706" s="55">
        <v>7.47</v>
      </c>
      <c r="R706" s="55">
        <v>27.61</v>
      </c>
      <c r="S706" s="55">
        <v>27.61</v>
      </c>
      <c r="T706" s="135">
        <f>N706/S706</f>
        <v>0.82977182180369435</v>
      </c>
      <c r="U706" s="55">
        <f>TRUNC(J706*H706,2)</f>
        <v>16.71</v>
      </c>
      <c r="V706" s="55">
        <f>TRUNC(L706*H706,2)</f>
        <v>6.2</v>
      </c>
      <c r="X706" s="36" t="b">
        <v>1</v>
      </c>
    </row>
    <row r="707" spans="1:24" ht="24" x14ac:dyDescent="0.3">
      <c r="A707" s="42" t="s">
        <v>3799</v>
      </c>
      <c r="B707" s="128" t="s">
        <v>1211</v>
      </c>
      <c r="C707" s="50" t="s">
        <v>217</v>
      </c>
      <c r="D707" s="51">
        <v>93661</v>
      </c>
      <c r="E707" s="52" t="s">
        <v>3052</v>
      </c>
      <c r="F707" s="53" t="s">
        <v>160</v>
      </c>
      <c r="G707" s="54">
        <v>3</v>
      </c>
      <c r="H707" s="55">
        <v>3</v>
      </c>
      <c r="I707" s="73">
        <v>49.12</v>
      </c>
      <c r="J707" s="55">
        <v>40.770000000000003</v>
      </c>
      <c r="K707" s="73">
        <v>3.61</v>
      </c>
      <c r="L707" s="55">
        <v>2.99</v>
      </c>
      <c r="M707" s="55">
        <f>TRUNC(((J707*G707)+(L707*G707)),2)</f>
        <v>131.28</v>
      </c>
      <c r="N707" s="55">
        <f>TRUNC(((J707*H707)+(L707*H707)),2)</f>
        <v>131.28</v>
      </c>
      <c r="O707" s="38"/>
      <c r="P707" s="55">
        <v>49.12</v>
      </c>
      <c r="Q707" s="55">
        <v>3.61</v>
      </c>
      <c r="R707" s="55">
        <v>158.19</v>
      </c>
      <c r="S707" s="55">
        <v>158.19</v>
      </c>
      <c r="T707" s="135">
        <f>N707/S707</f>
        <v>0.8298881092357292</v>
      </c>
      <c r="U707" s="55">
        <f>TRUNC(J707*H707,2)</f>
        <v>122.31</v>
      </c>
      <c r="V707" s="55">
        <f>TRUNC(L707*H707,2)</f>
        <v>8.9700000000000006</v>
      </c>
      <c r="X707" s="36" t="b">
        <v>1</v>
      </c>
    </row>
    <row r="708" spans="1:24" x14ac:dyDescent="0.25">
      <c r="A708" s="42" t="s">
        <v>3800</v>
      </c>
      <c r="B708" s="128" t="s">
        <v>1212</v>
      </c>
      <c r="C708" s="50" t="s">
        <v>163</v>
      </c>
      <c r="D708" s="51">
        <v>71186</v>
      </c>
      <c r="E708" s="56" t="s">
        <v>1031</v>
      </c>
      <c r="F708" s="53" t="s">
        <v>160</v>
      </c>
      <c r="G708" s="54">
        <v>3</v>
      </c>
      <c r="H708" s="55">
        <v>3</v>
      </c>
      <c r="I708" s="73">
        <v>154.24</v>
      </c>
      <c r="J708" s="55">
        <v>128.03</v>
      </c>
      <c r="K708" s="73">
        <v>37.36</v>
      </c>
      <c r="L708" s="55">
        <v>31.01</v>
      </c>
      <c r="M708" s="55">
        <f>TRUNC(((J708*G708)+(L708*G708)),2)</f>
        <v>477.12</v>
      </c>
      <c r="N708" s="55">
        <f>TRUNC(((J708*H708)+(L708*H708)),2)</f>
        <v>477.12</v>
      </c>
      <c r="O708" s="37"/>
      <c r="P708" s="55">
        <v>154.24</v>
      </c>
      <c r="Q708" s="55">
        <v>37.36</v>
      </c>
      <c r="R708" s="55">
        <v>574.79999999999995</v>
      </c>
      <c r="S708" s="55">
        <v>574.79999999999995</v>
      </c>
      <c r="T708" s="135">
        <f>N708/S708</f>
        <v>0.83006263048016704</v>
      </c>
      <c r="U708" s="55">
        <f>TRUNC(J708*H708,2)</f>
        <v>384.09</v>
      </c>
      <c r="V708" s="55">
        <f>TRUNC(L708*H708,2)</f>
        <v>93.03</v>
      </c>
      <c r="X708" s="36" t="b">
        <v>1</v>
      </c>
    </row>
    <row r="709" spans="1:24" ht="24" x14ac:dyDescent="0.3">
      <c r="A709" s="42" t="s">
        <v>3801</v>
      </c>
      <c r="B709" s="128" t="s">
        <v>1213</v>
      </c>
      <c r="C709" s="50" t="s">
        <v>197</v>
      </c>
      <c r="D709" s="57" t="s">
        <v>1197</v>
      </c>
      <c r="E709" s="52" t="s">
        <v>3053</v>
      </c>
      <c r="F709" s="53" t="s">
        <v>164</v>
      </c>
      <c r="G709" s="54">
        <v>0.4</v>
      </c>
      <c r="H709" s="55">
        <v>0.4</v>
      </c>
      <c r="I709" s="73">
        <v>195.03</v>
      </c>
      <c r="J709" s="55">
        <v>161.88999999999999</v>
      </c>
      <c r="K709" s="73">
        <v>29.89</v>
      </c>
      <c r="L709" s="55">
        <v>24.81</v>
      </c>
      <c r="M709" s="55">
        <f>TRUNC(((J709*G709)+(L709*G709)),2)</f>
        <v>74.680000000000007</v>
      </c>
      <c r="N709" s="55">
        <f>TRUNC(((J709*H709)+(L709*H709)),2)</f>
        <v>74.680000000000007</v>
      </c>
      <c r="O709" s="38"/>
      <c r="P709" s="55">
        <v>195.03</v>
      </c>
      <c r="Q709" s="55">
        <v>29.89</v>
      </c>
      <c r="R709" s="55">
        <v>89.96</v>
      </c>
      <c r="S709" s="55">
        <v>89.96</v>
      </c>
      <c r="T709" s="135">
        <f>N709/S709</f>
        <v>0.8301467318808361</v>
      </c>
      <c r="U709" s="55">
        <f>TRUNC(J709*H709,2)</f>
        <v>64.75</v>
      </c>
      <c r="V709" s="55">
        <f>TRUNC(L709*H709,2)</f>
        <v>9.92</v>
      </c>
      <c r="X709" s="36" t="b">
        <v>1</v>
      </c>
    </row>
    <row r="710" spans="1:24" x14ac:dyDescent="0.25">
      <c r="A710" s="42" t="s">
        <v>3802</v>
      </c>
      <c r="B710" s="129" t="s">
        <v>1214</v>
      </c>
      <c r="C710" s="133"/>
      <c r="D710" s="133"/>
      <c r="E710" s="58" t="s">
        <v>1215</v>
      </c>
      <c r="F710" s="133"/>
      <c r="G710" s="59"/>
      <c r="H710" s="59"/>
      <c r="I710" s="72"/>
      <c r="J710" s="59"/>
      <c r="K710" s="72"/>
      <c r="L710" s="59"/>
      <c r="M710" s="60">
        <f>M711+M716+M718+M720+M724+M726+M729</f>
        <v>35862.609999999993</v>
      </c>
      <c r="N710" s="60">
        <f>N711+N716+N718+N720+N724+N726+N729</f>
        <v>35862.609999999993</v>
      </c>
      <c r="O710" s="37"/>
      <c r="P710" s="59"/>
      <c r="Q710" s="59"/>
      <c r="R710" s="60">
        <v>43205.87</v>
      </c>
      <c r="S710" s="60">
        <v>43205.87</v>
      </c>
      <c r="T710" s="135">
        <f>N710/S710</f>
        <v>0.83004022370108488</v>
      </c>
      <c r="U710" s="55">
        <f>TRUNC(J710*H710,2)</f>
        <v>0</v>
      </c>
      <c r="V710" s="55">
        <f>TRUNC(L710*H710,2)</f>
        <v>0</v>
      </c>
      <c r="X710" s="36" t="b">
        <v>1</v>
      </c>
    </row>
    <row r="711" spans="1:24" x14ac:dyDescent="0.25">
      <c r="A711" s="42" t="s">
        <v>3803</v>
      </c>
      <c r="B711" s="130" t="s">
        <v>1216</v>
      </c>
      <c r="C711" s="134"/>
      <c r="D711" s="134"/>
      <c r="E711" s="61" t="s">
        <v>1217</v>
      </c>
      <c r="F711" s="134"/>
      <c r="G711" s="62"/>
      <c r="H711" s="62"/>
      <c r="I711" s="72"/>
      <c r="J711" s="62"/>
      <c r="K711" s="72"/>
      <c r="L711" s="62"/>
      <c r="M711" s="63">
        <f>SUM(M712:M715)</f>
        <v>635</v>
      </c>
      <c r="N711" s="63">
        <f>SUM(N712:N715)</f>
        <v>635</v>
      </c>
      <c r="O711" s="37"/>
      <c r="P711" s="62"/>
      <c r="Q711" s="62"/>
      <c r="R711" s="63">
        <v>765.05</v>
      </c>
      <c r="S711" s="63">
        <v>765.05</v>
      </c>
      <c r="T711" s="135">
        <f>N711/S711</f>
        <v>0.83001111038494224</v>
      </c>
      <c r="U711" s="55">
        <f>TRUNC(J711*H711,2)</f>
        <v>0</v>
      </c>
      <c r="V711" s="55">
        <f>TRUNC(L711*H711,2)</f>
        <v>0</v>
      </c>
      <c r="X711" s="36" t="b">
        <v>1</v>
      </c>
    </row>
    <row r="712" spans="1:24" x14ac:dyDescent="0.25">
      <c r="A712" s="42" t="s">
        <v>5252</v>
      </c>
      <c r="B712" s="128" t="s">
        <v>1218</v>
      </c>
      <c r="C712" s="50" t="s">
        <v>163</v>
      </c>
      <c r="D712" s="51">
        <v>40101</v>
      </c>
      <c r="E712" s="56" t="s">
        <v>307</v>
      </c>
      <c r="F712" s="53" t="s">
        <v>211</v>
      </c>
      <c r="G712" s="54">
        <v>13</v>
      </c>
      <c r="H712" s="55">
        <v>13</v>
      </c>
      <c r="I712" s="73">
        <v>0</v>
      </c>
      <c r="J712" s="55">
        <v>0</v>
      </c>
      <c r="K712" s="73">
        <v>34.229999999999997</v>
      </c>
      <c r="L712" s="55">
        <v>28.41</v>
      </c>
      <c r="M712" s="55">
        <f>TRUNC(((J712*G712)+(L712*G712)),2)</f>
        <v>369.33</v>
      </c>
      <c r="N712" s="55">
        <f>TRUNC(((J712*H712)+(L712*H712)),2)</f>
        <v>369.33</v>
      </c>
      <c r="O712" s="37"/>
      <c r="P712" s="55">
        <v>0</v>
      </c>
      <c r="Q712" s="55">
        <v>34.229999999999997</v>
      </c>
      <c r="R712" s="55">
        <v>444.99</v>
      </c>
      <c r="S712" s="55">
        <v>444.99</v>
      </c>
      <c r="T712" s="135">
        <f>N712/S712</f>
        <v>0.82997370727432074</v>
      </c>
      <c r="U712" s="55">
        <f>TRUNC(J712*H712,2)</f>
        <v>0</v>
      </c>
      <c r="V712" s="55">
        <f>TRUNC(L712*H712,2)</f>
        <v>369.33</v>
      </c>
      <c r="X712" s="36" t="b">
        <v>1</v>
      </c>
    </row>
    <row r="713" spans="1:24" x14ac:dyDescent="0.25">
      <c r="A713" s="42" t="s">
        <v>3804</v>
      </c>
      <c r="B713" s="128" t="s">
        <v>1219</v>
      </c>
      <c r="C713" s="50" t="s">
        <v>163</v>
      </c>
      <c r="D713" s="51">
        <v>40902</v>
      </c>
      <c r="E713" s="56" t="s">
        <v>316</v>
      </c>
      <c r="F713" s="53" t="s">
        <v>211</v>
      </c>
      <c r="G713" s="54">
        <v>13</v>
      </c>
      <c r="H713" s="55">
        <v>13</v>
      </c>
      <c r="I713" s="73">
        <v>0</v>
      </c>
      <c r="J713" s="55">
        <v>0</v>
      </c>
      <c r="K713" s="73">
        <v>22.68</v>
      </c>
      <c r="L713" s="55">
        <v>18.82</v>
      </c>
      <c r="M713" s="55">
        <f>TRUNC(((J713*G713)+(L713*G713)),2)</f>
        <v>244.66</v>
      </c>
      <c r="N713" s="55">
        <f>TRUNC(((J713*H713)+(L713*H713)),2)</f>
        <v>244.66</v>
      </c>
      <c r="O713" s="37"/>
      <c r="P713" s="55">
        <v>0</v>
      </c>
      <c r="Q713" s="55">
        <v>22.68</v>
      </c>
      <c r="R713" s="55">
        <v>294.83999999999997</v>
      </c>
      <c r="S713" s="55">
        <v>294.83999999999997</v>
      </c>
      <c r="T713" s="135">
        <f>N713/S713</f>
        <v>0.82980599647266318</v>
      </c>
      <c r="U713" s="55">
        <f>TRUNC(J713*H713,2)</f>
        <v>0</v>
      </c>
      <c r="V713" s="55">
        <f>TRUNC(L713*H713,2)</f>
        <v>244.66</v>
      </c>
      <c r="X713" s="36" t="b">
        <v>1</v>
      </c>
    </row>
    <row r="714" spans="1:24" x14ac:dyDescent="0.25">
      <c r="A714" s="42" t="s">
        <v>3805</v>
      </c>
      <c r="B714" s="128" t="s">
        <v>1220</v>
      </c>
      <c r="C714" s="50" t="s">
        <v>163</v>
      </c>
      <c r="D714" s="51">
        <v>70633</v>
      </c>
      <c r="E714" s="56" t="s">
        <v>1221</v>
      </c>
      <c r="F714" s="53" t="s">
        <v>211</v>
      </c>
      <c r="G714" s="54">
        <v>0.28999999999999998</v>
      </c>
      <c r="H714" s="55">
        <v>0.28999999999999998</v>
      </c>
      <c r="I714" s="73">
        <v>0</v>
      </c>
      <c r="J714" s="55">
        <v>0</v>
      </c>
      <c r="K714" s="73">
        <v>45.21</v>
      </c>
      <c r="L714" s="55">
        <v>37.520000000000003</v>
      </c>
      <c r="M714" s="55">
        <f>TRUNC(((J714*G714)+(L714*G714)),2)</f>
        <v>10.88</v>
      </c>
      <c r="N714" s="55">
        <f>TRUNC(((J714*H714)+(L714*H714)),2)</f>
        <v>10.88</v>
      </c>
      <c r="O714" s="37"/>
      <c r="P714" s="55">
        <v>0</v>
      </c>
      <c r="Q714" s="55">
        <v>45.21</v>
      </c>
      <c r="R714" s="55">
        <v>13.02</v>
      </c>
      <c r="S714" s="55">
        <v>13.02</v>
      </c>
      <c r="T714" s="135">
        <f>N714/S714</f>
        <v>0.8356374807987712</v>
      </c>
      <c r="U714" s="55">
        <f>TRUNC(J714*H714,2)</f>
        <v>0</v>
      </c>
      <c r="V714" s="55">
        <f>TRUNC(L714*H714,2)</f>
        <v>10.88</v>
      </c>
      <c r="X714" s="36" t="b">
        <v>1</v>
      </c>
    </row>
    <row r="715" spans="1:24" x14ac:dyDescent="0.3">
      <c r="A715" s="42" t="s">
        <v>3806</v>
      </c>
      <c r="B715" s="128" t="s">
        <v>1222</v>
      </c>
      <c r="C715" s="50" t="s">
        <v>163</v>
      </c>
      <c r="D715" s="51">
        <v>81833</v>
      </c>
      <c r="E715" s="56" t="s">
        <v>1223</v>
      </c>
      <c r="F715" s="53" t="s">
        <v>211</v>
      </c>
      <c r="G715" s="54">
        <v>0.27</v>
      </c>
      <c r="H715" s="55">
        <v>0.27</v>
      </c>
      <c r="I715" s="73">
        <v>0</v>
      </c>
      <c r="J715" s="55">
        <v>0</v>
      </c>
      <c r="K715" s="73">
        <v>45.21</v>
      </c>
      <c r="L715" s="55">
        <v>37.520000000000003</v>
      </c>
      <c r="M715" s="55">
        <f>TRUNC(((J715*G715)+(L715*G715)),2)</f>
        <v>10.130000000000001</v>
      </c>
      <c r="N715" s="55">
        <f>TRUNC(((J715*H715)+(L715*H715)),2)</f>
        <v>10.130000000000001</v>
      </c>
      <c r="O715" s="38"/>
      <c r="P715" s="55">
        <v>0</v>
      </c>
      <c r="Q715" s="55">
        <v>45.21</v>
      </c>
      <c r="R715" s="55">
        <v>12.2</v>
      </c>
      <c r="S715" s="55">
        <v>12.2</v>
      </c>
      <c r="T715" s="135">
        <f>N715/S715</f>
        <v>0.83032786885245913</v>
      </c>
      <c r="U715" s="55">
        <f>TRUNC(J715*H715,2)</f>
        <v>0</v>
      </c>
      <c r="V715" s="55">
        <f>TRUNC(L715*H715,2)</f>
        <v>10.130000000000001</v>
      </c>
      <c r="X715" s="36" t="b">
        <v>1</v>
      </c>
    </row>
    <row r="716" spans="1:24" x14ac:dyDescent="0.25">
      <c r="A716" s="42" t="s">
        <v>3807</v>
      </c>
      <c r="B716" s="130" t="s">
        <v>1224</v>
      </c>
      <c r="C716" s="134"/>
      <c r="D716" s="134"/>
      <c r="E716" s="61" t="s">
        <v>1225</v>
      </c>
      <c r="F716" s="134"/>
      <c r="G716" s="62"/>
      <c r="H716" s="62"/>
      <c r="I716" s="72"/>
      <c r="J716" s="62"/>
      <c r="K716" s="72"/>
      <c r="L716" s="62"/>
      <c r="M716" s="63">
        <f>M717</f>
        <v>437.18</v>
      </c>
      <c r="N716" s="63">
        <f>N717</f>
        <v>437.18</v>
      </c>
      <c r="O716" s="37"/>
      <c r="P716" s="62"/>
      <c r="Q716" s="62"/>
      <c r="R716" s="63">
        <v>526.71</v>
      </c>
      <c r="S716" s="63">
        <v>526.71</v>
      </c>
      <c r="T716" s="135">
        <f>N716/S716</f>
        <v>0.83002031478422655</v>
      </c>
      <c r="U716" s="55">
        <f>TRUNC(J716*H716,2)</f>
        <v>0</v>
      </c>
      <c r="V716" s="55">
        <f>TRUNC(L716*H716,2)</f>
        <v>0</v>
      </c>
      <c r="X716" s="36" t="b">
        <v>1</v>
      </c>
    </row>
    <row r="717" spans="1:24" ht="24" x14ac:dyDescent="0.3">
      <c r="A717" s="42" t="s">
        <v>3808</v>
      </c>
      <c r="B717" s="128" t="s">
        <v>1226</v>
      </c>
      <c r="C717" s="50" t="s">
        <v>197</v>
      </c>
      <c r="D717" s="57" t="s">
        <v>1227</v>
      </c>
      <c r="E717" s="56" t="s">
        <v>1228</v>
      </c>
      <c r="F717" s="53" t="s">
        <v>164</v>
      </c>
      <c r="G717" s="54">
        <v>3.96</v>
      </c>
      <c r="H717" s="55">
        <v>3.96</v>
      </c>
      <c r="I717" s="73">
        <v>86.62</v>
      </c>
      <c r="J717" s="55">
        <v>71.900000000000006</v>
      </c>
      <c r="K717" s="73">
        <v>46.39</v>
      </c>
      <c r="L717" s="55">
        <v>38.5</v>
      </c>
      <c r="M717" s="55">
        <f>TRUNC(((J717*G717)+(L717*G717)),2)</f>
        <v>437.18</v>
      </c>
      <c r="N717" s="55">
        <f>TRUNC(((J717*H717)+(L717*H717)),2)</f>
        <v>437.18</v>
      </c>
      <c r="O717" s="38"/>
      <c r="P717" s="55">
        <v>86.62</v>
      </c>
      <c r="Q717" s="55">
        <v>46.39</v>
      </c>
      <c r="R717" s="55">
        <v>526.71</v>
      </c>
      <c r="S717" s="55">
        <v>526.71</v>
      </c>
      <c r="T717" s="135">
        <f>N717/S717</f>
        <v>0.83002031478422655</v>
      </c>
      <c r="U717" s="55">
        <f>TRUNC(J717*H717,2)</f>
        <v>284.72000000000003</v>
      </c>
      <c r="V717" s="55">
        <f>TRUNC(L717*H717,2)</f>
        <v>152.46</v>
      </c>
      <c r="X717" s="36" t="b">
        <v>1</v>
      </c>
    </row>
    <row r="718" spans="1:24" x14ac:dyDescent="0.25">
      <c r="A718" s="42" t="s">
        <v>3809</v>
      </c>
      <c r="B718" s="130" t="s">
        <v>1229</v>
      </c>
      <c r="C718" s="134"/>
      <c r="D718" s="134"/>
      <c r="E718" s="61" t="s">
        <v>1230</v>
      </c>
      <c r="F718" s="134"/>
      <c r="G718" s="62"/>
      <c r="H718" s="62"/>
      <c r="I718" s="72"/>
      <c r="J718" s="62"/>
      <c r="K718" s="72"/>
      <c r="L718" s="62"/>
      <c r="M718" s="63">
        <f>M719</f>
        <v>2137.52</v>
      </c>
      <c r="N718" s="63">
        <f>N719</f>
        <v>2137.52</v>
      </c>
      <c r="O718" s="37"/>
      <c r="P718" s="62"/>
      <c r="Q718" s="62"/>
      <c r="R718" s="63">
        <v>2575.08</v>
      </c>
      <c r="S718" s="63">
        <v>2575.08</v>
      </c>
      <c r="T718" s="135">
        <f>N718/S718</f>
        <v>0.83007906550476107</v>
      </c>
      <c r="U718" s="55">
        <f>TRUNC(J718*H718,2)</f>
        <v>0</v>
      </c>
      <c r="V718" s="55">
        <f>TRUNC(L718*H718,2)</f>
        <v>0</v>
      </c>
      <c r="X718" s="36" t="b">
        <v>1</v>
      </c>
    </row>
    <row r="719" spans="1:24" x14ac:dyDescent="0.25">
      <c r="A719" s="42" t="s">
        <v>3810</v>
      </c>
      <c r="B719" s="128" t="s">
        <v>1231</v>
      </c>
      <c r="C719" s="50" t="s">
        <v>163</v>
      </c>
      <c r="D719" s="51">
        <v>180302</v>
      </c>
      <c r="E719" s="56" t="s">
        <v>1232</v>
      </c>
      <c r="F719" s="53" t="s">
        <v>164</v>
      </c>
      <c r="G719" s="54">
        <v>4</v>
      </c>
      <c r="H719" s="55">
        <v>4</v>
      </c>
      <c r="I719" s="73">
        <v>597.53</v>
      </c>
      <c r="J719" s="55">
        <v>496</v>
      </c>
      <c r="K719" s="73">
        <v>46.24</v>
      </c>
      <c r="L719" s="55">
        <v>38.380000000000003</v>
      </c>
      <c r="M719" s="55">
        <f>TRUNC(((J719*G719)+(L719*G719)),2)</f>
        <v>2137.52</v>
      </c>
      <c r="N719" s="55">
        <f>TRUNC(((J719*H719)+(L719*H719)),2)</f>
        <v>2137.52</v>
      </c>
      <c r="O719" s="37"/>
      <c r="P719" s="55">
        <v>597.53</v>
      </c>
      <c r="Q719" s="55">
        <v>46.24</v>
      </c>
      <c r="R719" s="55">
        <v>2575.08</v>
      </c>
      <c r="S719" s="55">
        <v>2575.08</v>
      </c>
      <c r="T719" s="135">
        <f>N719/S719</f>
        <v>0.83007906550476107</v>
      </c>
      <c r="U719" s="55">
        <f>TRUNC(J719*H719,2)</f>
        <v>1984</v>
      </c>
      <c r="V719" s="55">
        <f>TRUNC(L719*H719,2)</f>
        <v>153.52000000000001</v>
      </c>
      <c r="X719" s="36" t="b">
        <v>1</v>
      </c>
    </row>
    <row r="720" spans="1:24" x14ac:dyDescent="0.25">
      <c r="A720" s="42" t="s">
        <v>3811</v>
      </c>
      <c r="B720" s="130" t="s">
        <v>1233</v>
      </c>
      <c r="C720" s="134"/>
      <c r="D720" s="134"/>
      <c r="E720" s="61" t="s">
        <v>1234</v>
      </c>
      <c r="F720" s="134"/>
      <c r="G720" s="62"/>
      <c r="H720" s="62"/>
      <c r="I720" s="72"/>
      <c r="J720" s="62"/>
      <c r="K720" s="72"/>
      <c r="L720" s="62"/>
      <c r="M720" s="63">
        <f>SUM(M721:M723)</f>
        <v>323.71999999999997</v>
      </c>
      <c r="N720" s="63">
        <f>SUM(N721:N723)</f>
        <v>323.71999999999997</v>
      </c>
      <c r="O720" s="37"/>
      <c r="P720" s="62"/>
      <c r="Q720" s="62"/>
      <c r="R720" s="63">
        <v>390.23</v>
      </c>
      <c r="S720" s="63">
        <v>390.23</v>
      </c>
      <c r="T720" s="135">
        <f>N720/S720</f>
        <v>0.82956205314814324</v>
      </c>
      <c r="U720" s="55">
        <f>TRUNC(J720*H720,2)</f>
        <v>0</v>
      </c>
      <c r="V720" s="55">
        <f>TRUNC(L720*H720,2)</f>
        <v>0</v>
      </c>
      <c r="X720" s="36" t="b">
        <v>1</v>
      </c>
    </row>
    <row r="721" spans="1:24" x14ac:dyDescent="0.25">
      <c r="A721" s="42" t="s">
        <v>3812</v>
      </c>
      <c r="B721" s="128" t="s">
        <v>1235</v>
      </c>
      <c r="C721" s="50" t="s">
        <v>163</v>
      </c>
      <c r="D721" s="51">
        <v>200150</v>
      </c>
      <c r="E721" s="56" t="s">
        <v>449</v>
      </c>
      <c r="F721" s="53" t="s">
        <v>164</v>
      </c>
      <c r="G721" s="54">
        <v>7.92</v>
      </c>
      <c r="H721" s="55">
        <v>7.92</v>
      </c>
      <c r="I721" s="73">
        <v>3.75</v>
      </c>
      <c r="J721" s="55">
        <v>3.11</v>
      </c>
      <c r="K721" s="73">
        <v>1.24</v>
      </c>
      <c r="L721" s="55">
        <v>1.02</v>
      </c>
      <c r="M721" s="55">
        <f>TRUNC(((J721*G721)+(L721*G721)),2)</f>
        <v>32.700000000000003</v>
      </c>
      <c r="N721" s="55">
        <f>TRUNC(((J721*H721)+(L721*H721)),2)</f>
        <v>32.700000000000003</v>
      </c>
      <c r="O721" s="37"/>
      <c r="P721" s="55">
        <v>3.75</v>
      </c>
      <c r="Q721" s="55">
        <v>1.24</v>
      </c>
      <c r="R721" s="55">
        <v>39.520000000000003</v>
      </c>
      <c r="S721" s="55">
        <v>39.520000000000003</v>
      </c>
      <c r="T721" s="135">
        <f>N721/S721</f>
        <v>0.82742914979757087</v>
      </c>
      <c r="U721" s="55">
        <f>TRUNC(J721*H721,2)</f>
        <v>24.63</v>
      </c>
      <c r="V721" s="55">
        <f>TRUNC(L721*H721,2)</f>
        <v>8.07</v>
      </c>
      <c r="X721" s="36" t="b">
        <v>1</v>
      </c>
    </row>
    <row r="722" spans="1:24" x14ac:dyDescent="0.25">
      <c r="A722" s="42" t="s">
        <v>3813</v>
      </c>
      <c r="B722" s="128" t="s">
        <v>1236</v>
      </c>
      <c r="C722" s="50" t="s">
        <v>163</v>
      </c>
      <c r="D722" s="51">
        <v>200403</v>
      </c>
      <c r="E722" s="56" t="s">
        <v>451</v>
      </c>
      <c r="F722" s="53" t="s">
        <v>164</v>
      </c>
      <c r="G722" s="54">
        <v>7.92</v>
      </c>
      <c r="H722" s="55">
        <v>7.92</v>
      </c>
      <c r="I722" s="73">
        <v>2.88</v>
      </c>
      <c r="J722" s="55">
        <v>2.39</v>
      </c>
      <c r="K722" s="73">
        <v>15.13</v>
      </c>
      <c r="L722" s="55">
        <v>12.55</v>
      </c>
      <c r="M722" s="55">
        <f>TRUNC(((J722*G722)+(L722*G722)),2)</f>
        <v>118.32</v>
      </c>
      <c r="N722" s="55">
        <f>TRUNC(((J722*H722)+(L722*H722)),2)</f>
        <v>118.32</v>
      </c>
      <c r="O722" s="37"/>
      <c r="P722" s="55">
        <v>2.88</v>
      </c>
      <c r="Q722" s="55">
        <v>15.13</v>
      </c>
      <c r="R722" s="55">
        <v>142.63</v>
      </c>
      <c r="S722" s="55">
        <v>142.63</v>
      </c>
      <c r="T722" s="135">
        <f>N722/S722</f>
        <v>0.82955899880810491</v>
      </c>
      <c r="U722" s="55">
        <f>TRUNC(J722*H722,2)</f>
        <v>18.920000000000002</v>
      </c>
      <c r="V722" s="55">
        <f>TRUNC(L722*H722,2)</f>
        <v>99.39</v>
      </c>
      <c r="X722" s="36" t="b">
        <v>1</v>
      </c>
    </row>
    <row r="723" spans="1:24" ht="24" x14ac:dyDescent="0.3">
      <c r="A723" s="42" t="s">
        <v>3814</v>
      </c>
      <c r="B723" s="128" t="s">
        <v>1237</v>
      </c>
      <c r="C723" s="50" t="s">
        <v>163</v>
      </c>
      <c r="D723" s="51">
        <v>201410</v>
      </c>
      <c r="E723" s="56" t="s">
        <v>1238</v>
      </c>
      <c r="F723" s="53" t="s">
        <v>164</v>
      </c>
      <c r="G723" s="54">
        <v>3.04</v>
      </c>
      <c r="H723" s="55">
        <v>3.04</v>
      </c>
      <c r="I723" s="73">
        <v>21.7</v>
      </c>
      <c r="J723" s="55">
        <v>18.010000000000002</v>
      </c>
      <c r="K723" s="73">
        <v>46.75</v>
      </c>
      <c r="L723" s="55">
        <v>38.799999999999997</v>
      </c>
      <c r="M723" s="55">
        <f>TRUNC(((J723*G723)+(L723*G723)),2)</f>
        <v>172.7</v>
      </c>
      <c r="N723" s="55">
        <f>TRUNC(((J723*H723)+(L723*H723)),2)</f>
        <v>172.7</v>
      </c>
      <c r="O723" s="38"/>
      <c r="P723" s="55">
        <v>21.7</v>
      </c>
      <c r="Q723" s="55">
        <v>46.75</v>
      </c>
      <c r="R723" s="55">
        <v>208.08</v>
      </c>
      <c r="S723" s="55">
        <v>208.08</v>
      </c>
      <c r="T723" s="135">
        <f>N723/S723</f>
        <v>0.82996924259900029</v>
      </c>
      <c r="U723" s="55">
        <f>TRUNC(J723*H723,2)</f>
        <v>54.75</v>
      </c>
      <c r="V723" s="55">
        <f>TRUNC(L723*H723,2)</f>
        <v>117.95</v>
      </c>
      <c r="X723" s="36" t="b">
        <v>1</v>
      </c>
    </row>
    <row r="724" spans="1:24" x14ac:dyDescent="0.25">
      <c r="A724" s="42" t="s">
        <v>3815</v>
      </c>
      <c r="B724" s="130" t="s">
        <v>1239</v>
      </c>
      <c r="C724" s="134"/>
      <c r="D724" s="134"/>
      <c r="E724" s="61" t="s">
        <v>1240</v>
      </c>
      <c r="F724" s="134"/>
      <c r="G724" s="62"/>
      <c r="H724" s="62"/>
      <c r="I724" s="72"/>
      <c r="J724" s="62"/>
      <c r="K724" s="72"/>
      <c r="L724" s="62"/>
      <c r="M724" s="63">
        <f>M725</f>
        <v>219.45</v>
      </c>
      <c r="N724" s="63">
        <f>N725</f>
        <v>219.45</v>
      </c>
      <c r="O724" s="37"/>
      <c r="P724" s="62"/>
      <c r="Q724" s="62"/>
      <c r="R724" s="63">
        <v>264.45</v>
      </c>
      <c r="S724" s="63">
        <v>264.45</v>
      </c>
      <c r="T724" s="135">
        <f>N724/S724</f>
        <v>0.8298355076574021</v>
      </c>
      <c r="U724" s="55">
        <f>TRUNC(J724*H724,2)</f>
        <v>0</v>
      </c>
      <c r="V724" s="55">
        <f>TRUNC(L724*H724,2)</f>
        <v>0</v>
      </c>
      <c r="X724" s="36" t="b">
        <v>1</v>
      </c>
    </row>
    <row r="725" spans="1:24" x14ac:dyDescent="0.25">
      <c r="A725" s="42" t="s">
        <v>3816</v>
      </c>
      <c r="B725" s="128" t="s">
        <v>1241</v>
      </c>
      <c r="C725" s="50" t="s">
        <v>163</v>
      </c>
      <c r="D725" s="51">
        <v>220102</v>
      </c>
      <c r="E725" s="56" t="s">
        <v>1242</v>
      </c>
      <c r="F725" s="53" t="s">
        <v>164</v>
      </c>
      <c r="G725" s="54">
        <v>7.5</v>
      </c>
      <c r="H725" s="55">
        <v>7.5</v>
      </c>
      <c r="I725" s="73">
        <v>22.48</v>
      </c>
      <c r="J725" s="55">
        <v>18.66</v>
      </c>
      <c r="K725" s="73">
        <v>12.78</v>
      </c>
      <c r="L725" s="55">
        <v>10.6</v>
      </c>
      <c r="M725" s="55">
        <f>TRUNC(((J725*G725)+(L725*G725)),2)</f>
        <v>219.45</v>
      </c>
      <c r="N725" s="55">
        <f>TRUNC(((J725*H725)+(L725*H725)),2)</f>
        <v>219.45</v>
      </c>
      <c r="O725" s="37"/>
      <c r="P725" s="55">
        <v>22.48</v>
      </c>
      <c r="Q725" s="55">
        <v>12.78</v>
      </c>
      <c r="R725" s="55">
        <v>264.45</v>
      </c>
      <c r="S725" s="55">
        <v>264.45</v>
      </c>
      <c r="T725" s="135">
        <f>N725/S725</f>
        <v>0.8298355076574021</v>
      </c>
      <c r="U725" s="55">
        <f>TRUNC(J725*H725,2)</f>
        <v>139.94999999999999</v>
      </c>
      <c r="V725" s="55">
        <f>TRUNC(L725*H725,2)</f>
        <v>79.5</v>
      </c>
      <c r="X725" s="36" t="b">
        <v>1</v>
      </c>
    </row>
    <row r="726" spans="1:24" x14ac:dyDescent="0.25">
      <c r="A726" s="42" t="s">
        <v>3817</v>
      </c>
      <c r="B726" s="130" t="s">
        <v>1243</v>
      </c>
      <c r="C726" s="134"/>
      <c r="D726" s="134"/>
      <c r="E726" s="61" t="s">
        <v>1244</v>
      </c>
      <c r="F726" s="134"/>
      <c r="G726" s="62"/>
      <c r="H726" s="62"/>
      <c r="I726" s="72"/>
      <c r="J726" s="62"/>
      <c r="K726" s="72"/>
      <c r="L726" s="62"/>
      <c r="M726" s="63">
        <f>SUM(M727:M728)</f>
        <v>261.75</v>
      </c>
      <c r="N726" s="63">
        <f>SUM(N727:N728)</f>
        <v>261.75</v>
      </c>
      <c r="O726" s="37"/>
      <c r="P726" s="62"/>
      <c r="Q726" s="62"/>
      <c r="R726" s="63">
        <v>315.49</v>
      </c>
      <c r="S726" s="63">
        <v>315.49</v>
      </c>
      <c r="T726" s="135">
        <f>N726/S726</f>
        <v>0.82966179593647971</v>
      </c>
      <c r="U726" s="55">
        <f>TRUNC(J726*H726,2)</f>
        <v>0</v>
      </c>
      <c r="V726" s="55">
        <f>TRUNC(L726*H726,2)</f>
        <v>0</v>
      </c>
      <c r="X726" s="36" t="b">
        <v>1</v>
      </c>
    </row>
    <row r="727" spans="1:24" x14ac:dyDescent="0.25">
      <c r="A727" s="42" t="s">
        <v>3818</v>
      </c>
      <c r="B727" s="128" t="s">
        <v>1245</v>
      </c>
      <c r="C727" s="50" t="s">
        <v>163</v>
      </c>
      <c r="D727" s="51">
        <v>261000</v>
      </c>
      <c r="E727" s="56" t="s">
        <v>498</v>
      </c>
      <c r="F727" s="53" t="s">
        <v>164</v>
      </c>
      <c r="G727" s="54">
        <v>7.92</v>
      </c>
      <c r="H727" s="55">
        <v>7.92</v>
      </c>
      <c r="I727" s="73">
        <v>5.37</v>
      </c>
      <c r="J727" s="55">
        <v>4.45</v>
      </c>
      <c r="K727" s="73">
        <v>7.98</v>
      </c>
      <c r="L727" s="55">
        <v>6.62</v>
      </c>
      <c r="M727" s="55">
        <f>TRUNC(((J727*G727)+(L727*G727)),2)</f>
        <v>87.67</v>
      </c>
      <c r="N727" s="55">
        <f>TRUNC(((J727*H727)+(L727*H727)),2)</f>
        <v>87.67</v>
      </c>
      <c r="O727" s="37"/>
      <c r="P727" s="55">
        <v>5.37</v>
      </c>
      <c r="Q727" s="55">
        <v>7.98</v>
      </c>
      <c r="R727" s="55">
        <v>105.73</v>
      </c>
      <c r="S727" s="55">
        <v>105.73</v>
      </c>
      <c r="T727" s="135">
        <f>N727/S727</f>
        <v>0.82918755320155113</v>
      </c>
      <c r="U727" s="55">
        <f>TRUNC(J727*H727,2)</f>
        <v>35.24</v>
      </c>
      <c r="V727" s="55">
        <f>TRUNC(L727*H727,2)</f>
        <v>52.43</v>
      </c>
      <c r="X727" s="36" t="b">
        <v>1</v>
      </c>
    </row>
    <row r="728" spans="1:24" x14ac:dyDescent="0.3">
      <c r="A728" s="42" t="s">
        <v>3819</v>
      </c>
      <c r="B728" s="128" t="s">
        <v>1246</v>
      </c>
      <c r="C728" s="50" t="s">
        <v>163</v>
      </c>
      <c r="D728" s="51">
        <v>261602</v>
      </c>
      <c r="E728" s="56" t="s">
        <v>506</v>
      </c>
      <c r="F728" s="53" t="s">
        <v>164</v>
      </c>
      <c r="G728" s="54">
        <v>8</v>
      </c>
      <c r="H728" s="55">
        <v>8</v>
      </c>
      <c r="I728" s="73">
        <v>11.35</v>
      </c>
      <c r="J728" s="55">
        <v>9.42</v>
      </c>
      <c r="K728" s="73">
        <v>14.87</v>
      </c>
      <c r="L728" s="55">
        <v>12.34</v>
      </c>
      <c r="M728" s="55">
        <f>TRUNC(((J728*G728)+(L728*G728)),2)</f>
        <v>174.08</v>
      </c>
      <c r="N728" s="55">
        <f>TRUNC(((J728*H728)+(L728*H728)),2)</f>
        <v>174.08</v>
      </c>
      <c r="O728" s="38"/>
      <c r="P728" s="55">
        <v>11.35</v>
      </c>
      <c r="Q728" s="55">
        <v>14.87</v>
      </c>
      <c r="R728" s="55">
        <v>209.76</v>
      </c>
      <c r="S728" s="55">
        <v>209.76</v>
      </c>
      <c r="T728" s="135">
        <f>N728/S728</f>
        <v>0.82990083905415724</v>
      </c>
      <c r="U728" s="55">
        <f>TRUNC(J728*H728,2)</f>
        <v>75.36</v>
      </c>
      <c r="V728" s="55">
        <f>TRUNC(L728*H728,2)</f>
        <v>98.72</v>
      </c>
      <c r="X728" s="36" t="b">
        <v>1</v>
      </c>
    </row>
    <row r="729" spans="1:24" x14ac:dyDescent="0.25">
      <c r="A729" s="42" t="s">
        <v>3820</v>
      </c>
      <c r="B729" s="130" t="s">
        <v>1247</v>
      </c>
      <c r="C729" s="134"/>
      <c r="D729" s="134"/>
      <c r="E729" s="61" t="s">
        <v>1248</v>
      </c>
      <c r="F729" s="134"/>
      <c r="G729" s="62"/>
      <c r="H729" s="62"/>
      <c r="I729" s="72"/>
      <c r="J729" s="62"/>
      <c r="K729" s="72"/>
      <c r="L729" s="62"/>
      <c r="M729" s="63">
        <f>SUM(M730:M773)</f>
        <v>31847.989999999994</v>
      </c>
      <c r="N729" s="63">
        <f>SUM(N730:N773)</f>
        <v>31847.989999999994</v>
      </c>
      <c r="O729" s="37"/>
      <c r="P729" s="62"/>
      <c r="Q729" s="62"/>
      <c r="R729" s="63">
        <v>38368.86</v>
      </c>
      <c r="S729" s="63">
        <v>38368.86</v>
      </c>
      <c r="T729" s="135">
        <f>N729/S729</f>
        <v>0.83004785651697743</v>
      </c>
      <c r="U729" s="55">
        <f>TRUNC(J729*H729,2)</f>
        <v>0</v>
      </c>
      <c r="V729" s="55">
        <f>TRUNC(L729*H729,2)</f>
        <v>0</v>
      </c>
      <c r="X729" s="36" t="b">
        <v>1</v>
      </c>
    </row>
    <row r="730" spans="1:24" x14ac:dyDescent="0.25">
      <c r="A730" s="42" t="s">
        <v>3821</v>
      </c>
      <c r="B730" s="128" t="s">
        <v>1249</v>
      </c>
      <c r="C730" s="50" t="s">
        <v>163</v>
      </c>
      <c r="D730" s="51">
        <v>70204</v>
      </c>
      <c r="E730" s="56" t="s">
        <v>1250</v>
      </c>
      <c r="F730" s="53" t="s">
        <v>160</v>
      </c>
      <c r="G730" s="54">
        <v>3</v>
      </c>
      <c r="H730" s="55">
        <v>3</v>
      </c>
      <c r="I730" s="73">
        <v>3.62</v>
      </c>
      <c r="J730" s="55">
        <v>3</v>
      </c>
      <c r="K730" s="73">
        <v>9.35</v>
      </c>
      <c r="L730" s="55">
        <v>7.76</v>
      </c>
      <c r="M730" s="55">
        <f>TRUNC(((J730*G730)+(L730*G730)),2)</f>
        <v>32.28</v>
      </c>
      <c r="N730" s="55">
        <f>TRUNC(((J730*H730)+(L730*H730)),2)</f>
        <v>32.28</v>
      </c>
      <c r="O730" s="37"/>
      <c r="P730" s="55">
        <v>3.62</v>
      </c>
      <c r="Q730" s="55">
        <v>9.35</v>
      </c>
      <c r="R730" s="55">
        <v>38.909999999999997</v>
      </c>
      <c r="S730" s="55">
        <v>38.909999999999997</v>
      </c>
      <c r="T730" s="135">
        <f>N730/S730</f>
        <v>0.82960678488820361</v>
      </c>
      <c r="U730" s="55">
        <f>TRUNC(J730*H730,2)</f>
        <v>9</v>
      </c>
      <c r="V730" s="55">
        <f>TRUNC(L730*H730,2)</f>
        <v>23.28</v>
      </c>
      <c r="X730" s="36" t="b">
        <v>1</v>
      </c>
    </row>
    <row r="731" spans="1:24" x14ac:dyDescent="0.25">
      <c r="A731" s="42" t="s">
        <v>3822</v>
      </c>
      <c r="B731" s="128" t="s">
        <v>1251</v>
      </c>
      <c r="C731" s="50" t="s">
        <v>163</v>
      </c>
      <c r="D731" s="51">
        <v>71476</v>
      </c>
      <c r="E731" s="56" t="s">
        <v>1252</v>
      </c>
      <c r="F731" s="53" t="s">
        <v>160</v>
      </c>
      <c r="G731" s="54">
        <v>3</v>
      </c>
      <c r="H731" s="55">
        <v>3</v>
      </c>
      <c r="I731" s="73">
        <v>89.77</v>
      </c>
      <c r="J731" s="55">
        <v>74.510000000000005</v>
      </c>
      <c r="K731" s="73">
        <v>7.47</v>
      </c>
      <c r="L731" s="55">
        <v>6.2</v>
      </c>
      <c r="M731" s="55">
        <f>TRUNC(((J731*G731)+(L731*G731)),2)</f>
        <v>242.13</v>
      </c>
      <c r="N731" s="55">
        <f>TRUNC(((J731*H731)+(L731*H731)),2)</f>
        <v>242.13</v>
      </c>
      <c r="O731" s="37"/>
      <c r="P731" s="55">
        <v>89.77</v>
      </c>
      <c r="Q731" s="55">
        <v>7.47</v>
      </c>
      <c r="R731" s="55">
        <v>291.72000000000003</v>
      </c>
      <c r="S731" s="55">
        <v>291.72000000000003</v>
      </c>
      <c r="T731" s="135">
        <f>N731/S731</f>
        <v>0.83000822706705046</v>
      </c>
      <c r="U731" s="55">
        <f>TRUNC(J731*H731,2)</f>
        <v>223.53</v>
      </c>
      <c r="V731" s="55">
        <f>TRUNC(L731*H731,2)</f>
        <v>18.600000000000001</v>
      </c>
      <c r="X731" s="36" t="b">
        <v>1</v>
      </c>
    </row>
    <row r="732" spans="1:24" x14ac:dyDescent="0.25">
      <c r="A732" s="42" t="s">
        <v>3823</v>
      </c>
      <c r="B732" s="128" t="s">
        <v>1253</v>
      </c>
      <c r="C732" s="50" t="s">
        <v>197</v>
      </c>
      <c r="D732" s="57" t="s">
        <v>1254</v>
      </c>
      <c r="E732" s="56" t="s">
        <v>1255</v>
      </c>
      <c r="F732" s="53" t="s">
        <v>160</v>
      </c>
      <c r="G732" s="54">
        <v>3</v>
      </c>
      <c r="H732" s="55">
        <v>3</v>
      </c>
      <c r="I732" s="73">
        <v>19.45</v>
      </c>
      <c r="J732" s="55">
        <v>16.14</v>
      </c>
      <c r="K732" s="73">
        <v>9.35</v>
      </c>
      <c r="L732" s="55">
        <v>7.76</v>
      </c>
      <c r="M732" s="55">
        <f>TRUNC(((J732*G732)+(L732*G732)),2)</f>
        <v>71.7</v>
      </c>
      <c r="N732" s="55">
        <f>TRUNC(((J732*H732)+(L732*H732)),2)</f>
        <v>71.7</v>
      </c>
      <c r="O732" s="37"/>
      <c r="P732" s="55">
        <v>19.45</v>
      </c>
      <c r="Q732" s="55">
        <v>9.35</v>
      </c>
      <c r="R732" s="55">
        <v>86.4</v>
      </c>
      <c r="S732" s="55">
        <v>86.4</v>
      </c>
      <c r="T732" s="135">
        <f>N732/S732</f>
        <v>0.82986111111111105</v>
      </c>
      <c r="U732" s="55">
        <f>TRUNC(J732*H732,2)</f>
        <v>48.42</v>
      </c>
      <c r="V732" s="55">
        <f>TRUNC(L732*H732,2)</f>
        <v>23.28</v>
      </c>
      <c r="X732" s="36" t="b">
        <v>1</v>
      </c>
    </row>
    <row r="733" spans="1:24" x14ac:dyDescent="0.25">
      <c r="A733" s="42" t="s">
        <v>3824</v>
      </c>
      <c r="B733" s="128" t="s">
        <v>1256</v>
      </c>
      <c r="C733" s="50" t="s">
        <v>197</v>
      </c>
      <c r="D733" s="57" t="s">
        <v>1257</v>
      </c>
      <c r="E733" s="56" t="s">
        <v>1258</v>
      </c>
      <c r="F733" s="53" t="s">
        <v>160</v>
      </c>
      <c r="G733" s="54">
        <v>1</v>
      </c>
      <c r="H733" s="55">
        <v>1</v>
      </c>
      <c r="I733" s="73">
        <v>180.37</v>
      </c>
      <c r="J733" s="55">
        <v>149.72</v>
      </c>
      <c r="K733" s="73">
        <v>14.94</v>
      </c>
      <c r="L733" s="55">
        <v>12.4</v>
      </c>
      <c r="M733" s="55">
        <f>TRUNC(((J733*G733)+(L733*G733)),2)</f>
        <v>162.12</v>
      </c>
      <c r="N733" s="55">
        <f>TRUNC(((J733*H733)+(L733*H733)),2)</f>
        <v>162.12</v>
      </c>
      <c r="O733" s="37"/>
      <c r="P733" s="55">
        <v>180.37</v>
      </c>
      <c r="Q733" s="55">
        <v>14.94</v>
      </c>
      <c r="R733" s="55">
        <v>195.31</v>
      </c>
      <c r="S733" s="55">
        <v>195.31</v>
      </c>
      <c r="T733" s="135">
        <f>N733/S733</f>
        <v>0.83006502483231792</v>
      </c>
      <c r="U733" s="55">
        <f>TRUNC(J733*H733,2)</f>
        <v>149.72</v>
      </c>
      <c r="V733" s="55">
        <f>TRUNC(L733*H733,2)</f>
        <v>12.4</v>
      </c>
      <c r="X733" s="36" t="b">
        <v>1</v>
      </c>
    </row>
    <row r="734" spans="1:24" ht="24" x14ac:dyDescent="0.3">
      <c r="A734" s="42" t="s">
        <v>3825</v>
      </c>
      <c r="B734" s="128" t="s">
        <v>1259</v>
      </c>
      <c r="C734" s="50" t="s">
        <v>163</v>
      </c>
      <c r="D734" s="51">
        <v>71833</v>
      </c>
      <c r="E734" s="56" t="s">
        <v>1260</v>
      </c>
      <c r="F734" s="53" t="s">
        <v>160</v>
      </c>
      <c r="G734" s="54">
        <v>3</v>
      </c>
      <c r="H734" s="55">
        <v>3</v>
      </c>
      <c r="I734" s="73">
        <v>211.38</v>
      </c>
      <c r="J734" s="55">
        <v>175.46</v>
      </c>
      <c r="K734" s="73">
        <v>56.04</v>
      </c>
      <c r="L734" s="55">
        <v>46.51</v>
      </c>
      <c r="M734" s="55">
        <f>TRUNC(((J734*G734)+(L734*G734)),2)</f>
        <v>665.91</v>
      </c>
      <c r="N734" s="55">
        <f>TRUNC(((J734*H734)+(L734*H734)),2)</f>
        <v>665.91</v>
      </c>
      <c r="O734" s="38"/>
      <c r="P734" s="55">
        <v>211.38</v>
      </c>
      <c r="Q734" s="55">
        <v>56.04</v>
      </c>
      <c r="R734" s="55">
        <v>802.26</v>
      </c>
      <c r="S734" s="55">
        <v>802.26</v>
      </c>
      <c r="T734" s="135">
        <f>N734/S734</f>
        <v>0.83004262957146058</v>
      </c>
      <c r="U734" s="55">
        <f>TRUNC(J734*H734,2)</f>
        <v>526.38</v>
      </c>
      <c r="V734" s="55">
        <f>TRUNC(L734*H734,2)</f>
        <v>139.53</v>
      </c>
      <c r="X734" s="36" t="b">
        <v>1</v>
      </c>
    </row>
    <row r="735" spans="1:24" x14ac:dyDescent="0.25">
      <c r="A735" s="42" t="s">
        <v>3826</v>
      </c>
      <c r="B735" s="128" t="s">
        <v>1261</v>
      </c>
      <c r="C735" s="50" t="s">
        <v>163</v>
      </c>
      <c r="D735" s="51">
        <v>72372</v>
      </c>
      <c r="E735" s="56" t="s">
        <v>1262</v>
      </c>
      <c r="F735" s="53" t="s">
        <v>160</v>
      </c>
      <c r="G735" s="54">
        <v>3</v>
      </c>
      <c r="H735" s="55">
        <v>3</v>
      </c>
      <c r="I735" s="73">
        <v>48.92</v>
      </c>
      <c r="J735" s="55">
        <v>40.6</v>
      </c>
      <c r="K735" s="73">
        <v>14.94</v>
      </c>
      <c r="L735" s="55">
        <v>12.4</v>
      </c>
      <c r="M735" s="55">
        <f>TRUNC(((J735*G735)+(L735*G735)),2)</f>
        <v>159</v>
      </c>
      <c r="N735" s="55">
        <f>TRUNC(((J735*H735)+(L735*H735)),2)</f>
        <v>159</v>
      </c>
      <c r="O735" s="37"/>
      <c r="P735" s="55">
        <v>48.92</v>
      </c>
      <c r="Q735" s="55">
        <v>14.94</v>
      </c>
      <c r="R735" s="55">
        <v>191.58</v>
      </c>
      <c r="S735" s="55">
        <v>191.58</v>
      </c>
      <c r="T735" s="135">
        <f>N735/S735</f>
        <v>0.82994049483244592</v>
      </c>
      <c r="U735" s="55">
        <f>TRUNC(J735*H735,2)</f>
        <v>121.8</v>
      </c>
      <c r="V735" s="55">
        <f>TRUNC(L735*H735,2)</f>
        <v>37.200000000000003</v>
      </c>
      <c r="X735" s="36" t="b">
        <v>1</v>
      </c>
    </row>
    <row r="736" spans="1:24" x14ac:dyDescent="0.25">
      <c r="A736" s="42" t="s">
        <v>3827</v>
      </c>
      <c r="B736" s="128" t="s">
        <v>1263</v>
      </c>
      <c r="C736" s="50" t="s">
        <v>197</v>
      </c>
      <c r="D736" s="57" t="s">
        <v>1264</v>
      </c>
      <c r="E736" s="56" t="s">
        <v>1265</v>
      </c>
      <c r="F736" s="53" t="s">
        <v>160</v>
      </c>
      <c r="G736" s="54">
        <v>3</v>
      </c>
      <c r="H736" s="55">
        <v>3</v>
      </c>
      <c r="I736" s="73">
        <v>18.149999999999999</v>
      </c>
      <c r="J736" s="55">
        <v>15.06</v>
      </c>
      <c r="K736" s="73">
        <v>1.24</v>
      </c>
      <c r="L736" s="55">
        <v>1.02</v>
      </c>
      <c r="M736" s="55">
        <f>TRUNC(((J736*G736)+(L736*G736)),2)</f>
        <v>48.24</v>
      </c>
      <c r="N736" s="55">
        <f>TRUNC(((J736*H736)+(L736*H736)),2)</f>
        <v>48.24</v>
      </c>
      <c r="O736" s="37"/>
      <c r="P736" s="55">
        <v>18.149999999999999</v>
      </c>
      <c r="Q736" s="55">
        <v>1.24</v>
      </c>
      <c r="R736" s="55">
        <v>58.17</v>
      </c>
      <c r="S736" s="55">
        <v>58.17</v>
      </c>
      <c r="T736" s="135">
        <f>N736/S736</f>
        <v>0.82929345023207846</v>
      </c>
      <c r="U736" s="55">
        <f>TRUNC(J736*H736,2)</f>
        <v>45.18</v>
      </c>
      <c r="V736" s="55">
        <f>TRUNC(L736*H736,2)</f>
        <v>3.06</v>
      </c>
      <c r="X736" s="36" t="b">
        <v>1</v>
      </c>
    </row>
    <row r="737" spans="1:24" x14ac:dyDescent="0.25">
      <c r="A737" s="42" t="s">
        <v>3828</v>
      </c>
      <c r="B737" s="128" t="s">
        <v>1266</v>
      </c>
      <c r="C737" s="50" t="s">
        <v>197</v>
      </c>
      <c r="D737" s="57" t="s">
        <v>1267</v>
      </c>
      <c r="E737" s="56" t="s">
        <v>1268</v>
      </c>
      <c r="F737" s="53" t="s">
        <v>160</v>
      </c>
      <c r="G737" s="54">
        <v>3</v>
      </c>
      <c r="H737" s="55">
        <v>3</v>
      </c>
      <c r="I737" s="73">
        <v>17</v>
      </c>
      <c r="J737" s="55">
        <v>14.11</v>
      </c>
      <c r="K737" s="73">
        <v>1.24</v>
      </c>
      <c r="L737" s="55">
        <v>1.02</v>
      </c>
      <c r="M737" s="55">
        <f>TRUNC(((J737*G737)+(L737*G737)),2)</f>
        <v>45.39</v>
      </c>
      <c r="N737" s="55">
        <f>TRUNC(((J737*H737)+(L737*H737)),2)</f>
        <v>45.39</v>
      </c>
      <c r="O737" s="37"/>
      <c r="P737" s="55">
        <v>17</v>
      </c>
      <c r="Q737" s="55">
        <v>1.24</v>
      </c>
      <c r="R737" s="55">
        <v>54.72</v>
      </c>
      <c r="S737" s="55">
        <v>54.72</v>
      </c>
      <c r="T737" s="135">
        <f>N737/S737</f>
        <v>0.82949561403508776</v>
      </c>
      <c r="U737" s="55">
        <f>TRUNC(J737*H737,2)</f>
        <v>42.33</v>
      </c>
      <c r="V737" s="55">
        <f>TRUNC(L737*H737,2)</f>
        <v>3.06</v>
      </c>
      <c r="X737" s="36" t="b">
        <v>1</v>
      </c>
    </row>
    <row r="738" spans="1:24" ht="36" x14ac:dyDescent="0.3">
      <c r="A738" s="42" t="s">
        <v>3829</v>
      </c>
      <c r="B738" s="128" t="s">
        <v>1269</v>
      </c>
      <c r="C738" s="50" t="s">
        <v>217</v>
      </c>
      <c r="D738" s="51">
        <v>102105</v>
      </c>
      <c r="E738" s="56" t="s">
        <v>1270</v>
      </c>
      <c r="F738" s="53" t="s">
        <v>160</v>
      </c>
      <c r="G738" s="54">
        <v>1</v>
      </c>
      <c r="H738" s="55">
        <v>1</v>
      </c>
      <c r="I738" s="73">
        <v>17551.36</v>
      </c>
      <c r="J738" s="55">
        <v>14569.38</v>
      </c>
      <c r="K738" s="73">
        <v>361.8</v>
      </c>
      <c r="L738" s="55">
        <v>300.33</v>
      </c>
      <c r="M738" s="55">
        <f>TRUNC(((J738*G738)+(L738*G738)),2)</f>
        <v>14869.71</v>
      </c>
      <c r="N738" s="55">
        <f>TRUNC(((J738*H738)+(L738*H738)),2)</f>
        <v>14869.71</v>
      </c>
      <c r="O738" s="38"/>
      <c r="P738" s="55">
        <v>17551.36</v>
      </c>
      <c r="Q738" s="55">
        <v>361.8</v>
      </c>
      <c r="R738" s="55">
        <v>17913.16</v>
      </c>
      <c r="S738" s="55">
        <v>17913.16</v>
      </c>
      <c r="T738" s="135">
        <f>N738/S738</f>
        <v>0.83009977022479553</v>
      </c>
      <c r="U738" s="55">
        <f>TRUNC(J738*H738,2)</f>
        <v>14569.38</v>
      </c>
      <c r="V738" s="55">
        <f>TRUNC(L738*H738,2)</f>
        <v>300.33</v>
      </c>
      <c r="X738" s="36" t="b">
        <v>1</v>
      </c>
    </row>
    <row r="739" spans="1:24" x14ac:dyDescent="0.25">
      <c r="A739" s="42" t="s">
        <v>3830</v>
      </c>
      <c r="B739" s="128" t="s">
        <v>1271</v>
      </c>
      <c r="C739" s="50" t="s">
        <v>163</v>
      </c>
      <c r="D739" s="51">
        <v>70514</v>
      </c>
      <c r="E739" s="56" t="s">
        <v>966</v>
      </c>
      <c r="F739" s="53" t="s">
        <v>172</v>
      </c>
      <c r="G739" s="54">
        <v>78</v>
      </c>
      <c r="H739" s="55">
        <v>78</v>
      </c>
      <c r="I739" s="73">
        <v>59.21</v>
      </c>
      <c r="J739" s="55">
        <v>49.15</v>
      </c>
      <c r="K739" s="73">
        <v>6.35</v>
      </c>
      <c r="L739" s="55">
        <v>5.27</v>
      </c>
      <c r="M739" s="55">
        <f>TRUNC(((J739*G739)+(L739*G739)),2)</f>
        <v>4244.76</v>
      </c>
      <c r="N739" s="55">
        <f>TRUNC(((J739*H739)+(L739*H739)),2)</f>
        <v>4244.76</v>
      </c>
      <c r="O739" s="37"/>
      <c r="P739" s="55">
        <v>59.21</v>
      </c>
      <c r="Q739" s="55">
        <v>6.35</v>
      </c>
      <c r="R739" s="55">
        <v>5113.68</v>
      </c>
      <c r="S739" s="55">
        <v>5113.68</v>
      </c>
      <c r="T739" s="135">
        <f>N739/S739</f>
        <v>0.83007931665649781</v>
      </c>
      <c r="U739" s="55">
        <f>TRUNC(J739*H739,2)</f>
        <v>3833.7</v>
      </c>
      <c r="V739" s="55">
        <f>TRUNC(L739*H739,2)</f>
        <v>411.06</v>
      </c>
      <c r="X739" s="36" t="b">
        <v>1</v>
      </c>
    </row>
    <row r="740" spans="1:24" x14ac:dyDescent="0.25">
      <c r="A740" s="42" t="s">
        <v>3831</v>
      </c>
      <c r="B740" s="128" t="s">
        <v>1272</v>
      </c>
      <c r="C740" s="50" t="s">
        <v>163</v>
      </c>
      <c r="D740" s="51">
        <v>70512</v>
      </c>
      <c r="E740" s="56" t="s">
        <v>1273</v>
      </c>
      <c r="F740" s="53" t="s">
        <v>172</v>
      </c>
      <c r="G740" s="54">
        <v>26</v>
      </c>
      <c r="H740" s="55">
        <v>26</v>
      </c>
      <c r="I740" s="73">
        <v>35.94</v>
      </c>
      <c r="J740" s="55">
        <v>29.83</v>
      </c>
      <c r="K740" s="73">
        <v>3.92</v>
      </c>
      <c r="L740" s="55">
        <v>3.25</v>
      </c>
      <c r="M740" s="55">
        <f>TRUNC(((J740*G740)+(L740*G740)),2)</f>
        <v>860.08</v>
      </c>
      <c r="N740" s="55">
        <f>TRUNC(((J740*H740)+(L740*H740)),2)</f>
        <v>860.08</v>
      </c>
      <c r="O740" s="37"/>
      <c r="P740" s="55">
        <v>35.94</v>
      </c>
      <c r="Q740" s="55">
        <v>3.92</v>
      </c>
      <c r="R740" s="55">
        <v>1036.3599999999999</v>
      </c>
      <c r="S740" s="55">
        <v>1036.3599999999999</v>
      </c>
      <c r="T740" s="135">
        <f>N740/S740</f>
        <v>0.82990466633216264</v>
      </c>
      <c r="U740" s="55">
        <f>TRUNC(J740*H740,2)</f>
        <v>775.58</v>
      </c>
      <c r="V740" s="55">
        <f>TRUNC(L740*H740,2)</f>
        <v>84.5</v>
      </c>
      <c r="X740" s="36" t="b">
        <v>1</v>
      </c>
    </row>
    <row r="741" spans="1:24" x14ac:dyDescent="0.25">
      <c r="A741" s="42" t="s">
        <v>3832</v>
      </c>
      <c r="B741" s="128" t="s">
        <v>1274</v>
      </c>
      <c r="C741" s="50" t="s">
        <v>163</v>
      </c>
      <c r="D741" s="51">
        <v>71177</v>
      </c>
      <c r="E741" s="56" t="s">
        <v>1178</v>
      </c>
      <c r="F741" s="53" t="s">
        <v>160</v>
      </c>
      <c r="G741" s="54">
        <v>1</v>
      </c>
      <c r="H741" s="55">
        <v>1</v>
      </c>
      <c r="I741" s="73">
        <v>407.9</v>
      </c>
      <c r="J741" s="55">
        <v>338.59</v>
      </c>
      <c r="K741" s="73">
        <v>33.619999999999997</v>
      </c>
      <c r="L741" s="55">
        <v>27.9</v>
      </c>
      <c r="M741" s="55">
        <f>TRUNC(((J741*G741)+(L741*G741)),2)</f>
        <v>366.49</v>
      </c>
      <c r="N741" s="55">
        <f>TRUNC(((J741*H741)+(L741*H741)),2)</f>
        <v>366.49</v>
      </c>
      <c r="O741" s="37"/>
      <c r="P741" s="55">
        <v>407.9</v>
      </c>
      <c r="Q741" s="55">
        <v>33.619999999999997</v>
      </c>
      <c r="R741" s="55">
        <v>441.52</v>
      </c>
      <c r="S741" s="55">
        <v>441.52</v>
      </c>
      <c r="T741" s="135">
        <f>N741/S741</f>
        <v>0.83006432324696511</v>
      </c>
      <c r="U741" s="55">
        <f>TRUNC(J741*H741,2)</f>
        <v>338.59</v>
      </c>
      <c r="V741" s="55">
        <f>TRUNC(L741*H741,2)</f>
        <v>27.9</v>
      </c>
      <c r="X741" s="36" t="b">
        <v>1</v>
      </c>
    </row>
    <row r="742" spans="1:24" ht="24" x14ac:dyDescent="0.3">
      <c r="A742" s="42" t="s">
        <v>3833</v>
      </c>
      <c r="B742" s="128" t="s">
        <v>1275</v>
      </c>
      <c r="C742" s="50" t="s">
        <v>217</v>
      </c>
      <c r="D742" s="51">
        <v>102110</v>
      </c>
      <c r="E742" s="56" t="s">
        <v>1276</v>
      </c>
      <c r="F742" s="53" t="s">
        <v>160</v>
      </c>
      <c r="G742" s="54">
        <v>1</v>
      </c>
      <c r="H742" s="55">
        <v>1</v>
      </c>
      <c r="I742" s="73">
        <v>232.24</v>
      </c>
      <c r="J742" s="55">
        <v>192.78</v>
      </c>
      <c r="K742" s="73">
        <v>16.84</v>
      </c>
      <c r="L742" s="55">
        <v>13.97</v>
      </c>
      <c r="M742" s="55">
        <f>TRUNC(((J742*G742)+(L742*G742)),2)</f>
        <v>206.75</v>
      </c>
      <c r="N742" s="55">
        <f>TRUNC(((J742*H742)+(L742*H742)),2)</f>
        <v>206.75</v>
      </c>
      <c r="O742" s="38"/>
      <c r="P742" s="55">
        <v>232.24</v>
      </c>
      <c r="Q742" s="55">
        <v>16.84</v>
      </c>
      <c r="R742" s="55">
        <v>249.08</v>
      </c>
      <c r="S742" s="55">
        <v>249.08</v>
      </c>
      <c r="T742" s="135">
        <f>N742/S742</f>
        <v>0.83005460093142758</v>
      </c>
      <c r="U742" s="55">
        <f>TRUNC(J742*H742,2)</f>
        <v>192.78</v>
      </c>
      <c r="V742" s="55">
        <f>TRUNC(L742*H742,2)</f>
        <v>13.97</v>
      </c>
      <c r="X742" s="36" t="b">
        <v>1</v>
      </c>
    </row>
    <row r="743" spans="1:24" x14ac:dyDescent="0.3">
      <c r="A743" s="42" t="s">
        <v>3834</v>
      </c>
      <c r="B743" s="128" t="s">
        <v>1277</v>
      </c>
      <c r="C743" s="50" t="s">
        <v>197</v>
      </c>
      <c r="D743" s="57" t="s">
        <v>1278</v>
      </c>
      <c r="E743" s="56" t="s">
        <v>1279</v>
      </c>
      <c r="F743" s="53" t="s">
        <v>172</v>
      </c>
      <c r="G743" s="54">
        <v>2</v>
      </c>
      <c r="H743" s="55">
        <v>2</v>
      </c>
      <c r="I743" s="73">
        <v>4.42</v>
      </c>
      <c r="J743" s="55">
        <v>3.66</v>
      </c>
      <c r="K743" s="73">
        <v>7.47</v>
      </c>
      <c r="L743" s="55">
        <v>6.2</v>
      </c>
      <c r="M743" s="55">
        <f>TRUNC(((J743*G743)+(L743*G743)),2)</f>
        <v>19.72</v>
      </c>
      <c r="N743" s="55">
        <f>TRUNC(((J743*H743)+(L743*H743)),2)</f>
        <v>19.72</v>
      </c>
      <c r="O743" s="38"/>
      <c r="P743" s="55">
        <v>4.42</v>
      </c>
      <c r="Q743" s="55">
        <v>7.47</v>
      </c>
      <c r="R743" s="55">
        <v>23.78</v>
      </c>
      <c r="S743" s="55">
        <v>23.78</v>
      </c>
      <c r="T743" s="135">
        <f>N743/S743</f>
        <v>0.82926829268292679</v>
      </c>
      <c r="U743" s="55">
        <f>TRUNC(J743*H743,2)</f>
        <v>7.32</v>
      </c>
      <c r="V743" s="55">
        <f>TRUNC(L743*H743,2)</f>
        <v>12.4</v>
      </c>
      <c r="X743" s="36" t="b">
        <v>1</v>
      </c>
    </row>
    <row r="744" spans="1:24" x14ac:dyDescent="0.25">
      <c r="A744" s="42" t="s">
        <v>3835</v>
      </c>
      <c r="B744" s="128" t="s">
        <v>1280</v>
      </c>
      <c r="C744" s="50" t="s">
        <v>163</v>
      </c>
      <c r="D744" s="51">
        <v>70505</v>
      </c>
      <c r="E744" s="56" t="s">
        <v>1281</v>
      </c>
      <c r="F744" s="53" t="s">
        <v>160</v>
      </c>
      <c r="G744" s="54">
        <v>1</v>
      </c>
      <c r="H744" s="55">
        <v>1</v>
      </c>
      <c r="I744" s="73">
        <v>27.17</v>
      </c>
      <c r="J744" s="55">
        <v>22.55</v>
      </c>
      <c r="K744" s="73">
        <v>9.35</v>
      </c>
      <c r="L744" s="55">
        <v>7.76</v>
      </c>
      <c r="M744" s="55">
        <f>TRUNC(((J744*G744)+(L744*G744)),2)</f>
        <v>30.31</v>
      </c>
      <c r="N744" s="55">
        <f>TRUNC(((J744*H744)+(L744*H744)),2)</f>
        <v>30.31</v>
      </c>
      <c r="O744" s="37"/>
      <c r="P744" s="55">
        <v>27.17</v>
      </c>
      <c r="Q744" s="55">
        <v>9.35</v>
      </c>
      <c r="R744" s="55">
        <v>36.520000000000003</v>
      </c>
      <c r="S744" s="55">
        <v>36.520000000000003</v>
      </c>
      <c r="T744" s="135">
        <f>N744/S744</f>
        <v>0.82995618838992324</v>
      </c>
      <c r="U744" s="55">
        <f>TRUNC(J744*H744,2)</f>
        <v>22.55</v>
      </c>
      <c r="V744" s="55">
        <f>TRUNC(L744*H744,2)</f>
        <v>7.76</v>
      </c>
      <c r="X744" s="36" t="b">
        <v>1</v>
      </c>
    </row>
    <row r="745" spans="1:24" x14ac:dyDescent="0.25">
      <c r="A745" s="42" t="s">
        <v>3836</v>
      </c>
      <c r="B745" s="128" t="s">
        <v>1282</v>
      </c>
      <c r="C745" s="50" t="s">
        <v>163</v>
      </c>
      <c r="D745" s="51">
        <v>71216</v>
      </c>
      <c r="E745" s="56" t="s">
        <v>1283</v>
      </c>
      <c r="F745" s="53" t="s">
        <v>172</v>
      </c>
      <c r="G745" s="54">
        <v>11</v>
      </c>
      <c r="H745" s="55">
        <v>11</v>
      </c>
      <c r="I745" s="73">
        <v>73.69</v>
      </c>
      <c r="J745" s="55">
        <v>61.17</v>
      </c>
      <c r="K745" s="73">
        <v>52.3</v>
      </c>
      <c r="L745" s="55">
        <v>43.41</v>
      </c>
      <c r="M745" s="55">
        <f>TRUNC(((J745*G745)+(L745*G745)),2)</f>
        <v>1150.3800000000001</v>
      </c>
      <c r="N745" s="55">
        <f>TRUNC(((J745*H745)+(L745*H745)),2)</f>
        <v>1150.3800000000001</v>
      </c>
      <c r="O745" s="37"/>
      <c r="P745" s="55">
        <v>73.69</v>
      </c>
      <c r="Q745" s="55">
        <v>52.3</v>
      </c>
      <c r="R745" s="55">
        <v>1385.89</v>
      </c>
      <c r="S745" s="55">
        <v>1385.89</v>
      </c>
      <c r="T745" s="135">
        <f>N745/S745</f>
        <v>0.83006587824430511</v>
      </c>
      <c r="U745" s="55">
        <f>TRUNC(J745*H745,2)</f>
        <v>672.87</v>
      </c>
      <c r="V745" s="55">
        <f>TRUNC(L745*H745,2)</f>
        <v>477.51</v>
      </c>
      <c r="X745" s="36" t="b">
        <v>1</v>
      </c>
    </row>
    <row r="746" spans="1:24" ht="24" x14ac:dyDescent="0.3">
      <c r="A746" s="42" t="s">
        <v>3837</v>
      </c>
      <c r="B746" s="128" t="s">
        <v>1284</v>
      </c>
      <c r="C746" s="50" t="s">
        <v>217</v>
      </c>
      <c r="D746" s="51">
        <v>97669</v>
      </c>
      <c r="E746" s="56" t="s">
        <v>1285</v>
      </c>
      <c r="F746" s="53" t="s">
        <v>172</v>
      </c>
      <c r="G746" s="54">
        <v>15</v>
      </c>
      <c r="H746" s="55">
        <v>15</v>
      </c>
      <c r="I746" s="73">
        <v>10.37</v>
      </c>
      <c r="J746" s="55">
        <v>8.6</v>
      </c>
      <c r="K746" s="73">
        <v>5.73</v>
      </c>
      <c r="L746" s="55">
        <v>4.75</v>
      </c>
      <c r="M746" s="55">
        <f>TRUNC(((J746*G746)+(L746*G746)),2)</f>
        <v>200.25</v>
      </c>
      <c r="N746" s="55">
        <f>TRUNC(((J746*H746)+(L746*H746)),2)</f>
        <v>200.25</v>
      </c>
      <c r="O746" s="38"/>
      <c r="P746" s="55">
        <v>10.37</v>
      </c>
      <c r="Q746" s="55">
        <v>5.73</v>
      </c>
      <c r="R746" s="55">
        <v>241.5</v>
      </c>
      <c r="S746" s="55">
        <v>241.5</v>
      </c>
      <c r="T746" s="135">
        <f>N746/S746</f>
        <v>0.82919254658385089</v>
      </c>
      <c r="U746" s="55">
        <f>TRUNC(J746*H746,2)</f>
        <v>129</v>
      </c>
      <c r="V746" s="55">
        <f>TRUNC(L746*H746,2)</f>
        <v>71.25</v>
      </c>
      <c r="X746" s="36" t="b">
        <v>1</v>
      </c>
    </row>
    <row r="747" spans="1:24" ht="24" x14ac:dyDescent="0.3">
      <c r="A747" s="42" t="s">
        <v>3838</v>
      </c>
      <c r="B747" s="128" t="s">
        <v>1286</v>
      </c>
      <c r="C747" s="50" t="s">
        <v>217</v>
      </c>
      <c r="D747" s="51">
        <v>96977</v>
      </c>
      <c r="E747" s="52" t="s">
        <v>3054</v>
      </c>
      <c r="F747" s="53" t="s">
        <v>172</v>
      </c>
      <c r="G747" s="54">
        <v>24</v>
      </c>
      <c r="H747" s="55">
        <v>24</v>
      </c>
      <c r="I747" s="73">
        <v>51.15</v>
      </c>
      <c r="J747" s="55">
        <v>42.45</v>
      </c>
      <c r="K747" s="73">
        <v>1.23</v>
      </c>
      <c r="L747" s="55">
        <v>1.02</v>
      </c>
      <c r="M747" s="55">
        <f>TRUNC(((J747*G747)+(L747*G747)),2)</f>
        <v>1043.28</v>
      </c>
      <c r="N747" s="55">
        <f>TRUNC(((J747*H747)+(L747*H747)),2)</f>
        <v>1043.28</v>
      </c>
      <c r="O747" s="38"/>
      <c r="P747" s="55">
        <v>51.15</v>
      </c>
      <c r="Q747" s="55">
        <v>1.23</v>
      </c>
      <c r="R747" s="55">
        <v>1257.1199999999999</v>
      </c>
      <c r="S747" s="55">
        <v>1257.1199999999999</v>
      </c>
      <c r="T747" s="135">
        <f>N747/S747</f>
        <v>0.82989690721649489</v>
      </c>
      <c r="U747" s="55">
        <f>TRUNC(J747*H747,2)</f>
        <v>1018.8</v>
      </c>
      <c r="V747" s="55">
        <f>TRUNC(L747*H747,2)</f>
        <v>24.48</v>
      </c>
      <c r="X747" s="36" t="b">
        <v>1</v>
      </c>
    </row>
    <row r="748" spans="1:24" x14ac:dyDescent="0.25">
      <c r="A748" s="42" t="s">
        <v>3839</v>
      </c>
      <c r="B748" s="128" t="s">
        <v>1287</v>
      </c>
      <c r="C748" s="50" t="s">
        <v>163</v>
      </c>
      <c r="D748" s="51">
        <v>70229</v>
      </c>
      <c r="E748" s="56" t="s">
        <v>1288</v>
      </c>
      <c r="F748" s="53" t="s">
        <v>280</v>
      </c>
      <c r="G748" s="54">
        <v>1</v>
      </c>
      <c r="H748" s="55">
        <v>1</v>
      </c>
      <c r="I748" s="73">
        <v>21</v>
      </c>
      <c r="J748" s="55">
        <v>17.43</v>
      </c>
      <c r="K748" s="73">
        <v>33.869999999999997</v>
      </c>
      <c r="L748" s="55">
        <v>28.11</v>
      </c>
      <c r="M748" s="55">
        <f>TRUNC(((J748*G748)+(L748*G748)),2)</f>
        <v>45.54</v>
      </c>
      <c r="N748" s="55">
        <f>TRUNC(((J748*H748)+(L748*H748)),2)</f>
        <v>45.54</v>
      </c>
      <c r="O748" s="37"/>
      <c r="P748" s="55">
        <v>21</v>
      </c>
      <c r="Q748" s="55">
        <v>33.869999999999997</v>
      </c>
      <c r="R748" s="55">
        <v>54.87</v>
      </c>
      <c r="S748" s="55">
        <v>54.87</v>
      </c>
      <c r="T748" s="135">
        <f>N748/S748</f>
        <v>0.8299617277200656</v>
      </c>
      <c r="U748" s="55">
        <f>TRUNC(J748*H748,2)</f>
        <v>17.43</v>
      </c>
      <c r="V748" s="55">
        <f>TRUNC(L748*H748,2)</f>
        <v>28.11</v>
      </c>
      <c r="X748" s="36" t="b">
        <v>1</v>
      </c>
    </row>
    <row r="749" spans="1:24" x14ac:dyDescent="0.25">
      <c r="A749" s="42" t="s">
        <v>3840</v>
      </c>
      <c r="B749" s="128" t="s">
        <v>1289</v>
      </c>
      <c r="C749" s="50" t="s">
        <v>197</v>
      </c>
      <c r="D749" s="57" t="s">
        <v>1290</v>
      </c>
      <c r="E749" s="56" t="s">
        <v>1291</v>
      </c>
      <c r="F749" s="53" t="s">
        <v>160</v>
      </c>
      <c r="G749" s="54">
        <v>1</v>
      </c>
      <c r="H749" s="55">
        <v>1</v>
      </c>
      <c r="I749" s="73">
        <v>1522.33</v>
      </c>
      <c r="J749" s="55">
        <v>1263.68</v>
      </c>
      <c r="K749" s="73">
        <v>0</v>
      </c>
      <c r="L749" s="55">
        <v>0</v>
      </c>
      <c r="M749" s="55">
        <f>TRUNC(((J749*G749)+(L749*G749)),2)</f>
        <v>1263.68</v>
      </c>
      <c r="N749" s="55">
        <f>TRUNC(((J749*H749)+(L749*H749)),2)</f>
        <v>1263.68</v>
      </c>
      <c r="O749" s="37"/>
      <c r="P749" s="55">
        <v>1522.33</v>
      </c>
      <c r="Q749" s="55">
        <v>0</v>
      </c>
      <c r="R749" s="55">
        <v>1522.33</v>
      </c>
      <c r="S749" s="55">
        <v>1522.33</v>
      </c>
      <c r="T749" s="135">
        <f>N749/S749</f>
        <v>0.83009597130714108</v>
      </c>
      <c r="U749" s="55">
        <f>TRUNC(J749*H749,2)</f>
        <v>1263.68</v>
      </c>
      <c r="V749" s="55">
        <f>TRUNC(L749*H749,2)</f>
        <v>0</v>
      </c>
      <c r="X749" s="36" t="b">
        <v>1</v>
      </c>
    </row>
    <row r="750" spans="1:24" ht="24" x14ac:dyDescent="0.3">
      <c r="A750" s="42" t="s">
        <v>3841</v>
      </c>
      <c r="B750" s="128" t="s">
        <v>1292</v>
      </c>
      <c r="C750" s="50" t="s">
        <v>163</v>
      </c>
      <c r="D750" s="51">
        <v>71997</v>
      </c>
      <c r="E750" s="52" t="s">
        <v>3055</v>
      </c>
      <c r="F750" s="53" t="s">
        <v>172</v>
      </c>
      <c r="G750" s="54">
        <v>1.7</v>
      </c>
      <c r="H750" s="55">
        <v>1.7</v>
      </c>
      <c r="I750" s="73">
        <v>363.16</v>
      </c>
      <c r="J750" s="55">
        <v>301.45</v>
      </c>
      <c r="K750" s="73">
        <v>351.91</v>
      </c>
      <c r="L750" s="55">
        <v>292.12</v>
      </c>
      <c r="M750" s="55">
        <f>TRUNC(((J750*G750)+(L750*G750)),2)</f>
        <v>1009.06</v>
      </c>
      <c r="N750" s="55">
        <f>TRUNC(((J750*H750)+(L750*H750)),2)</f>
        <v>1009.06</v>
      </c>
      <c r="O750" s="38"/>
      <c r="P750" s="55">
        <v>363.16</v>
      </c>
      <c r="Q750" s="55">
        <v>351.91</v>
      </c>
      <c r="R750" s="55">
        <v>1215.6099999999999</v>
      </c>
      <c r="S750" s="55">
        <v>1215.6099999999999</v>
      </c>
      <c r="T750" s="135">
        <f>N750/S750</f>
        <v>0.83008530696522731</v>
      </c>
      <c r="U750" s="55">
        <f>TRUNC(J750*H750,2)</f>
        <v>512.46</v>
      </c>
      <c r="V750" s="55">
        <f>TRUNC(L750*H750,2)</f>
        <v>496.6</v>
      </c>
      <c r="X750" s="36" t="b">
        <v>1</v>
      </c>
    </row>
    <row r="751" spans="1:24" x14ac:dyDescent="0.25">
      <c r="A751" s="42" t="s">
        <v>3842</v>
      </c>
      <c r="B751" s="128" t="s">
        <v>1293</v>
      </c>
      <c r="C751" s="50" t="s">
        <v>163</v>
      </c>
      <c r="D751" s="51">
        <v>72080</v>
      </c>
      <c r="E751" s="56" t="s">
        <v>1294</v>
      </c>
      <c r="F751" s="53" t="s">
        <v>185</v>
      </c>
      <c r="G751" s="54">
        <v>4</v>
      </c>
      <c r="H751" s="55">
        <v>4</v>
      </c>
      <c r="I751" s="73">
        <v>200</v>
      </c>
      <c r="J751" s="55">
        <v>166.02</v>
      </c>
      <c r="K751" s="73">
        <v>0</v>
      </c>
      <c r="L751" s="55">
        <v>0</v>
      </c>
      <c r="M751" s="55">
        <f>TRUNC(((J751*G751)+(L751*G751)),2)</f>
        <v>664.08</v>
      </c>
      <c r="N751" s="55">
        <f>TRUNC(((J751*H751)+(L751*H751)),2)</f>
        <v>664.08</v>
      </c>
      <c r="O751" s="37"/>
      <c r="P751" s="55">
        <v>200</v>
      </c>
      <c r="Q751" s="55">
        <v>0</v>
      </c>
      <c r="R751" s="55">
        <v>800</v>
      </c>
      <c r="S751" s="55">
        <v>800</v>
      </c>
      <c r="T751" s="135">
        <f>N751/S751</f>
        <v>0.83010000000000006</v>
      </c>
      <c r="U751" s="55">
        <f>TRUNC(J751*H751,2)</f>
        <v>664.08</v>
      </c>
      <c r="V751" s="55">
        <f>TRUNC(L751*H751,2)</f>
        <v>0</v>
      </c>
      <c r="X751" s="36" t="b">
        <v>1</v>
      </c>
    </row>
    <row r="752" spans="1:24" x14ac:dyDescent="0.25">
      <c r="A752" s="42" t="s">
        <v>3843</v>
      </c>
      <c r="B752" s="128" t="s">
        <v>1295</v>
      </c>
      <c r="C752" s="50" t="s">
        <v>197</v>
      </c>
      <c r="D752" s="57" t="s">
        <v>1296</v>
      </c>
      <c r="E752" s="56" t="s">
        <v>1297</v>
      </c>
      <c r="F752" s="53" t="s">
        <v>160</v>
      </c>
      <c r="G752" s="54">
        <v>1</v>
      </c>
      <c r="H752" s="55">
        <v>1</v>
      </c>
      <c r="I752" s="73">
        <v>52.12</v>
      </c>
      <c r="J752" s="55">
        <v>43.26</v>
      </c>
      <c r="K752" s="73">
        <v>5.34</v>
      </c>
      <c r="L752" s="55">
        <v>4.43</v>
      </c>
      <c r="M752" s="55">
        <f>TRUNC(((J752*G752)+(L752*G752)),2)</f>
        <v>47.69</v>
      </c>
      <c r="N752" s="55">
        <f>TRUNC(((J752*H752)+(L752*H752)),2)</f>
        <v>47.69</v>
      </c>
      <c r="O752" s="37"/>
      <c r="P752" s="55">
        <v>52.12</v>
      </c>
      <c r="Q752" s="55">
        <v>5.34</v>
      </c>
      <c r="R752" s="55">
        <v>57.46</v>
      </c>
      <c r="S752" s="55">
        <v>57.46</v>
      </c>
      <c r="T752" s="135">
        <f>N752/S752</f>
        <v>0.82996867386007656</v>
      </c>
      <c r="U752" s="55">
        <f>TRUNC(J752*H752,2)</f>
        <v>43.26</v>
      </c>
      <c r="V752" s="55">
        <f>TRUNC(L752*H752,2)</f>
        <v>4.43</v>
      </c>
      <c r="X752" s="36" t="b">
        <v>1</v>
      </c>
    </row>
    <row r="753" spans="1:24" x14ac:dyDescent="0.25">
      <c r="A753" s="42" t="s">
        <v>3844</v>
      </c>
      <c r="B753" s="128" t="s">
        <v>1298</v>
      </c>
      <c r="C753" s="50" t="s">
        <v>163</v>
      </c>
      <c r="D753" s="51">
        <v>70706</v>
      </c>
      <c r="E753" s="56" t="s">
        <v>1202</v>
      </c>
      <c r="F753" s="53" t="s">
        <v>160</v>
      </c>
      <c r="G753" s="54">
        <v>3</v>
      </c>
      <c r="H753" s="55">
        <v>3</v>
      </c>
      <c r="I753" s="73">
        <v>616.09</v>
      </c>
      <c r="J753" s="55">
        <v>511.41</v>
      </c>
      <c r="K753" s="73">
        <v>74.72</v>
      </c>
      <c r="L753" s="55">
        <v>62.02</v>
      </c>
      <c r="M753" s="55">
        <f>TRUNC(((J753*G753)+(L753*G753)),2)</f>
        <v>1720.29</v>
      </c>
      <c r="N753" s="55">
        <f>TRUNC(((J753*H753)+(L753*H753)),2)</f>
        <v>1720.29</v>
      </c>
      <c r="O753" s="37"/>
      <c r="P753" s="55">
        <v>616.09</v>
      </c>
      <c r="Q753" s="55">
        <v>74.72</v>
      </c>
      <c r="R753" s="55">
        <v>2072.4299999999998</v>
      </c>
      <c r="S753" s="55">
        <v>2072.4299999999998</v>
      </c>
      <c r="T753" s="135">
        <f>N753/S753</f>
        <v>0.83008352513715788</v>
      </c>
      <c r="U753" s="55">
        <f>TRUNC(J753*H753,2)</f>
        <v>1534.23</v>
      </c>
      <c r="V753" s="55">
        <f>TRUNC(L753*H753,2)</f>
        <v>186.06</v>
      </c>
      <c r="X753" s="36" t="b">
        <v>1</v>
      </c>
    </row>
    <row r="754" spans="1:24" x14ac:dyDescent="0.25">
      <c r="A754" s="42" t="s">
        <v>3845</v>
      </c>
      <c r="B754" s="128" t="s">
        <v>1299</v>
      </c>
      <c r="C754" s="50" t="s">
        <v>163</v>
      </c>
      <c r="D754" s="51">
        <v>70240</v>
      </c>
      <c r="E754" s="56" t="s">
        <v>1300</v>
      </c>
      <c r="F754" s="53" t="s">
        <v>160</v>
      </c>
      <c r="G754" s="54">
        <v>1</v>
      </c>
      <c r="H754" s="55">
        <v>1</v>
      </c>
      <c r="I754" s="73">
        <v>24.98</v>
      </c>
      <c r="J754" s="55">
        <v>20.73</v>
      </c>
      <c r="K754" s="73">
        <v>11.21</v>
      </c>
      <c r="L754" s="55">
        <v>9.3000000000000007</v>
      </c>
      <c r="M754" s="55">
        <f>TRUNC(((J754*G754)+(L754*G754)),2)</f>
        <v>30.03</v>
      </c>
      <c r="N754" s="55">
        <f>TRUNC(((J754*H754)+(L754*H754)),2)</f>
        <v>30.03</v>
      </c>
      <c r="O754" s="37"/>
      <c r="P754" s="55">
        <v>24.98</v>
      </c>
      <c r="Q754" s="55">
        <v>11.21</v>
      </c>
      <c r="R754" s="55">
        <v>36.19</v>
      </c>
      <c r="S754" s="55">
        <v>36.19</v>
      </c>
      <c r="T754" s="135">
        <f>N754/S754</f>
        <v>0.82978723404255328</v>
      </c>
      <c r="U754" s="55">
        <f>TRUNC(J754*H754,2)</f>
        <v>20.73</v>
      </c>
      <c r="V754" s="55">
        <f>TRUNC(L754*H754,2)</f>
        <v>9.3000000000000007</v>
      </c>
      <c r="X754" s="36" t="b">
        <v>1</v>
      </c>
    </row>
    <row r="755" spans="1:24" ht="24" x14ac:dyDescent="0.3">
      <c r="A755" s="42" t="s">
        <v>3846</v>
      </c>
      <c r="B755" s="128" t="s">
        <v>1301</v>
      </c>
      <c r="C755" s="50" t="s">
        <v>217</v>
      </c>
      <c r="D755" s="51">
        <v>101548</v>
      </c>
      <c r="E755" s="52" t="s">
        <v>3056</v>
      </c>
      <c r="F755" s="53" t="s">
        <v>160</v>
      </c>
      <c r="G755" s="54">
        <v>1</v>
      </c>
      <c r="H755" s="55">
        <v>1</v>
      </c>
      <c r="I755" s="73">
        <v>4.72</v>
      </c>
      <c r="J755" s="55">
        <v>3.91</v>
      </c>
      <c r="K755" s="73">
        <v>1.52</v>
      </c>
      <c r="L755" s="55">
        <v>1.26</v>
      </c>
      <c r="M755" s="55">
        <f>TRUNC(((J755*G755)+(L755*G755)),2)</f>
        <v>5.17</v>
      </c>
      <c r="N755" s="55">
        <f>TRUNC(((J755*H755)+(L755*H755)),2)</f>
        <v>5.17</v>
      </c>
      <c r="O755" s="38"/>
      <c r="P755" s="55">
        <v>4.72</v>
      </c>
      <c r="Q755" s="55">
        <v>1.52</v>
      </c>
      <c r="R755" s="55">
        <v>6.24</v>
      </c>
      <c r="S755" s="55">
        <v>6.24</v>
      </c>
      <c r="T755" s="135">
        <f>N755/S755</f>
        <v>0.82852564102564097</v>
      </c>
      <c r="U755" s="55">
        <f>TRUNC(J755*H755,2)</f>
        <v>3.91</v>
      </c>
      <c r="V755" s="55">
        <f>TRUNC(L755*H755,2)</f>
        <v>1.26</v>
      </c>
      <c r="X755" s="36" t="b">
        <v>1</v>
      </c>
    </row>
    <row r="756" spans="1:24" x14ac:dyDescent="0.25">
      <c r="A756" s="42" t="s">
        <v>3847</v>
      </c>
      <c r="B756" s="128" t="s">
        <v>1302</v>
      </c>
      <c r="C756" s="50" t="s">
        <v>163</v>
      </c>
      <c r="D756" s="51">
        <v>71381</v>
      </c>
      <c r="E756" s="56" t="s">
        <v>1303</v>
      </c>
      <c r="F756" s="53" t="s">
        <v>160</v>
      </c>
      <c r="G756" s="54">
        <v>5</v>
      </c>
      <c r="H756" s="55">
        <v>5</v>
      </c>
      <c r="I756" s="73">
        <v>92.78</v>
      </c>
      <c r="J756" s="55">
        <v>77.010000000000005</v>
      </c>
      <c r="K756" s="73">
        <v>14.94</v>
      </c>
      <c r="L756" s="55">
        <v>12.4</v>
      </c>
      <c r="M756" s="55">
        <f>TRUNC(((J756*G756)+(L756*G756)),2)</f>
        <v>447.05</v>
      </c>
      <c r="N756" s="55">
        <f>TRUNC(((J756*H756)+(L756*H756)),2)</f>
        <v>447.05</v>
      </c>
      <c r="O756" s="37"/>
      <c r="P756" s="55">
        <v>92.78</v>
      </c>
      <c r="Q756" s="55">
        <v>14.94</v>
      </c>
      <c r="R756" s="55">
        <v>538.6</v>
      </c>
      <c r="S756" s="55">
        <v>538.6</v>
      </c>
      <c r="T756" s="135">
        <f>N756/S756</f>
        <v>0.83002227998514666</v>
      </c>
      <c r="U756" s="55">
        <f>TRUNC(J756*H756,2)</f>
        <v>385.05</v>
      </c>
      <c r="V756" s="55">
        <f>TRUNC(L756*H756,2)</f>
        <v>62</v>
      </c>
      <c r="X756" s="36" t="b">
        <v>1</v>
      </c>
    </row>
    <row r="757" spans="1:24" x14ac:dyDescent="0.25">
      <c r="A757" s="42" t="s">
        <v>3848</v>
      </c>
      <c r="B757" s="128" t="s">
        <v>1304</v>
      </c>
      <c r="C757" s="50" t="s">
        <v>163</v>
      </c>
      <c r="D757" s="51">
        <v>70255</v>
      </c>
      <c r="E757" s="56" t="s">
        <v>1305</v>
      </c>
      <c r="F757" s="53" t="s">
        <v>160</v>
      </c>
      <c r="G757" s="54">
        <v>5</v>
      </c>
      <c r="H757" s="55">
        <v>5</v>
      </c>
      <c r="I757" s="73">
        <v>17.13</v>
      </c>
      <c r="J757" s="55">
        <v>14.21</v>
      </c>
      <c r="K757" s="73">
        <v>9.35</v>
      </c>
      <c r="L757" s="55">
        <v>7.76</v>
      </c>
      <c r="M757" s="55">
        <f>TRUNC(((J757*G757)+(L757*G757)),2)</f>
        <v>109.85</v>
      </c>
      <c r="N757" s="55">
        <f>TRUNC(((J757*H757)+(L757*H757)),2)</f>
        <v>109.85</v>
      </c>
      <c r="O757" s="37"/>
      <c r="P757" s="55">
        <v>17.13</v>
      </c>
      <c r="Q757" s="55">
        <v>9.35</v>
      </c>
      <c r="R757" s="55">
        <v>132.4</v>
      </c>
      <c r="S757" s="55">
        <v>132.4</v>
      </c>
      <c r="T757" s="135">
        <f>N757/S757</f>
        <v>0.82968277945619329</v>
      </c>
      <c r="U757" s="55">
        <f>TRUNC(J757*H757,2)</f>
        <v>71.05</v>
      </c>
      <c r="V757" s="55">
        <f>TRUNC(L757*H757,2)</f>
        <v>38.799999999999997</v>
      </c>
      <c r="X757" s="36" t="b">
        <v>1</v>
      </c>
    </row>
    <row r="758" spans="1:24" x14ac:dyDescent="0.25">
      <c r="A758" s="42" t="s">
        <v>3849</v>
      </c>
      <c r="B758" s="128" t="s">
        <v>1306</v>
      </c>
      <c r="C758" s="50" t="s">
        <v>197</v>
      </c>
      <c r="D758" s="57" t="s">
        <v>1307</v>
      </c>
      <c r="E758" s="56" t="s">
        <v>1308</v>
      </c>
      <c r="F758" s="53" t="s">
        <v>160</v>
      </c>
      <c r="G758" s="54">
        <v>1</v>
      </c>
      <c r="H758" s="55">
        <v>1</v>
      </c>
      <c r="I758" s="73">
        <v>11.08</v>
      </c>
      <c r="J758" s="55">
        <v>9.19</v>
      </c>
      <c r="K758" s="73">
        <v>14.94</v>
      </c>
      <c r="L758" s="55">
        <v>12.4</v>
      </c>
      <c r="M758" s="55">
        <f>TRUNC(((J758*G758)+(L758*G758)),2)</f>
        <v>21.59</v>
      </c>
      <c r="N758" s="55">
        <f>TRUNC(((J758*H758)+(L758*H758)),2)</f>
        <v>21.59</v>
      </c>
      <c r="O758" s="37"/>
      <c r="P758" s="55">
        <v>11.08</v>
      </c>
      <c r="Q758" s="55">
        <v>14.94</v>
      </c>
      <c r="R758" s="55">
        <v>26.02</v>
      </c>
      <c r="S758" s="55">
        <v>26.02</v>
      </c>
      <c r="T758" s="135">
        <f>N758/S758</f>
        <v>0.82974634896233668</v>
      </c>
      <c r="U758" s="55">
        <f>TRUNC(J758*H758,2)</f>
        <v>9.19</v>
      </c>
      <c r="V758" s="55">
        <f>TRUNC(L758*H758,2)</f>
        <v>12.4</v>
      </c>
      <c r="X758" s="36" t="b">
        <v>1</v>
      </c>
    </row>
    <row r="759" spans="1:24" ht="24" x14ac:dyDescent="0.3">
      <c r="A759" s="42" t="s">
        <v>3850</v>
      </c>
      <c r="B759" s="128" t="s">
        <v>1309</v>
      </c>
      <c r="C759" s="50" t="s">
        <v>217</v>
      </c>
      <c r="D759" s="51">
        <v>98111</v>
      </c>
      <c r="E759" s="52" t="s">
        <v>3057</v>
      </c>
      <c r="F759" s="53" t="s">
        <v>160</v>
      </c>
      <c r="G759" s="54">
        <v>1</v>
      </c>
      <c r="H759" s="55">
        <v>1</v>
      </c>
      <c r="I759" s="73">
        <v>42.59</v>
      </c>
      <c r="J759" s="55">
        <v>35.35</v>
      </c>
      <c r="K759" s="73">
        <v>5.84</v>
      </c>
      <c r="L759" s="55">
        <v>4.84</v>
      </c>
      <c r="M759" s="55">
        <f>TRUNC(((J759*G759)+(L759*G759)),2)</f>
        <v>40.19</v>
      </c>
      <c r="N759" s="55">
        <f>TRUNC(((J759*H759)+(L759*H759)),2)</f>
        <v>40.19</v>
      </c>
      <c r="O759" s="38"/>
      <c r="P759" s="55">
        <v>42.59</v>
      </c>
      <c r="Q759" s="55">
        <v>5.84</v>
      </c>
      <c r="R759" s="55">
        <v>48.43</v>
      </c>
      <c r="S759" s="55">
        <v>48.43</v>
      </c>
      <c r="T759" s="135">
        <f>N759/S759</f>
        <v>0.82985752632665699</v>
      </c>
      <c r="U759" s="55">
        <f>TRUNC(J759*H759,2)</f>
        <v>35.35</v>
      </c>
      <c r="V759" s="55">
        <f>TRUNC(L759*H759,2)</f>
        <v>4.84</v>
      </c>
      <c r="X759" s="36" t="b">
        <v>1</v>
      </c>
    </row>
    <row r="760" spans="1:24" ht="24" x14ac:dyDescent="0.3">
      <c r="A760" s="42" t="s">
        <v>3851</v>
      </c>
      <c r="B760" s="128" t="s">
        <v>1310</v>
      </c>
      <c r="C760" s="50" t="s">
        <v>197</v>
      </c>
      <c r="D760" s="57" t="s">
        <v>1311</v>
      </c>
      <c r="E760" s="56" t="s">
        <v>1312</v>
      </c>
      <c r="F760" s="53" t="s">
        <v>160</v>
      </c>
      <c r="G760" s="54">
        <v>1</v>
      </c>
      <c r="H760" s="55">
        <v>1</v>
      </c>
      <c r="I760" s="73">
        <v>150.62</v>
      </c>
      <c r="J760" s="55">
        <v>125.02</v>
      </c>
      <c r="K760" s="73">
        <v>14.3</v>
      </c>
      <c r="L760" s="55">
        <v>11.87</v>
      </c>
      <c r="M760" s="55">
        <f>TRUNC(((J760*G760)+(L760*G760)),2)</f>
        <v>136.88999999999999</v>
      </c>
      <c r="N760" s="55">
        <f>TRUNC(((J760*H760)+(L760*H760)),2)</f>
        <v>136.88999999999999</v>
      </c>
      <c r="O760" s="38"/>
      <c r="P760" s="55">
        <v>150.62</v>
      </c>
      <c r="Q760" s="55">
        <v>14.3</v>
      </c>
      <c r="R760" s="55">
        <v>164.92</v>
      </c>
      <c r="S760" s="55">
        <v>164.92</v>
      </c>
      <c r="T760" s="135">
        <f>N760/S760</f>
        <v>0.83003880669415475</v>
      </c>
      <c r="U760" s="55">
        <f>TRUNC(J760*H760,2)</f>
        <v>125.02</v>
      </c>
      <c r="V760" s="55">
        <f>TRUNC(L760*H760,2)</f>
        <v>11.87</v>
      </c>
      <c r="X760" s="36" t="b">
        <v>1</v>
      </c>
    </row>
    <row r="761" spans="1:24" x14ac:dyDescent="0.3">
      <c r="A761" s="42" t="s">
        <v>3852</v>
      </c>
      <c r="B761" s="128" t="s">
        <v>1313</v>
      </c>
      <c r="C761" s="50" t="s">
        <v>163</v>
      </c>
      <c r="D761" s="51">
        <v>70715</v>
      </c>
      <c r="E761" s="56" t="s">
        <v>1314</v>
      </c>
      <c r="F761" s="53" t="s">
        <v>160</v>
      </c>
      <c r="G761" s="54">
        <v>1</v>
      </c>
      <c r="H761" s="55">
        <v>1</v>
      </c>
      <c r="I761" s="73">
        <v>144.65</v>
      </c>
      <c r="J761" s="55">
        <v>120.07</v>
      </c>
      <c r="K761" s="73">
        <v>237.88</v>
      </c>
      <c r="L761" s="55">
        <v>197.46</v>
      </c>
      <c r="M761" s="55">
        <f>TRUNC(((J761*G761)+(L761*G761)),2)</f>
        <v>317.52999999999997</v>
      </c>
      <c r="N761" s="55">
        <f>TRUNC(((J761*H761)+(L761*H761)),2)</f>
        <v>317.52999999999997</v>
      </c>
      <c r="O761" s="38"/>
      <c r="P761" s="55">
        <v>144.65</v>
      </c>
      <c r="Q761" s="55">
        <v>237.88</v>
      </c>
      <c r="R761" s="55">
        <v>382.53</v>
      </c>
      <c r="S761" s="55">
        <v>382.53</v>
      </c>
      <c r="T761" s="135">
        <f>N761/S761</f>
        <v>0.83007868663895645</v>
      </c>
      <c r="U761" s="55">
        <f>TRUNC(J761*H761,2)</f>
        <v>120.07</v>
      </c>
      <c r="V761" s="55">
        <f>TRUNC(L761*H761,2)</f>
        <v>197.46</v>
      </c>
      <c r="X761" s="36" t="b">
        <v>1</v>
      </c>
    </row>
    <row r="762" spans="1:24" x14ac:dyDescent="0.25">
      <c r="A762" s="42" t="s">
        <v>3853</v>
      </c>
      <c r="B762" s="128" t="s">
        <v>1315</v>
      </c>
      <c r="C762" s="50" t="s">
        <v>163</v>
      </c>
      <c r="D762" s="51">
        <v>81826</v>
      </c>
      <c r="E762" s="56" t="s">
        <v>1316</v>
      </c>
      <c r="F762" s="53" t="s">
        <v>160</v>
      </c>
      <c r="G762" s="54">
        <v>1</v>
      </c>
      <c r="H762" s="55">
        <v>1</v>
      </c>
      <c r="I762" s="73">
        <v>67.36</v>
      </c>
      <c r="J762" s="55">
        <v>55.91</v>
      </c>
      <c r="K762" s="73">
        <v>15.12</v>
      </c>
      <c r="L762" s="55">
        <v>12.55</v>
      </c>
      <c r="M762" s="55">
        <f>TRUNC(((J762*G762)+(L762*G762)),2)</f>
        <v>68.459999999999994</v>
      </c>
      <c r="N762" s="55">
        <f>TRUNC(((J762*H762)+(L762*H762)),2)</f>
        <v>68.459999999999994</v>
      </c>
      <c r="O762" s="37"/>
      <c r="P762" s="55">
        <v>67.36</v>
      </c>
      <c r="Q762" s="55">
        <v>15.12</v>
      </c>
      <c r="R762" s="55">
        <v>82.48</v>
      </c>
      <c r="S762" s="55">
        <v>82.48</v>
      </c>
      <c r="T762" s="135">
        <f>N762/S762</f>
        <v>0.83001939864209495</v>
      </c>
      <c r="U762" s="55">
        <f>TRUNC(J762*H762,2)</f>
        <v>55.91</v>
      </c>
      <c r="V762" s="55">
        <f>TRUNC(L762*H762,2)</f>
        <v>12.55</v>
      </c>
      <c r="X762" s="36" t="b">
        <v>1</v>
      </c>
    </row>
    <row r="763" spans="1:24" x14ac:dyDescent="0.25">
      <c r="A763" s="42" t="s">
        <v>3854</v>
      </c>
      <c r="B763" s="128" t="s">
        <v>1317</v>
      </c>
      <c r="C763" s="50" t="s">
        <v>163</v>
      </c>
      <c r="D763" s="51">
        <v>71321</v>
      </c>
      <c r="E763" s="56" t="s">
        <v>1117</v>
      </c>
      <c r="F763" s="53" t="s">
        <v>160</v>
      </c>
      <c r="G763" s="54">
        <v>5</v>
      </c>
      <c r="H763" s="55">
        <v>5</v>
      </c>
      <c r="I763" s="73">
        <v>20.14</v>
      </c>
      <c r="J763" s="55">
        <v>16.71</v>
      </c>
      <c r="K763" s="73">
        <v>7.47</v>
      </c>
      <c r="L763" s="55">
        <v>6.2</v>
      </c>
      <c r="M763" s="55">
        <f>TRUNC(((J763*G763)+(L763*G763)),2)</f>
        <v>114.55</v>
      </c>
      <c r="N763" s="55">
        <f>TRUNC(((J763*H763)+(L763*H763)),2)</f>
        <v>114.55</v>
      </c>
      <c r="O763" s="37"/>
      <c r="P763" s="55">
        <v>20.14</v>
      </c>
      <c r="Q763" s="55">
        <v>7.47</v>
      </c>
      <c r="R763" s="55">
        <v>138.05000000000001</v>
      </c>
      <c r="S763" s="55">
        <v>138.05000000000001</v>
      </c>
      <c r="T763" s="135">
        <f>N763/S763</f>
        <v>0.82977182180369424</v>
      </c>
      <c r="U763" s="55">
        <f>TRUNC(J763*H763,2)</f>
        <v>83.55</v>
      </c>
      <c r="V763" s="55">
        <f>TRUNC(L763*H763,2)</f>
        <v>31</v>
      </c>
      <c r="X763" s="36" t="b">
        <v>1</v>
      </c>
    </row>
    <row r="764" spans="1:24" x14ac:dyDescent="0.25">
      <c r="A764" s="42" t="s">
        <v>3855</v>
      </c>
      <c r="B764" s="128" t="s">
        <v>1318</v>
      </c>
      <c r="C764" s="50" t="s">
        <v>197</v>
      </c>
      <c r="D764" s="57" t="s">
        <v>1319</v>
      </c>
      <c r="E764" s="56" t="s">
        <v>1320</v>
      </c>
      <c r="F764" s="53" t="s">
        <v>160</v>
      </c>
      <c r="G764" s="54">
        <v>2</v>
      </c>
      <c r="H764" s="55">
        <v>2</v>
      </c>
      <c r="I764" s="73">
        <v>16.739999999999998</v>
      </c>
      <c r="J764" s="55">
        <v>13.89</v>
      </c>
      <c r="K764" s="73">
        <v>7.47</v>
      </c>
      <c r="L764" s="55">
        <v>6.2</v>
      </c>
      <c r="M764" s="55">
        <f>TRUNC(((J764*G764)+(L764*G764)),2)</f>
        <v>40.18</v>
      </c>
      <c r="N764" s="55">
        <f>TRUNC(((J764*H764)+(L764*H764)),2)</f>
        <v>40.18</v>
      </c>
      <c r="O764" s="37"/>
      <c r="P764" s="55">
        <v>16.739999999999998</v>
      </c>
      <c r="Q764" s="55">
        <v>7.47</v>
      </c>
      <c r="R764" s="55">
        <v>48.42</v>
      </c>
      <c r="S764" s="55">
        <v>48.42</v>
      </c>
      <c r="T764" s="135">
        <f>N764/S764</f>
        <v>0.82982238744320524</v>
      </c>
      <c r="U764" s="55">
        <f>TRUNC(J764*H764,2)</f>
        <v>27.78</v>
      </c>
      <c r="V764" s="55">
        <f>TRUNC(L764*H764,2)</f>
        <v>12.4</v>
      </c>
      <c r="X764" s="36" t="b">
        <v>1</v>
      </c>
    </row>
    <row r="765" spans="1:24" x14ac:dyDescent="0.25">
      <c r="A765" s="42" t="s">
        <v>3856</v>
      </c>
      <c r="B765" s="128" t="s">
        <v>1321</v>
      </c>
      <c r="C765" s="50" t="s">
        <v>197</v>
      </c>
      <c r="D765" s="57" t="s">
        <v>1322</v>
      </c>
      <c r="E765" s="56" t="s">
        <v>1323</v>
      </c>
      <c r="F765" s="53" t="s">
        <v>160</v>
      </c>
      <c r="G765" s="54">
        <v>2</v>
      </c>
      <c r="H765" s="55">
        <v>2</v>
      </c>
      <c r="I765" s="73">
        <v>13.32</v>
      </c>
      <c r="J765" s="55">
        <v>11.05</v>
      </c>
      <c r="K765" s="73">
        <v>7.47</v>
      </c>
      <c r="L765" s="55">
        <v>6.2</v>
      </c>
      <c r="M765" s="55">
        <f>TRUNC(((J765*G765)+(L765*G765)),2)</f>
        <v>34.5</v>
      </c>
      <c r="N765" s="55">
        <f>TRUNC(((J765*H765)+(L765*H765)),2)</f>
        <v>34.5</v>
      </c>
      <c r="O765" s="37"/>
      <c r="P765" s="55">
        <v>13.32</v>
      </c>
      <c r="Q765" s="55">
        <v>7.47</v>
      </c>
      <c r="R765" s="55">
        <v>41.58</v>
      </c>
      <c r="S765" s="55">
        <v>41.58</v>
      </c>
      <c r="T765" s="135">
        <f>N765/S765</f>
        <v>0.82972582972582976</v>
      </c>
      <c r="U765" s="55">
        <f>TRUNC(J765*H765,2)</f>
        <v>22.1</v>
      </c>
      <c r="V765" s="55">
        <f>TRUNC(L765*H765,2)</f>
        <v>12.4</v>
      </c>
      <c r="X765" s="36" t="b">
        <v>1</v>
      </c>
    </row>
    <row r="766" spans="1:24" x14ac:dyDescent="0.25">
      <c r="A766" s="42" t="s">
        <v>3857</v>
      </c>
      <c r="B766" s="128" t="s">
        <v>1324</v>
      </c>
      <c r="C766" s="50" t="s">
        <v>197</v>
      </c>
      <c r="D766" s="57" t="s">
        <v>1325</v>
      </c>
      <c r="E766" s="56" t="s">
        <v>1326</v>
      </c>
      <c r="F766" s="53" t="s">
        <v>160</v>
      </c>
      <c r="G766" s="54">
        <v>12</v>
      </c>
      <c r="H766" s="55">
        <v>12</v>
      </c>
      <c r="I766" s="73">
        <v>0.26</v>
      </c>
      <c r="J766" s="55">
        <v>0.21</v>
      </c>
      <c r="K766" s="73">
        <v>0.14000000000000001</v>
      </c>
      <c r="L766" s="55">
        <v>0.11</v>
      </c>
      <c r="M766" s="55">
        <f>TRUNC(((J766*G766)+(L766*G766)),2)</f>
        <v>3.84</v>
      </c>
      <c r="N766" s="55">
        <f>TRUNC(((J766*H766)+(L766*H766)),2)</f>
        <v>3.84</v>
      </c>
      <c r="O766" s="37"/>
      <c r="P766" s="55">
        <v>0.26</v>
      </c>
      <c r="Q766" s="55">
        <v>0.14000000000000001</v>
      </c>
      <c r="R766" s="55">
        <v>4.8</v>
      </c>
      <c r="S766" s="55">
        <v>4.8</v>
      </c>
      <c r="T766" s="135">
        <f>N766/S766</f>
        <v>0.8</v>
      </c>
      <c r="U766" s="55">
        <f>TRUNC(J766*H766,2)</f>
        <v>2.52</v>
      </c>
      <c r="V766" s="55">
        <f>TRUNC(L766*H766,2)</f>
        <v>1.32</v>
      </c>
      <c r="X766" s="36" t="b">
        <v>1</v>
      </c>
    </row>
    <row r="767" spans="1:24" x14ac:dyDescent="0.25">
      <c r="A767" s="42" t="s">
        <v>3858</v>
      </c>
      <c r="B767" s="128" t="s">
        <v>1327</v>
      </c>
      <c r="C767" s="50" t="s">
        <v>163</v>
      </c>
      <c r="D767" s="51">
        <v>71871</v>
      </c>
      <c r="E767" s="56" t="s">
        <v>1328</v>
      </c>
      <c r="F767" s="53" t="s">
        <v>160</v>
      </c>
      <c r="G767" s="54">
        <v>12</v>
      </c>
      <c r="H767" s="55">
        <v>12</v>
      </c>
      <c r="I767" s="73">
        <v>0.67</v>
      </c>
      <c r="J767" s="55">
        <v>0.55000000000000004</v>
      </c>
      <c r="K767" s="73">
        <v>0.25</v>
      </c>
      <c r="L767" s="55">
        <v>0.2</v>
      </c>
      <c r="M767" s="55">
        <f>TRUNC(((J767*G767)+(L767*G767)),2)</f>
        <v>9</v>
      </c>
      <c r="N767" s="55">
        <f>TRUNC(((J767*H767)+(L767*H767)),2)</f>
        <v>9</v>
      </c>
      <c r="O767" s="37"/>
      <c r="P767" s="55">
        <v>0.67</v>
      </c>
      <c r="Q767" s="55">
        <v>0.25</v>
      </c>
      <c r="R767" s="55">
        <v>11.04</v>
      </c>
      <c r="S767" s="55">
        <v>11.04</v>
      </c>
      <c r="T767" s="135">
        <f>N767/S767</f>
        <v>0.81521739130434789</v>
      </c>
      <c r="U767" s="55">
        <f>TRUNC(J767*H767,2)</f>
        <v>6.6</v>
      </c>
      <c r="V767" s="55">
        <f>TRUNC(L767*H767,2)</f>
        <v>2.4</v>
      </c>
      <c r="X767" s="36" t="b">
        <v>1</v>
      </c>
    </row>
    <row r="768" spans="1:24" ht="24" x14ac:dyDescent="0.3">
      <c r="A768" s="42" t="s">
        <v>3859</v>
      </c>
      <c r="B768" s="128" t="s">
        <v>1329</v>
      </c>
      <c r="C768" s="50" t="s">
        <v>197</v>
      </c>
      <c r="D768" s="57" t="s">
        <v>1197</v>
      </c>
      <c r="E768" s="52" t="s">
        <v>3053</v>
      </c>
      <c r="F768" s="53" t="s">
        <v>164</v>
      </c>
      <c r="G768" s="54">
        <v>1.5</v>
      </c>
      <c r="H768" s="55">
        <v>1.5</v>
      </c>
      <c r="I768" s="73">
        <v>195.03</v>
      </c>
      <c r="J768" s="55">
        <v>161.88999999999999</v>
      </c>
      <c r="K768" s="73">
        <v>29.89</v>
      </c>
      <c r="L768" s="55">
        <v>24.81</v>
      </c>
      <c r="M768" s="55">
        <f>TRUNC(((J768*G768)+(L768*G768)),2)</f>
        <v>280.05</v>
      </c>
      <c r="N768" s="55">
        <f>TRUNC(((J768*H768)+(L768*H768)),2)</f>
        <v>280.05</v>
      </c>
      <c r="O768" s="38"/>
      <c r="P768" s="55">
        <v>195.03</v>
      </c>
      <c r="Q768" s="55">
        <v>29.89</v>
      </c>
      <c r="R768" s="55">
        <v>337.38</v>
      </c>
      <c r="S768" s="55">
        <v>337.38</v>
      </c>
      <c r="T768" s="135">
        <f>N768/S768</f>
        <v>0.83007291481415624</v>
      </c>
      <c r="U768" s="55">
        <f>TRUNC(J768*H768,2)</f>
        <v>242.83</v>
      </c>
      <c r="V768" s="55">
        <f>TRUNC(L768*H768,2)</f>
        <v>37.21</v>
      </c>
      <c r="X768" s="36" t="b">
        <v>1</v>
      </c>
    </row>
    <row r="769" spans="1:24" x14ac:dyDescent="0.25">
      <c r="A769" s="42" t="s">
        <v>3860</v>
      </c>
      <c r="B769" s="128" t="s">
        <v>1330</v>
      </c>
      <c r="C769" s="50" t="s">
        <v>163</v>
      </c>
      <c r="D769" s="51">
        <v>71460</v>
      </c>
      <c r="E769" s="56" t="s">
        <v>1182</v>
      </c>
      <c r="F769" s="53" t="s">
        <v>160</v>
      </c>
      <c r="G769" s="54">
        <v>6</v>
      </c>
      <c r="H769" s="55">
        <v>6</v>
      </c>
      <c r="I769" s="73">
        <v>8.67</v>
      </c>
      <c r="J769" s="55">
        <v>7.19</v>
      </c>
      <c r="K769" s="73">
        <v>11.21</v>
      </c>
      <c r="L769" s="55">
        <v>9.3000000000000007</v>
      </c>
      <c r="M769" s="55">
        <f>TRUNC(((J769*G769)+(L769*G769)),2)</f>
        <v>98.94</v>
      </c>
      <c r="N769" s="55">
        <f>TRUNC(((J769*H769)+(L769*H769)),2)</f>
        <v>98.94</v>
      </c>
      <c r="O769" s="37"/>
      <c r="P769" s="55">
        <v>8.67</v>
      </c>
      <c r="Q769" s="55">
        <v>11.21</v>
      </c>
      <c r="R769" s="55">
        <v>119.28</v>
      </c>
      <c r="S769" s="55">
        <v>119.28</v>
      </c>
      <c r="T769" s="135">
        <f>N769/S769</f>
        <v>0.82947686116700203</v>
      </c>
      <c r="U769" s="55">
        <f>TRUNC(J769*H769,2)</f>
        <v>43.14</v>
      </c>
      <c r="V769" s="55">
        <f>TRUNC(L769*H769,2)</f>
        <v>55.8</v>
      </c>
      <c r="X769" s="36" t="b">
        <v>1</v>
      </c>
    </row>
    <row r="770" spans="1:24" x14ac:dyDescent="0.25">
      <c r="A770" s="42" t="s">
        <v>3861</v>
      </c>
      <c r="B770" s="128" t="s">
        <v>1331</v>
      </c>
      <c r="C770" s="50" t="s">
        <v>163</v>
      </c>
      <c r="D770" s="51">
        <v>71462</v>
      </c>
      <c r="E770" s="56" t="s">
        <v>1184</v>
      </c>
      <c r="F770" s="53" t="s">
        <v>160</v>
      </c>
      <c r="G770" s="54">
        <v>12</v>
      </c>
      <c r="H770" s="55">
        <v>12</v>
      </c>
      <c r="I770" s="73">
        <v>11.05</v>
      </c>
      <c r="J770" s="55">
        <v>9.17</v>
      </c>
      <c r="K770" s="73">
        <v>11.21</v>
      </c>
      <c r="L770" s="55">
        <v>9.3000000000000007</v>
      </c>
      <c r="M770" s="55">
        <f>TRUNC(((J770*G770)+(L770*G770)),2)</f>
        <v>221.64</v>
      </c>
      <c r="N770" s="55">
        <f>TRUNC(((J770*H770)+(L770*H770)),2)</f>
        <v>221.64</v>
      </c>
      <c r="O770" s="37"/>
      <c r="P770" s="55">
        <v>11.05</v>
      </c>
      <c r="Q770" s="55">
        <v>11.21</v>
      </c>
      <c r="R770" s="55">
        <v>267.12</v>
      </c>
      <c r="S770" s="55">
        <v>267.12</v>
      </c>
      <c r="T770" s="135">
        <f>N770/S770</f>
        <v>0.82973944294699009</v>
      </c>
      <c r="U770" s="55">
        <f>TRUNC(J770*H770,2)</f>
        <v>110.04</v>
      </c>
      <c r="V770" s="55">
        <f>TRUNC(L770*H770,2)</f>
        <v>111.6</v>
      </c>
      <c r="X770" s="36" t="b">
        <v>1</v>
      </c>
    </row>
    <row r="771" spans="1:24" x14ac:dyDescent="0.25">
      <c r="A771" s="42" t="s">
        <v>3862</v>
      </c>
      <c r="B771" s="128" t="s">
        <v>1332</v>
      </c>
      <c r="C771" s="50" t="s">
        <v>163</v>
      </c>
      <c r="D771" s="51">
        <v>70265</v>
      </c>
      <c r="E771" s="56" t="s">
        <v>1333</v>
      </c>
      <c r="F771" s="53" t="s">
        <v>172</v>
      </c>
      <c r="G771" s="54">
        <v>3</v>
      </c>
      <c r="H771" s="55">
        <v>3</v>
      </c>
      <c r="I771" s="73">
        <v>206.08</v>
      </c>
      <c r="J771" s="55">
        <v>171.06</v>
      </c>
      <c r="K771" s="73">
        <v>25.03</v>
      </c>
      <c r="L771" s="55">
        <v>20.77</v>
      </c>
      <c r="M771" s="55">
        <f>TRUNC(((J771*G771)+(L771*G771)),2)</f>
        <v>575.49</v>
      </c>
      <c r="N771" s="55">
        <f>TRUNC(((J771*H771)+(L771*H771)),2)</f>
        <v>575.49</v>
      </c>
      <c r="O771" s="37"/>
      <c r="P771" s="55">
        <v>206.08</v>
      </c>
      <c r="Q771" s="55">
        <v>25.03</v>
      </c>
      <c r="R771" s="55">
        <v>693.33</v>
      </c>
      <c r="S771" s="55">
        <v>693.33</v>
      </c>
      <c r="T771" s="135">
        <f>N771/S771</f>
        <v>0.83003764441175198</v>
      </c>
      <c r="U771" s="55">
        <f>TRUNC(J771*H771,2)</f>
        <v>513.17999999999995</v>
      </c>
      <c r="V771" s="55">
        <f>TRUNC(L771*H771,2)</f>
        <v>62.31</v>
      </c>
      <c r="X771" s="36" t="b">
        <v>1</v>
      </c>
    </row>
    <row r="772" spans="1:24" x14ac:dyDescent="0.25">
      <c r="A772" s="42" t="s">
        <v>3863</v>
      </c>
      <c r="B772" s="128" t="s">
        <v>1334</v>
      </c>
      <c r="C772" s="50" t="s">
        <v>163</v>
      </c>
      <c r="D772" s="51">
        <v>72630</v>
      </c>
      <c r="E772" s="56" t="s">
        <v>1188</v>
      </c>
      <c r="F772" s="53" t="s">
        <v>172</v>
      </c>
      <c r="G772" s="54">
        <v>3</v>
      </c>
      <c r="H772" s="55">
        <v>3</v>
      </c>
      <c r="I772" s="73">
        <v>9.52</v>
      </c>
      <c r="J772" s="55">
        <v>7.9</v>
      </c>
      <c r="K772" s="73">
        <v>11.21</v>
      </c>
      <c r="L772" s="55">
        <v>9.3000000000000007</v>
      </c>
      <c r="M772" s="55">
        <f>TRUNC(((J772*G772)+(L772*G772)),2)</f>
        <v>51.6</v>
      </c>
      <c r="N772" s="55">
        <f>TRUNC(((J772*H772)+(L772*H772)),2)</f>
        <v>51.6</v>
      </c>
      <c r="O772" s="37"/>
      <c r="P772" s="55">
        <v>9.52</v>
      </c>
      <c r="Q772" s="55">
        <v>11.21</v>
      </c>
      <c r="R772" s="55">
        <v>62.19</v>
      </c>
      <c r="S772" s="55">
        <v>62.19</v>
      </c>
      <c r="T772" s="135">
        <f>N772/S772</f>
        <v>0.82971538832609748</v>
      </c>
      <c r="U772" s="55">
        <f>TRUNC(J772*H772,2)</f>
        <v>23.7</v>
      </c>
      <c r="V772" s="55">
        <f>TRUNC(L772*H772,2)</f>
        <v>27.9</v>
      </c>
      <c r="X772" s="36" t="b">
        <v>1</v>
      </c>
    </row>
    <row r="773" spans="1:24" x14ac:dyDescent="0.25">
      <c r="A773" s="42" t="s">
        <v>3864</v>
      </c>
      <c r="B773" s="128" t="s">
        <v>1335</v>
      </c>
      <c r="C773" s="50" t="s">
        <v>197</v>
      </c>
      <c r="D773" s="57" t="s">
        <v>1191</v>
      </c>
      <c r="E773" s="56" t="s">
        <v>1192</v>
      </c>
      <c r="F773" s="53" t="s">
        <v>172</v>
      </c>
      <c r="G773" s="54">
        <v>2</v>
      </c>
      <c r="H773" s="55">
        <v>2</v>
      </c>
      <c r="I773" s="73">
        <v>40</v>
      </c>
      <c r="J773" s="55">
        <v>33.200000000000003</v>
      </c>
      <c r="K773" s="73">
        <v>3.74</v>
      </c>
      <c r="L773" s="55">
        <v>3.1</v>
      </c>
      <c r="M773" s="55">
        <f>TRUNC(((J773*G773)+(L773*G773)),2)</f>
        <v>72.599999999999994</v>
      </c>
      <c r="N773" s="55">
        <f>TRUNC(((J773*H773)+(L773*H773)),2)</f>
        <v>72.599999999999994</v>
      </c>
      <c r="O773" s="37"/>
      <c r="P773" s="55">
        <v>40</v>
      </c>
      <c r="Q773" s="55">
        <v>3.74</v>
      </c>
      <c r="R773" s="55">
        <v>87.48</v>
      </c>
      <c r="S773" s="55">
        <v>87.48</v>
      </c>
      <c r="T773" s="135">
        <f>N773/S773</f>
        <v>0.82990397805212612</v>
      </c>
      <c r="U773" s="55">
        <f>TRUNC(J773*H773,2)</f>
        <v>66.400000000000006</v>
      </c>
      <c r="V773" s="55">
        <f>TRUNC(L773*H773,2)</f>
        <v>6.2</v>
      </c>
      <c r="X773" s="36" t="b">
        <v>1</v>
      </c>
    </row>
    <row r="774" spans="1:24" x14ac:dyDescent="0.25">
      <c r="A774" s="42" t="s">
        <v>3865</v>
      </c>
      <c r="B774" s="126">
        <v>21</v>
      </c>
      <c r="C774" s="131"/>
      <c r="D774" s="131"/>
      <c r="E774" s="43" t="s">
        <v>23</v>
      </c>
      <c r="F774" s="44" t="s">
        <v>160</v>
      </c>
      <c r="G774" s="45">
        <v>1</v>
      </c>
      <c r="H774" s="46"/>
      <c r="I774" s="72"/>
      <c r="J774" s="46"/>
      <c r="K774" s="72"/>
      <c r="L774" s="46"/>
      <c r="M774" s="45">
        <f>M775+M777+M779+M782+M925</f>
        <v>99982.76999999999</v>
      </c>
      <c r="N774" s="45">
        <f>N775+N777+N779+N782+N925</f>
        <v>99982.76999999999</v>
      </c>
      <c r="O774" s="37"/>
      <c r="P774" s="46"/>
      <c r="Q774" s="46"/>
      <c r="R774" s="45">
        <v>120464.54</v>
      </c>
      <c r="S774" s="45">
        <v>120464.54</v>
      </c>
      <c r="T774" s="135">
        <f>N774/S774</f>
        <v>0.82997677158772198</v>
      </c>
      <c r="U774" s="55">
        <f>TRUNC(J774*H774,2)</f>
        <v>0</v>
      </c>
      <c r="V774" s="55">
        <f>TRUNC(L774*H774,2)</f>
        <v>0</v>
      </c>
      <c r="X774" s="36" t="b">
        <v>1</v>
      </c>
    </row>
    <row r="775" spans="1:24" x14ac:dyDescent="0.25">
      <c r="A775" s="42" t="s">
        <v>3866</v>
      </c>
      <c r="B775" s="127" t="s">
        <v>1336</v>
      </c>
      <c r="C775" s="132"/>
      <c r="D775" s="132"/>
      <c r="E775" s="47" t="s">
        <v>73</v>
      </c>
      <c r="F775" s="132"/>
      <c r="G775" s="48"/>
      <c r="H775" s="48"/>
      <c r="I775" s="72"/>
      <c r="J775" s="48"/>
      <c r="K775" s="72"/>
      <c r="L775" s="48"/>
      <c r="M775" s="314">
        <f>M776</f>
        <v>780.92</v>
      </c>
      <c r="N775" s="314">
        <f>N776</f>
        <v>780.92</v>
      </c>
      <c r="O775" s="37"/>
      <c r="P775" s="48"/>
      <c r="Q775" s="48"/>
      <c r="R775" s="314">
        <v>940</v>
      </c>
      <c r="S775" s="314">
        <v>940</v>
      </c>
      <c r="T775" s="135">
        <f>N775/S775</f>
        <v>0.83076595744680848</v>
      </c>
      <c r="U775" s="55">
        <f>TRUNC(J775*H775,2)</f>
        <v>0</v>
      </c>
      <c r="V775" s="55">
        <f>TRUNC(L775*H775,2)</f>
        <v>0</v>
      </c>
      <c r="X775" s="36" t="b">
        <v>1</v>
      </c>
    </row>
    <row r="776" spans="1:24" x14ac:dyDescent="0.25">
      <c r="A776" s="42" t="s">
        <v>3867</v>
      </c>
      <c r="B776" s="128" t="s">
        <v>1337</v>
      </c>
      <c r="C776" s="50" t="s">
        <v>163</v>
      </c>
      <c r="D776" s="51">
        <v>20121</v>
      </c>
      <c r="E776" s="56" t="s">
        <v>215</v>
      </c>
      <c r="F776" s="53" t="s">
        <v>211</v>
      </c>
      <c r="G776" s="54">
        <v>5.81</v>
      </c>
      <c r="H776" s="55">
        <v>5.81</v>
      </c>
      <c r="I776" s="73">
        <v>0</v>
      </c>
      <c r="J776" s="55">
        <v>0</v>
      </c>
      <c r="K776" s="73">
        <v>161.93</v>
      </c>
      <c r="L776" s="55">
        <v>134.41</v>
      </c>
      <c r="M776" s="55">
        <f>TRUNC(((J776*G776)+(L776*G776)),2)</f>
        <v>780.92</v>
      </c>
      <c r="N776" s="55">
        <f>TRUNC(((J776*H776)+(L776*H776)),2)</f>
        <v>780.92</v>
      </c>
      <c r="O776" s="37"/>
      <c r="P776" s="55">
        <v>0</v>
      </c>
      <c r="Q776" s="55">
        <v>161.93</v>
      </c>
      <c r="R776" s="55">
        <v>940</v>
      </c>
      <c r="S776" s="55">
        <v>940</v>
      </c>
      <c r="T776" s="135">
        <f>N776/S776</f>
        <v>0.83076595744680848</v>
      </c>
      <c r="U776" s="55">
        <f>TRUNC(J776*H776,2)</f>
        <v>0</v>
      </c>
      <c r="V776" s="55">
        <f>TRUNC(L776*H776,2)</f>
        <v>780.92</v>
      </c>
      <c r="X776" s="36" t="b">
        <v>1</v>
      </c>
    </row>
    <row r="777" spans="1:24" x14ac:dyDescent="0.25">
      <c r="A777" s="42" t="s">
        <v>3868</v>
      </c>
      <c r="B777" s="127" t="s">
        <v>1338</v>
      </c>
      <c r="C777" s="132"/>
      <c r="D777" s="132"/>
      <c r="E777" s="47" t="s">
        <v>75</v>
      </c>
      <c r="F777" s="132"/>
      <c r="G777" s="48"/>
      <c r="H777" s="48"/>
      <c r="I777" s="72"/>
      <c r="J777" s="48"/>
      <c r="K777" s="72"/>
      <c r="L777" s="48"/>
      <c r="M777" s="314">
        <f>M778</f>
        <v>210.72</v>
      </c>
      <c r="N777" s="314">
        <f>N778</f>
        <v>210.72</v>
      </c>
      <c r="O777" s="37"/>
      <c r="P777" s="48"/>
      <c r="Q777" s="48"/>
      <c r="R777" s="314">
        <v>253.73</v>
      </c>
      <c r="S777" s="314">
        <v>253.73</v>
      </c>
      <c r="T777" s="135">
        <f>N777/S777</f>
        <v>0.8304891025893667</v>
      </c>
      <c r="U777" s="55">
        <f>TRUNC(J777*H777,2)</f>
        <v>0</v>
      </c>
      <c r="V777" s="55">
        <f>TRUNC(L777*H777,2)</f>
        <v>0</v>
      </c>
      <c r="X777" s="36" t="b">
        <v>1</v>
      </c>
    </row>
    <row r="778" spans="1:24" x14ac:dyDescent="0.25">
      <c r="A778" s="42" t="s">
        <v>3869</v>
      </c>
      <c r="B778" s="128" t="s">
        <v>1339</v>
      </c>
      <c r="C778" s="50" t="s">
        <v>163</v>
      </c>
      <c r="D778" s="51">
        <v>30101</v>
      </c>
      <c r="E778" s="56" t="s">
        <v>230</v>
      </c>
      <c r="F778" s="53" t="s">
        <v>211</v>
      </c>
      <c r="G778" s="54">
        <v>5.81</v>
      </c>
      <c r="H778" s="55">
        <v>5.81</v>
      </c>
      <c r="I778" s="73">
        <v>34.11</v>
      </c>
      <c r="J778" s="55">
        <v>28.31</v>
      </c>
      <c r="K778" s="73">
        <v>9.6</v>
      </c>
      <c r="L778" s="55">
        <v>7.96</v>
      </c>
      <c r="M778" s="55">
        <f>TRUNC(((J778*G778)+(L778*G778)),2)</f>
        <v>210.72</v>
      </c>
      <c r="N778" s="55">
        <f>TRUNC(((J778*H778)+(L778*H778)),2)</f>
        <v>210.72</v>
      </c>
      <c r="O778" s="37"/>
      <c r="P778" s="55">
        <v>34.11</v>
      </c>
      <c r="Q778" s="55">
        <v>9.6</v>
      </c>
      <c r="R778" s="55">
        <v>253.73</v>
      </c>
      <c r="S778" s="55">
        <v>253.73</v>
      </c>
      <c r="T778" s="135">
        <f>N778/S778</f>
        <v>0.8304891025893667</v>
      </c>
      <c r="U778" s="55">
        <f>TRUNC(J778*H778,2)</f>
        <v>164.48</v>
      </c>
      <c r="V778" s="55">
        <f>TRUNC(L778*H778,2)</f>
        <v>46.24</v>
      </c>
      <c r="X778" s="36" t="b">
        <v>1</v>
      </c>
    </row>
    <row r="779" spans="1:24" x14ac:dyDescent="0.25">
      <c r="A779" s="42" t="s">
        <v>3870</v>
      </c>
      <c r="B779" s="127" t="s">
        <v>1340</v>
      </c>
      <c r="C779" s="132"/>
      <c r="D779" s="132"/>
      <c r="E779" s="47" t="s">
        <v>77</v>
      </c>
      <c r="F779" s="132"/>
      <c r="G779" s="48"/>
      <c r="H779" s="48"/>
      <c r="I779" s="72"/>
      <c r="J779" s="48"/>
      <c r="K779" s="72"/>
      <c r="L779" s="48"/>
      <c r="M779" s="314">
        <f>SUM(M780:M781)</f>
        <v>3290.04</v>
      </c>
      <c r="N779" s="314">
        <f>SUM(N780:N781)</f>
        <v>3290.04</v>
      </c>
      <c r="O779" s="37"/>
      <c r="P779" s="48"/>
      <c r="Q779" s="48"/>
      <c r="R779" s="314">
        <v>3964.34</v>
      </c>
      <c r="S779" s="314">
        <v>3964.34</v>
      </c>
      <c r="T779" s="135">
        <f>N779/S779</f>
        <v>0.82990863548535188</v>
      </c>
      <c r="U779" s="55">
        <f>TRUNC(J779*H779,2)</f>
        <v>0</v>
      </c>
      <c r="V779" s="55">
        <f>TRUNC(L779*H779,2)</f>
        <v>0</v>
      </c>
      <c r="X779" s="36" t="b">
        <v>1</v>
      </c>
    </row>
    <row r="780" spans="1:24" x14ac:dyDescent="0.25">
      <c r="A780" s="42" t="s">
        <v>3871</v>
      </c>
      <c r="B780" s="128" t="s">
        <v>1341</v>
      </c>
      <c r="C780" s="50" t="s">
        <v>163</v>
      </c>
      <c r="D780" s="51">
        <v>40101</v>
      </c>
      <c r="E780" s="56" t="s">
        <v>307</v>
      </c>
      <c r="F780" s="53" t="s">
        <v>211</v>
      </c>
      <c r="G780" s="54">
        <v>69.66</v>
      </c>
      <c r="H780" s="55">
        <v>69.66</v>
      </c>
      <c r="I780" s="73">
        <v>0</v>
      </c>
      <c r="J780" s="55">
        <v>0</v>
      </c>
      <c r="K780" s="73">
        <v>34.229999999999997</v>
      </c>
      <c r="L780" s="55">
        <v>28.41</v>
      </c>
      <c r="M780" s="55">
        <f>TRUNC(((J780*G780)+(L780*G780)),2)</f>
        <v>1979.04</v>
      </c>
      <c r="N780" s="55">
        <f>TRUNC(((J780*H780)+(L780*H780)),2)</f>
        <v>1979.04</v>
      </c>
      <c r="O780" s="37"/>
      <c r="P780" s="55">
        <v>0</v>
      </c>
      <c r="Q780" s="55">
        <v>34.229999999999997</v>
      </c>
      <c r="R780" s="55">
        <v>2384.46</v>
      </c>
      <c r="S780" s="55">
        <v>2384.46</v>
      </c>
      <c r="T780" s="135">
        <f>N780/S780</f>
        <v>0.82997408218212931</v>
      </c>
      <c r="U780" s="55">
        <f>TRUNC(J780*H780,2)</f>
        <v>0</v>
      </c>
      <c r="V780" s="55">
        <f>TRUNC(L780*H780,2)</f>
        <v>1979.04</v>
      </c>
      <c r="X780" s="36" t="b">
        <v>1</v>
      </c>
    </row>
    <row r="781" spans="1:24" x14ac:dyDescent="0.25">
      <c r="A781" s="42" t="s">
        <v>3872</v>
      </c>
      <c r="B781" s="128" t="s">
        <v>1342</v>
      </c>
      <c r="C781" s="50" t="s">
        <v>163</v>
      </c>
      <c r="D781" s="51">
        <v>40902</v>
      </c>
      <c r="E781" s="56" t="s">
        <v>316</v>
      </c>
      <c r="F781" s="53" t="s">
        <v>211</v>
      </c>
      <c r="G781" s="54">
        <v>69.66</v>
      </c>
      <c r="H781" s="55">
        <v>69.66</v>
      </c>
      <c r="I781" s="73">
        <v>0</v>
      </c>
      <c r="J781" s="55">
        <v>0</v>
      </c>
      <c r="K781" s="73">
        <v>22.68</v>
      </c>
      <c r="L781" s="55">
        <v>18.82</v>
      </c>
      <c r="M781" s="55">
        <f>TRUNC(((J781*G781)+(L781*G781)),2)</f>
        <v>1311</v>
      </c>
      <c r="N781" s="55">
        <f>TRUNC(((J781*H781)+(L781*H781)),2)</f>
        <v>1311</v>
      </c>
      <c r="O781" s="37"/>
      <c r="P781" s="55">
        <v>0</v>
      </c>
      <c r="Q781" s="55">
        <v>22.68</v>
      </c>
      <c r="R781" s="55">
        <v>1579.88</v>
      </c>
      <c r="S781" s="55">
        <v>1579.88</v>
      </c>
      <c r="T781" s="135">
        <f>N781/S781</f>
        <v>0.82980985897663107</v>
      </c>
      <c r="U781" s="55">
        <f>TRUNC(J781*H781,2)</f>
        <v>0</v>
      </c>
      <c r="V781" s="55">
        <f>TRUNC(L781*H781,2)</f>
        <v>1311</v>
      </c>
      <c r="X781" s="36" t="b">
        <v>1</v>
      </c>
    </row>
    <row r="782" spans="1:24" x14ac:dyDescent="0.25">
      <c r="A782" s="42" t="s">
        <v>3873</v>
      </c>
      <c r="B782" s="127" t="s">
        <v>1343</v>
      </c>
      <c r="C782" s="132"/>
      <c r="D782" s="132"/>
      <c r="E782" s="47" t="s">
        <v>85</v>
      </c>
      <c r="F782" s="132"/>
      <c r="G782" s="48"/>
      <c r="H782" s="48"/>
      <c r="I782" s="72"/>
      <c r="J782" s="48"/>
      <c r="K782" s="72"/>
      <c r="L782" s="48"/>
      <c r="M782" s="314">
        <f>M783+M827+M873+M913</f>
        <v>88107.5</v>
      </c>
      <c r="N782" s="314">
        <f>N783+N827+N873+N913</f>
        <v>88107.5</v>
      </c>
      <c r="O782" s="37"/>
      <c r="P782" s="48"/>
      <c r="Q782" s="48"/>
      <c r="R782" s="314">
        <v>106157.01</v>
      </c>
      <c r="S782" s="314">
        <v>106157.01</v>
      </c>
      <c r="T782" s="135">
        <f>N782/S782</f>
        <v>0.82997345158835956</v>
      </c>
      <c r="U782" s="55">
        <f>TRUNC(J782*H782,2)</f>
        <v>0</v>
      </c>
      <c r="V782" s="55">
        <f>TRUNC(L782*H782,2)</f>
        <v>0</v>
      </c>
      <c r="X782" s="36" t="b">
        <v>1</v>
      </c>
    </row>
    <row r="783" spans="1:24" x14ac:dyDescent="0.25">
      <c r="A783" s="42" t="s">
        <v>5253</v>
      </c>
      <c r="B783" s="129" t="s">
        <v>1344</v>
      </c>
      <c r="C783" s="133"/>
      <c r="D783" s="133"/>
      <c r="E783" s="58" t="s">
        <v>1345</v>
      </c>
      <c r="F783" s="133"/>
      <c r="G783" s="59"/>
      <c r="H783" s="59"/>
      <c r="I783" s="72"/>
      <c r="J783" s="59"/>
      <c r="K783" s="72"/>
      <c r="L783" s="59"/>
      <c r="M783" s="60">
        <f>M784+M793+M808+M812+M816+M818</f>
        <v>14490.43</v>
      </c>
      <c r="N783" s="60">
        <f>N784+N793+N808+N812+N816+N818</f>
        <v>14490.43</v>
      </c>
      <c r="O783" s="37"/>
      <c r="P783" s="59"/>
      <c r="Q783" s="59"/>
      <c r="R783" s="60">
        <v>17457.7</v>
      </c>
      <c r="S783" s="60">
        <v>17457.7</v>
      </c>
      <c r="T783" s="135">
        <f>N783/S783</f>
        <v>0.83003087462838743</v>
      </c>
      <c r="U783" s="55">
        <f>TRUNC(J783*H783,2)</f>
        <v>0</v>
      </c>
      <c r="V783" s="55">
        <f>TRUNC(L783*H783,2)</f>
        <v>0</v>
      </c>
      <c r="X783" s="36" t="b">
        <v>1</v>
      </c>
    </row>
    <row r="784" spans="1:24" x14ac:dyDescent="0.25">
      <c r="A784" s="42" t="s">
        <v>3874</v>
      </c>
      <c r="B784" s="130" t="s">
        <v>1346</v>
      </c>
      <c r="C784" s="134"/>
      <c r="D784" s="134"/>
      <c r="E784" s="61" t="s">
        <v>1347</v>
      </c>
      <c r="F784" s="134"/>
      <c r="G784" s="62"/>
      <c r="H784" s="62"/>
      <c r="I784" s="72"/>
      <c r="J784" s="62"/>
      <c r="K784" s="72"/>
      <c r="L784" s="62"/>
      <c r="M784" s="63">
        <f>SUM(M785:M792)</f>
        <v>2338.1399999999994</v>
      </c>
      <c r="N784" s="63">
        <f>SUM(N785:N792)</f>
        <v>2338.1399999999994</v>
      </c>
      <c r="O784" s="37"/>
      <c r="P784" s="62"/>
      <c r="Q784" s="62"/>
      <c r="R784" s="63">
        <v>2816.97</v>
      </c>
      <c r="S784" s="63">
        <v>2816.97</v>
      </c>
      <c r="T784" s="135">
        <f>N784/S784</f>
        <v>0.83001948902544209</v>
      </c>
      <c r="U784" s="55">
        <f>TRUNC(J784*H784,2)</f>
        <v>0</v>
      </c>
      <c r="V784" s="55">
        <f>TRUNC(L784*H784,2)</f>
        <v>0</v>
      </c>
      <c r="X784" s="36" t="b">
        <v>1</v>
      </c>
    </row>
    <row r="785" spans="1:24" x14ac:dyDescent="0.25">
      <c r="A785" s="42" t="s">
        <v>3875</v>
      </c>
      <c r="B785" s="128" t="s">
        <v>1348</v>
      </c>
      <c r="C785" s="50" t="s">
        <v>163</v>
      </c>
      <c r="D785" s="51">
        <v>80520</v>
      </c>
      <c r="E785" s="56" t="s">
        <v>1349</v>
      </c>
      <c r="F785" s="53" t="s">
        <v>890</v>
      </c>
      <c r="G785" s="54">
        <v>3</v>
      </c>
      <c r="H785" s="55">
        <v>3</v>
      </c>
      <c r="I785" s="73">
        <v>5.93</v>
      </c>
      <c r="J785" s="55">
        <v>4.92</v>
      </c>
      <c r="K785" s="73">
        <v>7.47</v>
      </c>
      <c r="L785" s="55">
        <v>6.2</v>
      </c>
      <c r="M785" s="55">
        <f>TRUNC(((J785*G785)+(L785*G785)),2)</f>
        <v>33.36</v>
      </c>
      <c r="N785" s="55">
        <f>TRUNC(((J785*H785)+(L785*H785)),2)</f>
        <v>33.36</v>
      </c>
      <c r="O785" s="37"/>
      <c r="P785" s="55">
        <v>5.93</v>
      </c>
      <c r="Q785" s="55">
        <v>7.47</v>
      </c>
      <c r="R785" s="55">
        <v>40.200000000000003</v>
      </c>
      <c r="S785" s="55">
        <v>40.200000000000003</v>
      </c>
      <c r="T785" s="135">
        <f>N785/S785</f>
        <v>0.82985074626865662</v>
      </c>
      <c r="U785" s="55">
        <f>TRUNC(J785*H785,2)</f>
        <v>14.76</v>
      </c>
      <c r="V785" s="55">
        <f>TRUNC(L785*H785,2)</f>
        <v>18.600000000000001</v>
      </c>
      <c r="X785" s="36" t="b">
        <v>1</v>
      </c>
    </row>
    <row r="786" spans="1:24" x14ac:dyDescent="0.3">
      <c r="A786" s="42" t="s">
        <v>3876</v>
      </c>
      <c r="B786" s="128" t="s">
        <v>1350</v>
      </c>
      <c r="C786" s="50" t="s">
        <v>163</v>
      </c>
      <c r="D786" s="51">
        <v>80526</v>
      </c>
      <c r="E786" s="56" t="s">
        <v>1351</v>
      </c>
      <c r="F786" s="53" t="s">
        <v>160</v>
      </c>
      <c r="G786" s="54">
        <v>3</v>
      </c>
      <c r="H786" s="55">
        <v>3</v>
      </c>
      <c r="I786" s="73">
        <v>160.87</v>
      </c>
      <c r="J786" s="55">
        <v>133.53</v>
      </c>
      <c r="K786" s="73">
        <v>5.61</v>
      </c>
      <c r="L786" s="55">
        <v>4.6500000000000004</v>
      </c>
      <c r="M786" s="55">
        <f>TRUNC(((J786*G786)+(L786*G786)),2)</f>
        <v>414.54</v>
      </c>
      <c r="N786" s="55">
        <f>TRUNC(((J786*H786)+(L786*H786)),2)</f>
        <v>414.54</v>
      </c>
      <c r="O786" s="38"/>
      <c r="P786" s="55">
        <v>160.87</v>
      </c>
      <c r="Q786" s="55">
        <v>5.61</v>
      </c>
      <c r="R786" s="55">
        <v>499.44</v>
      </c>
      <c r="S786" s="55">
        <v>499.44</v>
      </c>
      <c r="T786" s="135">
        <f>N786/S786</f>
        <v>0.83000961076405577</v>
      </c>
      <c r="U786" s="55">
        <f>TRUNC(J786*H786,2)</f>
        <v>400.59</v>
      </c>
      <c r="V786" s="55">
        <f>TRUNC(L786*H786,2)</f>
        <v>13.95</v>
      </c>
      <c r="X786" s="36" t="b">
        <v>1</v>
      </c>
    </row>
    <row r="787" spans="1:24" ht="24" x14ac:dyDescent="0.3">
      <c r="A787" s="42" t="s">
        <v>3877</v>
      </c>
      <c r="B787" s="128" t="s">
        <v>1352</v>
      </c>
      <c r="C787" s="50" t="s">
        <v>217</v>
      </c>
      <c r="D787" s="51">
        <v>95469</v>
      </c>
      <c r="E787" s="56" t="s">
        <v>1353</v>
      </c>
      <c r="F787" s="53" t="s">
        <v>160</v>
      </c>
      <c r="G787" s="54">
        <v>3</v>
      </c>
      <c r="H787" s="55">
        <v>3</v>
      </c>
      <c r="I787" s="73">
        <v>280.27999999999997</v>
      </c>
      <c r="J787" s="55">
        <v>232.66</v>
      </c>
      <c r="K787" s="73">
        <v>15.94</v>
      </c>
      <c r="L787" s="55">
        <v>13.23</v>
      </c>
      <c r="M787" s="55">
        <f>TRUNC(((J787*G787)+(L787*G787)),2)</f>
        <v>737.67</v>
      </c>
      <c r="N787" s="55">
        <f>TRUNC(((J787*H787)+(L787*H787)),2)</f>
        <v>737.67</v>
      </c>
      <c r="O787" s="38"/>
      <c r="P787" s="55">
        <v>280.27999999999997</v>
      </c>
      <c r="Q787" s="55">
        <v>15.94</v>
      </c>
      <c r="R787" s="55">
        <v>888.66</v>
      </c>
      <c r="S787" s="55">
        <v>888.66</v>
      </c>
      <c r="T787" s="135">
        <f>N787/S787</f>
        <v>0.83009249881844571</v>
      </c>
      <c r="U787" s="55">
        <f>TRUNC(J787*H787,2)</f>
        <v>697.98</v>
      </c>
      <c r="V787" s="55">
        <f>TRUNC(L787*H787,2)</f>
        <v>39.69</v>
      </c>
      <c r="X787" s="36" t="b">
        <v>1</v>
      </c>
    </row>
    <row r="788" spans="1:24" ht="24" x14ac:dyDescent="0.3">
      <c r="A788" s="42" t="s">
        <v>3878</v>
      </c>
      <c r="B788" s="128" t="s">
        <v>1354</v>
      </c>
      <c r="C788" s="50" t="s">
        <v>163</v>
      </c>
      <c r="D788" s="51">
        <v>80517</v>
      </c>
      <c r="E788" s="52" t="s">
        <v>3058</v>
      </c>
      <c r="F788" s="53" t="s">
        <v>160</v>
      </c>
      <c r="G788" s="54">
        <v>3</v>
      </c>
      <c r="H788" s="55">
        <v>3</v>
      </c>
      <c r="I788" s="73">
        <v>300.3</v>
      </c>
      <c r="J788" s="55">
        <v>249.27</v>
      </c>
      <c r="K788" s="73">
        <v>60.82</v>
      </c>
      <c r="L788" s="55">
        <v>50.48</v>
      </c>
      <c r="M788" s="55">
        <f>TRUNC(((J788*G788)+(L788*G788)),2)</f>
        <v>899.25</v>
      </c>
      <c r="N788" s="55">
        <f>TRUNC(((J788*H788)+(L788*H788)),2)</f>
        <v>899.25</v>
      </c>
      <c r="O788" s="38"/>
      <c r="P788" s="55">
        <v>300.3</v>
      </c>
      <c r="Q788" s="55">
        <v>60.82</v>
      </c>
      <c r="R788" s="55">
        <v>1083.3599999999999</v>
      </c>
      <c r="S788" s="55">
        <v>1083.3599999999999</v>
      </c>
      <c r="T788" s="135">
        <f>N788/S788</f>
        <v>0.83005649091714673</v>
      </c>
      <c r="U788" s="55">
        <f>TRUNC(J788*H788,2)</f>
        <v>747.81</v>
      </c>
      <c r="V788" s="55">
        <f>TRUNC(L788*H788,2)</f>
        <v>151.44</v>
      </c>
      <c r="X788" s="36" t="b">
        <v>1</v>
      </c>
    </row>
    <row r="789" spans="1:24" x14ac:dyDescent="0.25">
      <c r="A789" s="42" t="s">
        <v>3879</v>
      </c>
      <c r="B789" s="128" t="s">
        <v>1355</v>
      </c>
      <c r="C789" s="50" t="s">
        <v>163</v>
      </c>
      <c r="D789" s="51">
        <v>80520</v>
      </c>
      <c r="E789" s="56" t="s">
        <v>1349</v>
      </c>
      <c r="F789" s="53" t="s">
        <v>890</v>
      </c>
      <c r="G789" s="54">
        <v>3</v>
      </c>
      <c r="H789" s="55">
        <v>3</v>
      </c>
      <c r="I789" s="73">
        <v>5.93</v>
      </c>
      <c r="J789" s="55">
        <v>4.92</v>
      </c>
      <c r="K789" s="73">
        <v>7.47</v>
      </c>
      <c r="L789" s="55">
        <v>6.2</v>
      </c>
      <c r="M789" s="55">
        <f>TRUNC(((J789*G789)+(L789*G789)),2)</f>
        <v>33.36</v>
      </c>
      <c r="N789" s="55">
        <f>TRUNC(((J789*H789)+(L789*H789)),2)</f>
        <v>33.36</v>
      </c>
      <c r="O789" s="37"/>
      <c r="P789" s="55">
        <v>5.93</v>
      </c>
      <c r="Q789" s="55">
        <v>7.47</v>
      </c>
      <c r="R789" s="55">
        <v>40.200000000000003</v>
      </c>
      <c r="S789" s="55">
        <v>40.200000000000003</v>
      </c>
      <c r="T789" s="135">
        <f>N789/S789</f>
        <v>0.82985074626865662</v>
      </c>
      <c r="U789" s="55">
        <f>TRUNC(J789*H789,2)</f>
        <v>14.76</v>
      </c>
      <c r="V789" s="55">
        <f>TRUNC(L789*H789,2)</f>
        <v>18.600000000000001</v>
      </c>
      <c r="X789" s="36" t="b">
        <v>1</v>
      </c>
    </row>
    <row r="790" spans="1:24" x14ac:dyDescent="0.25">
      <c r="A790" s="42" t="s">
        <v>3880</v>
      </c>
      <c r="B790" s="128" t="s">
        <v>1356</v>
      </c>
      <c r="C790" s="50" t="s">
        <v>163</v>
      </c>
      <c r="D790" s="51">
        <v>80513</v>
      </c>
      <c r="E790" s="56" t="s">
        <v>1357</v>
      </c>
      <c r="F790" s="53" t="s">
        <v>160</v>
      </c>
      <c r="G790" s="54">
        <v>3</v>
      </c>
      <c r="H790" s="55">
        <v>3</v>
      </c>
      <c r="I790" s="73">
        <v>10.72</v>
      </c>
      <c r="J790" s="55">
        <v>8.89</v>
      </c>
      <c r="K790" s="73">
        <v>11.96</v>
      </c>
      <c r="L790" s="55">
        <v>9.92</v>
      </c>
      <c r="M790" s="55">
        <f>TRUNC(((J790*G790)+(L790*G790)),2)</f>
        <v>56.43</v>
      </c>
      <c r="N790" s="55">
        <f>TRUNC(((J790*H790)+(L790*H790)),2)</f>
        <v>56.43</v>
      </c>
      <c r="O790" s="37"/>
      <c r="P790" s="55">
        <v>10.72</v>
      </c>
      <c r="Q790" s="55">
        <v>11.96</v>
      </c>
      <c r="R790" s="55">
        <v>68.040000000000006</v>
      </c>
      <c r="S790" s="55">
        <v>68.040000000000006</v>
      </c>
      <c r="T790" s="135">
        <f>N790/S790</f>
        <v>0.82936507936507931</v>
      </c>
      <c r="U790" s="55">
        <f>TRUNC(J790*H790,2)</f>
        <v>26.67</v>
      </c>
      <c r="V790" s="55">
        <f>TRUNC(L790*H790,2)</f>
        <v>29.76</v>
      </c>
      <c r="X790" s="36" t="b">
        <v>1</v>
      </c>
    </row>
    <row r="791" spans="1:24" x14ac:dyDescent="0.25">
      <c r="A791" s="42" t="s">
        <v>3881</v>
      </c>
      <c r="B791" s="128" t="s">
        <v>1358</v>
      </c>
      <c r="C791" s="50" t="s">
        <v>163</v>
      </c>
      <c r="D791" s="51">
        <v>80514</v>
      </c>
      <c r="E791" s="56" t="s">
        <v>1359</v>
      </c>
      <c r="F791" s="53" t="s">
        <v>160</v>
      </c>
      <c r="G791" s="54">
        <v>3</v>
      </c>
      <c r="H791" s="55">
        <v>3</v>
      </c>
      <c r="I791" s="73">
        <v>41.79</v>
      </c>
      <c r="J791" s="55">
        <v>34.68</v>
      </c>
      <c r="K791" s="73">
        <v>5.23</v>
      </c>
      <c r="L791" s="55">
        <v>4.34</v>
      </c>
      <c r="M791" s="55">
        <f>TRUNC(((J791*G791)+(L791*G791)),2)</f>
        <v>117.06</v>
      </c>
      <c r="N791" s="55">
        <f>TRUNC(((J791*H791)+(L791*H791)),2)</f>
        <v>117.06</v>
      </c>
      <c r="O791" s="37"/>
      <c r="P791" s="55">
        <v>41.79</v>
      </c>
      <c r="Q791" s="55">
        <v>5.23</v>
      </c>
      <c r="R791" s="55">
        <v>141.06</v>
      </c>
      <c r="S791" s="55">
        <v>141.06</v>
      </c>
      <c r="T791" s="135">
        <f>N791/S791</f>
        <v>0.82985963419821351</v>
      </c>
      <c r="U791" s="55">
        <f>TRUNC(J791*H791,2)</f>
        <v>104.04</v>
      </c>
      <c r="V791" s="55">
        <f>TRUNC(L791*H791,2)</f>
        <v>13.02</v>
      </c>
      <c r="X791" s="36" t="b">
        <v>1</v>
      </c>
    </row>
    <row r="792" spans="1:24" x14ac:dyDescent="0.25">
      <c r="A792" s="42" t="s">
        <v>3882</v>
      </c>
      <c r="B792" s="128" t="s">
        <v>1360</v>
      </c>
      <c r="C792" s="50" t="s">
        <v>163</v>
      </c>
      <c r="D792" s="51">
        <v>80510</v>
      </c>
      <c r="E792" s="56" t="s">
        <v>1361</v>
      </c>
      <c r="F792" s="53" t="s">
        <v>160</v>
      </c>
      <c r="G792" s="54">
        <v>3</v>
      </c>
      <c r="H792" s="55">
        <v>3</v>
      </c>
      <c r="I792" s="73">
        <v>13.06</v>
      </c>
      <c r="J792" s="55">
        <v>10.84</v>
      </c>
      <c r="K792" s="73">
        <v>5.61</v>
      </c>
      <c r="L792" s="55">
        <v>4.6500000000000004</v>
      </c>
      <c r="M792" s="55">
        <f>TRUNC(((J792*G792)+(L792*G792)),2)</f>
        <v>46.47</v>
      </c>
      <c r="N792" s="55">
        <f>TRUNC(((J792*H792)+(L792*H792)),2)</f>
        <v>46.47</v>
      </c>
      <c r="O792" s="37"/>
      <c r="P792" s="55">
        <v>13.06</v>
      </c>
      <c r="Q792" s="55">
        <v>5.61</v>
      </c>
      <c r="R792" s="55">
        <v>56.01</v>
      </c>
      <c r="S792" s="55">
        <v>56.01</v>
      </c>
      <c r="T792" s="135">
        <f>N792/S792</f>
        <v>0.82967327262988755</v>
      </c>
      <c r="U792" s="55">
        <f>TRUNC(J792*H792,2)</f>
        <v>32.520000000000003</v>
      </c>
      <c r="V792" s="55">
        <f>TRUNC(L792*H792,2)</f>
        <v>13.95</v>
      </c>
      <c r="X792" s="36" t="b">
        <v>1</v>
      </c>
    </row>
    <row r="793" spans="1:24" x14ac:dyDescent="0.25">
      <c r="A793" s="42" t="s">
        <v>3883</v>
      </c>
      <c r="B793" s="130" t="s">
        <v>1362</v>
      </c>
      <c r="C793" s="134"/>
      <c r="D793" s="134"/>
      <c r="E793" s="61" t="s">
        <v>1363</v>
      </c>
      <c r="F793" s="134"/>
      <c r="G793" s="62"/>
      <c r="H793" s="62"/>
      <c r="I793" s="72"/>
      <c r="J793" s="62"/>
      <c r="K793" s="72"/>
      <c r="L793" s="62"/>
      <c r="M793" s="63">
        <f>SUM(M794:M807)</f>
        <v>6877.2000000000007</v>
      </c>
      <c r="N793" s="63">
        <f>SUM(N794:N807)</f>
        <v>6877.2000000000007</v>
      </c>
      <c r="O793" s="37"/>
      <c r="P793" s="62"/>
      <c r="Q793" s="62"/>
      <c r="R793" s="63">
        <v>8285.35</v>
      </c>
      <c r="S793" s="63">
        <v>8285.35</v>
      </c>
      <c r="T793" s="135">
        <f>N793/S793</f>
        <v>0.83004338983869119</v>
      </c>
      <c r="U793" s="55">
        <f>TRUNC(J793*H793,2)</f>
        <v>0</v>
      </c>
      <c r="V793" s="55">
        <f>TRUNC(L793*H793,2)</f>
        <v>0</v>
      </c>
      <c r="X793" s="36" t="b">
        <v>1</v>
      </c>
    </row>
    <row r="794" spans="1:24" x14ac:dyDescent="0.25">
      <c r="A794" s="42" t="s">
        <v>3884</v>
      </c>
      <c r="B794" s="128" t="s">
        <v>1364</v>
      </c>
      <c r="C794" s="50" t="s">
        <v>163</v>
      </c>
      <c r="D794" s="51">
        <v>80541</v>
      </c>
      <c r="E794" s="56" t="s">
        <v>1365</v>
      </c>
      <c r="F794" s="53" t="s">
        <v>160</v>
      </c>
      <c r="G794" s="54">
        <v>3</v>
      </c>
      <c r="H794" s="55">
        <v>3</v>
      </c>
      <c r="I794" s="73">
        <v>186.76</v>
      </c>
      <c r="J794" s="55">
        <v>155.02000000000001</v>
      </c>
      <c r="K794" s="73">
        <v>65</v>
      </c>
      <c r="L794" s="55">
        <v>53.95</v>
      </c>
      <c r="M794" s="55">
        <f>TRUNC(((J794*G794)+(L794*G794)),2)</f>
        <v>626.91</v>
      </c>
      <c r="N794" s="55">
        <f>TRUNC(((J794*H794)+(L794*H794)),2)</f>
        <v>626.91</v>
      </c>
      <c r="O794" s="37"/>
      <c r="P794" s="55">
        <v>186.76</v>
      </c>
      <c r="Q794" s="55">
        <v>65</v>
      </c>
      <c r="R794" s="55">
        <v>755.28</v>
      </c>
      <c r="S794" s="55">
        <v>755.28</v>
      </c>
      <c r="T794" s="135">
        <f>N794/S794</f>
        <v>0.83003654273911665</v>
      </c>
      <c r="U794" s="55">
        <f>TRUNC(J794*H794,2)</f>
        <v>465.06</v>
      </c>
      <c r="V794" s="55">
        <f>TRUNC(L794*H794,2)</f>
        <v>161.85</v>
      </c>
      <c r="X794" s="36" t="b">
        <v>1</v>
      </c>
    </row>
    <row r="795" spans="1:24" x14ac:dyDescent="0.25">
      <c r="A795" s="42" t="s">
        <v>3885</v>
      </c>
      <c r="B795" s="128" t="s">
        <v>1366</v>
      </c>
      <c r="C795" s="50" t="s">
        <v>163</v>
      </c>
      <c r="D795" s="51">
        <v>80550</v>
      </c>
      <c r="E795" s="56" t="s">
        <v>1367</v>
      </c>
      <c r="F795" s="53" t="s">
        <v>1368</v>
      </c>
      <c r="G795" s="54">
        <v>2</v>
      </c>
      <c r="H795" s="55">
        <v>2</v>
      </c>
      <c r="I795" s="73">
        <v>4.8</v>
      </c>
      <c r="J795" s="55">
        <v>3.98</v>
      </c>
      <c r="K795" s="73">
        <v>5.61</v>
      </c>
      <c r="L795" s="55">
        <v>4.6500000000000004</v>
      </c>
      <c r="M795" s="55">
        <f>TRUNC(((J795*G795)+(L795*G795)),2)</f>
        <v>17.260000000000002</v>
      </c>
      <c r="N795" s="55">
        <f>TRUNC(((J795*H795)+(L795*H795)),2)</f>
        <v>17.260000000000002</v>
      </c>
      <c r="O795" s="37"/>
      <c r="P795" s="55">
        <v>4.8</v>
      </c>
      <c r="Q795" s="55">
        <v>5.61</v>
      </c>
      <c r="R795" s="55">
        <v>20.82</v>
      </c>
      <c r="S795" s="55">
        <v>20.82</v>
      </c>
      <c r="T795" s="135">
        <f>N795/S795</f>
        <v>0.82901056676272822</v>
      </c>
      <c r="U795" s="55">
        <f>TRUNC(J795*H795,2)</f>
        <v>7.96</v>
      </c>
      <c r="V795" s="55">
        <f>TRUNC(L795*H795,2)</f>
        <v>9.3000000000000007</v>
      </c>
      <c r="X795" s="36" t="b">
        <v>1</v>
      </c>
    </row>
    <row r="796" spans="1:24" x14ac:dyDescent="0.25">
      <c r="A796" s="42" t="s">
        <v>3886</v>
      </c>
      <c r="B796" s="128" t="s">
        <v>1369</v>
      </c>
      <c r="C796" s="50" t="s">
        <v>163</v>
      </c>
      <c r="D796" s="51">
        <v>80556</v>
      </c>
      <c r="E796" s="56" t="s">
        <v>1370</v>
      </c>
      <c r="F796" s="53" t="s">
        <v>160</v>
      </c>
      <c r="G796" s="54">
        <v>5</v>
      </c>
      <c r="H796" s="55">
        <v>5</v>
      </c>
      <c r="I796" s="73">
        <v>3.75</v>
      </c>
      <c r="J796" s="55">
        <v>3.11</v>
      </c>
      <c r="K796" s="73">
        <v>9.35</v>
      </c>
      <c r="L796" s="55">
        <v>7.76</v>
      </c>
      <c r="M796" s="55">
        <f>TRUNC(((J796*G796)+(L796*G796)),2)</f>
        <v>54.35</v>
      </c>
      <c r="N796" s="55">
        <f>TRUNC(((J796*H796)+(L796*H796)),2)</f>
        <v>54.35</v>
      </c>
      <c r="O796" s="37"/>
      <c r="P796" s="55">
        <v>3.75</v>
      </c>
      <c r="Q796" s="55">
        <v>9.35</v>
      </c>
      <c r="R796" s="55">
        <v>65.5</v>
      </c>
      <c r="S796" s="55">
        <v>65.5</v>
      </c>
      <c r="T796" s="135">
        <f>N796/S796</f>
        <v>0.82977099236641227</v>
      </c>
      <c r="U796" s="55">
        <f>TRUNC(J796*H796,2)</f>
        <v>15.55</v>
      </c>
      <c r="V796" s="55">
        <f>TRUNC(L796*H796,2)</f>
        <v>38.799999999999997</v>
      </c>
      <c r="X796" s="36" t="b">
        <v>1</v>
      </c>
    </row>
    <row r="797" spans="1:24" x14ac:dyDescent="0.3">
      <c r="A797" s="42" t="s">
        <v>3887</v>
      </c>
      <c r="B797" s="128" t="s">
        <v>1371</v>
      </c>
      <c r="C797" s="50" t="s">
        <v>217</v>
      </c>
      <c r="D797" s="51">
        <v>86883</v>
      </c>
      <c r="E797" s="56" t="s">
        <v>1372</v>
      </c>
      <c r="F797" s="53" t="s">
        <v>160</v>
      </c>
      <c r="G797" s="54">
        <v>5</v>
      </c>
      <c r="H797" s="55">
        <v>5</v>
      </c>
      <c r="I797" s="73">
        <v>8.49</v>
      </c>
      <c r="J797" s="55">
        <v>7.04</v>
      </c>
      <c r="K797" s="73">
        <v>2.2599999999999998</v>
      </c>
      <c r="L797" s="55">
        <v>1.87</v>
      </c>
      <c r="M797" s="55">
        <f>TRUNC(((J797*G797)+(L797*G797)),2)</f>
        <v>44.55</v>
      </c>
      <c r="N797" s="55">
        <f>TRUNC(((J797*H797)+(L797*H797)),2)</f>
        <v>44.55</v>
      </c>
      <c r="O797" s="38"/>
      <c r="P797" s="55">
        <v>8.49</v>
      </c>
      <c r="Q797" s="55">
        <v>2.2599999999999998</v>
      </c>
      <c r="R797" s="55">
        <v>53.75</v>
      </c>
      <c r="S797" s="55">
        <v>53.75</v>
      </c>
      <c r="T797" s="135">
        <f>N797/S797</f>
        <v>0.82883720930232552</v>
      </c>
      <c r="U797" s="55">
        <f>TRUNC(J797*H797,2)</f>
        <v>35.200000000000003</v>
      </c>
      <c r="V797" s="55">
        <f>TRUNC(L797*H797,2)</f>
        <v>9.35</v>
      </c>
      <c r="X797" s="36" t="b">
        <v>1</v>
      </c>
    </row>
    <row r="798" spans="1:24" x14ac:dyDescent="0.25">
      <c r="A798" s="42" t="s">
        <v>3888</v>
      </c>
      <c r="B798" s="128" t="s">
        <v>1373</v>
      </c>
      <c r="C798" s="50" t="s">
        <v>197</v>
      </c>
      <c r="D798" s="57" t="s">
        <v>1374</v>
      </c>
      <c r="E798" s="56" t="s">
        <v>1375</v>
      </c>
      <c r="F798" s="53" t="s">
        <v>160</v>
      </c>
      <c r="G798" s="54">
        <v>5</v>
      </c>
      <c r="H798" s="55">
        <v>5</v>
      </c>
      <c r="I798" s="73">
        <v>162.18</v>
      </c>
      <c r="J798" s="55">
        <v>134.62</v>
      </c>
      <c r="K798" s="73">
        <v>7.47</v>
      </c>
      <c r="L798" s="55">
        <v>6.2</v>
      </c>
      <c r="M798" s="55">
        <f>TRUNC(((J798*G798)+(L798*G798)),2)</f>
        <v>704.1</v>
      </c>
      <c r="N798" s="55">
        <f>TRUNC(((J798*H798)+(L798*H798)),2)</f>
        <v>704.1</v>
      </c>
      <c r="O798" s="37"/>
      <c r="P798" s="55">
        <v>162.18</v>
      </c>
      <c r="Q798" s="55">
        <v>7.47</v>
      </c>
      <c r="R798" s="55">
        <v>848.25</v>
      </c>
      <c r="S798" s="55">
        <v>848.25</v>
      </c>
      <c r="T798" s="135">
        <f>N798/S798</f>
        <v>0.83006189213085768</v>
      </c>
      <c r="U798" s="55">
        <f>TRUNC(J798*H798,2)</f>
        <v>673.1</v>
      </c>
      <c r="V798" s="55">
        <f>TRUNC(L798*H798,2)</f>
        <v>31</v>
      </c>
      <c r="X798" s="36" t="b">
        <v>1</v>
      </c>
    </row>
    <row r="799" spans="1:24" x14ac:dyDescent="0.25">
      <c r="A799" s="42" t="s">
        <v>3889</v>
      </c>
      <c r="B799" s="128" t="s">
        <v>1376</v>
      </c>
      <c r="C799" s="50" t="s">
        <v>163</v>
      </c>
      <c r="D799" s="51">
        <v>80580</v>
      </c>
      <c r="E799" s="56" t="s">
        <v>1377</v>
      </c>
      <c r="F799" s="53" t="s">
        <v>160</v>
      </c>
      <c r="G799" s="54">
        <v>5</v>
      </c>
      <c r="H799" s="55">
        <v>5</v>
      </c>
      <c r="I799" s="73">
        <v>81.319999999999993</v>
      </c>
      <c r="J799" s="55">
        <v>67.5</v>
      </c>
      <c r="K799" s="73">
        <v>5.61</v>
      </c>
      <c r="L799" s="55">
        <v>4.6500000000000004</v>
      </c>
      <c r="M799" s="55">
        <f>TRUNC(((J799*G799)+(L799*G799)),2)</f>
        <v>360.75</v>
      </c>
      <c r="N799" s="55">
        <f>TRUNC(((J799*H799)+(L799*H799)),2)</f>
        <v>360.75</v>
      </c>
      <c r="O799" s="37"/>
      <c r="P799" s="55">
        <v>81.319999999999993</v>
      </c>
      <c r="Q799" s="55">
        <v>5.61</v>
      </c>
      <c r="R799" s="55">
        <v>434.65</v>
      </c>
      <c r="S799" s="55">
        <v>434.65</v>
      </c>
      <c r="T799" s="135">
        <f>N799/S799</f>
        <v>0.82997814333371678</v>
      </c>
      <c r="U799" s="55">
        <f>TRUNC(J799*H799,2)</f>
        <v>337.5</v>
      </c>
      <c r="V799" s="55">
        <f>TRUNC(L799*H799,2)</f>
        <v>23.25</v>
      </c>
      <c r="X799" s="36" t="b">
        <v>1</v>
      </c>
    </row>
    <row r="800" spans="1:24" x14ac:dyDescent="0.25">
      <c r="A800" s="42" t="s">
        <v>3890</v>
      </c>
      <c r="B800" s="128" t="s">
        <v>1378</v>
      </c>
      <c r="C800" s="50" t="s">
        <v>163</v>
      </c>
      <c r="D800" s="51">
        <v>80587</v>
      </c>
      <c r="E800" s="56" t="s">
        <v>1379</v>
      </c>
      <c r="F800" s="53" t="s">
        <v>160</v>
      </c>
      <c r="G800" s="54">
        <v>2</v>
      </c>
      <c r="H800" s="55">
        <v>2</v>
      </c>
      <c r="I800" s="73">
        <v>81.5</v>
      </c>
      <c r="J800" s="55">
        <v>67.650000000000006</v>
      </c>
      <c r="K800" s="73">
        <v>14.57</v>
      </c>
      <c r="L800" s="55">
        <v>12.09</v>
      </c>
      <c r="M800" s="55">
        <f>TRUNC(((J800*G800)+(L800*G800)),2)</f>
        <v>159.47999999999999</v>
      </c>
      <c r="N800" s="55">
        <f>TRUNC(((J800*H800)+(L800*H800)),2)</f>
        <v>159.47999999999999</v>
      </c>
      <c r="O800" s="37"/>
      <c r="P800" s="55">
        <v>81.5</v>
      </c>
      <c r="Q800" s="55">
        <v>14.57</v>
      </c>
      <c r="R800" s="55">
        <v>192.14</v>
      </c>
      <c r="S800" s="55">
        <v>192.14</v>
      </c>
      <c r="T800" s="135">
        <f>N800/S800</f>
        <v>0.83001977724575826</v>
      </c>
      <c r="U800" s="55">
        <f>TRUNC(J800*H800,2)</f>
        <v>135.30000000000001</v>
      </c>
      <c r="V800" s="55">
        <f>TRUNC(L800*H800,2)</f>
        <v>24.18</v>
      </c>
      <c r="X800" s="36" t="b">
        <v>1</v>
      </c>
    </row>
    <row r="801" spans="1:24" x14ac:dyDescent="0.25">
      <c r="A801" s="42" t="s">
        <v>3891</v>
      </c>
      <c r="B801" s="128" t="s">
        <v>1380</v>
      </c>
      <c r="C801" s="50" t="s">
        <v>163</v>
      </c>
      <c r="D801" s="51">
        <v>80693</v>
      </c>
      <c r="E801" s="56" t="s">
        <v>1381</v>
      </c>
      <c r="F801" s="53" t="s">
        <v>160</v>
      </c>
      <c r="G801" s="54">
        <v>1</v>
      </c>
      <c r="H801" s="55">
        <v>1</v>
      </c>
      <c r="I801" s="73">
        <v>1910.32</v>
      </c>
      <c r="J801" s="55">
        <v>1585.75</v>
      </c>
      <c r="K801" s="73">
        <v>18.68</v>
      </c>
      <c r="L801" s="55">
        <v>15.5</v>
      </c>
      <c r="M801" s="55">
        <f>TRUNC(((J801*G801)+(L801*G801)),2)</f>
        <v>1601.25</v>
      </c>
      <c r="N801" s="55">
        <f>TRUNC(((J801*H801)+(L801*H801)),2)</f>
        <v>1601.25</v>
      </c>
      <c r="O801" s="37"/>
      <c r="P801" s="55">
        <v>1910.32</v>
      </c>
      <c r="Q801" s="55">
        <v>18.68</v>
      </c>
      <c r="R801" s="55">
        <v>1929</v>
      </c>
      <c r="S801" s="55">
        <v>1929</v>
      </c>
      <c r="T801" s="135">
        <f>N801/S801</f>
        <v>0.83009331259720065</v>
      </c>
      <c r="U801" s="55">
        <f>TRUNC(J801*H801,2)</f>
        <v>1585.75</v>
      </c>
      <c r="V801" s="55">
        <f>TRUNC(L801*H801,2)</f>
        <v>15.5</v>
      </c>
      <c r="X801" s="36" t="b">
        <v>1</v>
      </c>
    </row>
    <row r="802" spans="1:24" x14ac:dyDescent="0.25">
      <c r="A802" s="42" t="s">
        <v>3892</v>
      </c>
      <c r="B802" s="128" t="s">
        <v>1382</v>
      </c>
      <c r="C802" s="50" t="s">
        <v>163</v>
      </c>
      <c r="D802" s="51">
        <v>80811</v>
      </c>
      <c r="E802" s="56" t="s">
        <v>1383</v>
      </c>
      <c r="F802" s="53" t="s">
        <v>160</v>
      </c>
      <c r="G802" s="54">
        <v>6</v>
      </c>
      <c r="H802" s="55">
        <v>6</v>
      </c>
      <c r="I802" s="73">
        <v>51.26</v>
      </c>
      <c r="J802" s="55">
        <v>42.55</v>
      </c>
      <c r="K802" s="73">
        <v>7.47</v>
      </c>
      <c r="L802" s="55">
        <v>6.2</v>
      </c>
      <c r="M802" s="55">
        <f>TRUNC(((J802*G802)+(L802*G802)),2)</f>
        <v>292.5</v>
      </c>
      <c r="N802" s="55">
        <f>TRUNC(((J802*H802)+(L802*H802)),2)</f>
        <v>292.5</v>
      </c>
      <c r="O802" s="37"/>
      <c r="P802" s="55">
        <v>51.26</v>
      </c>
      <c r="Q802" s="55">
        <v>7.47</v>
      </c>
      <c r="R802" s="55">
        <v>352.38</v>
      </c>
      <c r="S802" s="55">
        <v>352.38</v>
      </c>
      <c r="T802" s="135">
        <f>N802/S802</f>
        <v>0.83006981099948918</v>
      </c>
      <c r="U802" s="55">
        <f>TRUNC(J802*H802,2)</f>
        <v>255.3</v>
      </c>
      <c r="V802" s="55">
        <f>TRUNC(L802*H802,2)</f>
        <v>37.200000000000003</v>
      </c>
      <c r="X802" s="36" t="b">
        <v>1</v>
      </c>
    </row>
    <row r="803" spans="1:24" ht="24" x14ac:dyDescent="0.3">
      <c r="A803" s="42" t="s">
        <v>3893</v>
      </c>
      <c r="B803" s="128" t="s">
        <v>1384</v>
      </c>
      <c r="C803" s="50" t="s">
        <v>163</v>
      </c>
      <c r="D803" s="51">
        <v>80845</v>
      </c>
      <c r="E803" s="56" t="s">
        <v>1385</v>
      </c>
      <c r="F803" s="53" t="s">
        <v>160</v>
      </c>
      <c r="G803" s="54">
        <v>5</v>
      </c>
      <c r="H803" s="55">
        <v>5</v>
      </c>
      <c r="I803" s="73">
        <v>23.11</v>
      </c>
      <c r="J803" s="55">
        <v>19.18</v>
      </c>
      <c r="K803" s="73">
        <v>36.619999999999997</v>
      </c>
      <c r="L803" s="55">
        <v>30.39</v>
      </c>
      <c r="M803" s="55">
        <f>TRUNC(((J803*G803)+(L803*G803)),2)</f>
        <v>247.85</v>
      </c>
      <c r="N803" s="55">
        <f>TRUNC(((J803*H803)+(L803*H803)),2)</f>
        <v>247.85</v>
      </c>
      <c r="O803" s="38"/>
      <c r="P803" s="55">
        <v>23.11</v>
      </c>
      <c r="Q803" s="55">
        <v>36.619999999999997</v>
      </c>
      <c r="R803" s="55">
        <v>298.64999999999998</v>
      </c>
      <c r="S803" s="55">
        <v>298.64999999999998</v>
      </c>
      <c r="T803" s="135">
        <f>N803/S803</f>
        <v>0.8299012221664156</v>
      </c>
      <c r="U803" s="55">
        <f>TRUNC(J803*H803,2)</f>
        <v>95.9</v>
      </c>
      <c r="V803" s="55">
        <f>TRUNC(L803*H803,2)</f>
        <v>151.94999999999999</v>
      </c>
      <c r="X803" s="36" t="b">
        <v>1</v>
      </c>
    </row>
    <row r="804" spans="1:24" x14ac:dyDescent="0.25">
      <c r="A804" s="42" t="s">
        <v>3894</v>
      </c>
      <c r="B804" s="128" t="s">
        <v>1386</v>
      </c>
      <c r="C804" s="50" t="s">
        <v>163</v>
      </c>
      <c r="D804" s="51">
        <v>80689</v>
      </c>
      <c r="E804" s="56" t="s">
        <v>1387</v>
      </c>
      <c r="F804" s="53" t="s">
        <v>160</v>
      </c>
      <c r="G804" s="54">
        <v>8</v>
      </c>
      <c r="H804" s="55">
        <v>8</v>
      </c>
      <c r="I804" s="73">
        <v>350.75</v>
      </c>
      <c r="J804" s="55">
        <v>291.14999999999998</v>
      </c>
      <c r="K804" s="73">
        <v>14.57</v>
      </c>
      <c r="L804" s="55">
        <v>12.09</v>
      </c>
      <c r="M804" s="55">
        <f>TRUNC(((J804*G804)+(L804*G804)),2)</f>
        <v>2425.92</v>
      </c>
      <c r="N804" s="55">
        <f>TRUNC(((J804*H804)+(L804*H804)),2)</f>
        <v>2425.92</v>
      </c>
      <c r="O804" s="37"/>
      <c r="P804" s="55">
        <v>350.75</v>
      </c>
      <c r="Q804" s="55">
        <v>14.57</v>
      </c>
      <c r="R804" s="55">
        <v>2922.56</v>
      </c>
      <c r="S804" s="55">
        <v>2922.56</v>
      </c>
      <c r="T804" s="135">
        <f>N804/S804</f>
        <v>0.83006679075878687</v>
      </c>
      <c r="U804" s="55">
        <f>TRUNC(J804*H804,2)</f>
        <v>2329.1999999999998</v>
      </c>
      <c r="V804" s="55">
        <f>TRUNC(L804*H804,2)</f>
        <v>96.72</v>
      </c>
      <c r="X804" s="36" t="b">
        <v>1</v>
      </c>
    </row>
    <row r="805" spans="1:24" x14ac:dyDescent="0.25">
      <c r="A805" s="42" t="s">
        <v>3895</v>
      </c>
      <c r="B805" s="128" t="s">
        <v>1388</v>
      </c>
      <c r="C805" s="50" t="s">
        <v>163</v>
      </c>
      <c r="D805" s="51">
        <v>80803</v>
      </c>
      <c r="E805" s="56" t="s">
        <v>1389</v>
      </c>
      <c r="F805" s="53" t="s">
        <v>160</v>
      </c>
      <c r="G805" s="54">
        <v>1</v>
      </c>
      <c r="H805" s="55">
        <v>1</v>
      </c>
      <c r="I805" s="73">
        <v>258.95</v>
      </c>
      <c r="J805" s="55">
        <v>214.95</v>
      </c>
      <c r="K805" s="73">
        <v>29.89</v>
      </c>
      <c r="L805" s="55">
        <v>24.81</v>
      </c>
      <c r="M805" s="55">
        <f>TRUNC(((J805*G805)+(L805*G805)),2)</f>
        <v>239.76</v>
      </c>
      <c r="N805" s="55">
        <f>TRUNC(((J805*H805)+(L805*H805)),2)</f>
        <v>239.76</v>
      </c>
      <c r="O805" s="37"/>
      <c r="P805" s="55">
        <v>258.95</v>
      </c>
      <c r="Q805" s="55">
        <v>29.89</v>
      </c>
      <c r="R805" s="55">
        <v>288.83999999999997</v>
      </c>
      <c r="S805" s="55">
        <v>288.83999999999997</v>
      </c>
      <c r="T805" s="135">
        <f>N805/S805</f>
        <v>0.83007893643539676</v>
      </c>
      <c r="U805" s="55">
        <f>TRUNC(J805*H805,2)</f>
        <v>214.95</v>
      </c>
      <c r="V805" s="55">
        <f>TRUNC(L805*H805,2)</f>
        <v>24.81</v>
      </c>
      <c r="X805" s="36" t="b">
        <v>1</v>
      </c>
    </row>
    <row r="806" spans="1:24" x14ac:dyDescent="0.25">
      <c r="A806" s="42" t="s">
        <v>3896</v>
      </c>
      <c r="B806" s="128" t="s">
        <v>1390</v>
      </c>
      <c r="C806" s="50" t="s">
        <v>163</v>
      </c>
      <c r="D806" s="51">
        <v>80810</v>
      </c>
      <c r="E806" s="56" t="s">
        <v>1391</v>
      </c>
      <c r="F806" s="53" t="s">
        <v>160</v>
      </c>
      <c r="G806" s="54">
        <v>1</v>
      </c>
      <c r="H806" s="55">
        <v>1</v>
      </c>
      <c r="I806" s="73">
        <v>85.31</v>
      </c>
      <c r="J806" s="55">
        <v>70.81</v>
      </c>
      <c r="K806" s="73">
        <v>7.47</v>
      </c>
      <c r="L806" s="55">
        <v>6.2</v>
      </c>
      <c r="M806" s="55">
        <f>TRUNC(((J806*G806)+(L806*G806)),2)</f>
        <v>77.010000000000005</v>
      </c>
      <c r="N806" s="55">
        <f>TRUNC(((J806*H806)+(L806*H806)),2)</f>
        <v>77.010000000000005</v>
      </c>
      <c r="O806" s="37"/>
      <c r="P806" s="55">
        <v>85.31</v>
      </c>
      <c r="Q806" s="55">
        <v>7.47</v>
      </c>
      <c r="R806" s="55">
        <v>92.78</v>
      </c>
      <c r="S806" s="55">
        <v>92.78</v>
      </c>
      <c r="T806" s="135">
        <f>N806/S806</f>
        <v>0.83002802328087955</v>
      </c>
      <c r="U806" s="55">
        <f>TRUNC(J806*H806,2)</f>
        <v>70.81</v>
      </c>
      <c r="V806" s="55">
        <f>TRUNC(L806*H806,2)</f>
        <v>6.2</v>
      </c>
      <c r="X806" s="36" t="b">
        <v>1</v>
      </c>
    </row>
    <row r="807" spans="1:24" x14ac:dyDescent="0.25">
      <c r="A807" s="42" t="s">
        <v>3897</v>
      </c>
      <c r="B807" s="128" t="s">
        <v>1392</v>
      </c>
      <c r="C807" s="50" t="s">
        <v>163</v>
      </c>
      <c r="D807" s="51">
        <v>80830</v>
      </c>
      <c r="E807" s="56" t="s">
        <v>1393</v>
      </c>
      <c r="F807" s="53" t="s">
        <v>160</v>
      </c>
      <c r="G807" s="54">
        <v>1</v>
      </c>
      <c r="H807" s="55">
        <v>1</v>
      </c>
      <c r="I807" s="73">
        <v>25.14</v>
      </c>
      <c r="J807" s="55">
        <v>20.86</v>
      </c>
      <c r="K807" s="73">
        <v>5.61</v>
      </c>
      <c r="L807" s="55">
        <v>4.6500000000000004</v>
      </c>
      <c r="M807" s="55">
        <f>TRUNC(((J807*G807)+(L807*G807)),2)</f>
        <v>25.51</v>
      </c>
      <c r="N807" s="55">
        <f>TRUNC(((J807*H807)+(L807*H807)),2)</f>
        <v>25.51</v>
      </c>
      <c r="O807" s="37"/>
      <c r="P807" s="55">
        <v>25.14</v>
      </c>
      <c r="Q807" s="55">
        <v>5.61</v>
      </c>
      <c r="R807" s="55">
        <v>30.75</v>
      </c>
      <c r="S807" s="55">
        <v>30.75</v>
      </c>
      <c r="T807" s="135">
        <f>N807/S807</f>
        <v>0.82959349593495935</v>
      </c>
      <c r="U807" s="55">
        <f>TRUNC(J807*H807,2)</f>
        <v>20.86</v>
      </c>
      <c r="V807" s="55">
        <f>TRUNC(L807*H807,2)</f>
        <v>4.6500000000000004</v>
      </c>
      <c r="X807" s="36" t="b">
        <v>1</v>
      </c>
    </row>
    <row r="808" spans="1:24" x14ac:dyDescent="0.25">
      <c r="A808" s="42" t="s">
        <v>3898</v>
      </c>
      <c r="B808" s="130" t="s">
        <v>1394</v>
      </c>
      <c r="C808" s="134"/>
      <c r="D808" s="134"/>
      <c r="E808" s="61" t="s">
        <v>1395</v>
      </c>
      <c r="F808" s="134"/>
      <c r="G808" s="62"/>
      <c r="H808" s="62"/>
      <c r="I808" s="72"/>
      <c r="J808" s="62"/>
      <c r="K808" s="72"/>
      <c r="L808" s="62"/>
      <c r="M808" s="63">
        <f>SUM(M809:M811)</f>
        <v>3117.0600000000004</v>
      </c>
      <c r="N808" s="63">
        <f>SUM(N809:N811)</f>
        <v>3117.0600000000004</v>
      </c>
      <c r="O808" s="37"/>
      <c r="P808" s="62"/>
      <c r="Q808" s="62"/>
      <c r="R808" s="63">
        <v>3755.34</v>
      </c>
      <c r="S808" s="63">
        <v>3755.34</v>
      </c>
      <c r="T808" s="135">
        <f>N808/S808</f>
        <v>0.83003403153908839</v>
      </c>
      <c r="U808" s="55">
        <f>TRUNC(J808*H808,2)</f>
        <v>0</v>
      </c>
      <c r="V808" s="55">
        <f>TRUNC(L808*H808,2)</f>
        <v>0</v>
      </c>
      <c r="X808" s="36" t="b">
        <v>1</v>
      </c>
    </row>
    <row r="809" spans="1:24" x14ac:dyDescent="0.25">
      <c r="A809" s="42" t="s">
        <v>3899</v>
      </c>
      <c r="B809" s="128" t="s">
        <v>1396</v>
      </c>
      <c r="C809" s="50" t="s">
        <v>163</v>
      </c>
      <c r="D809" s="51">
        <v>80660</v>
      </c>
      <c r="E809" s="56" t="s">
        <v>1397</v>
      </c>
      <c r="F809" s="53" t="s">
        <v>160</v>
      </c>
      <c r="G809" s="54">
        <v>9</v>
      </c>
      <c r="H809" s="55">
        <v>9</v>
      </c>
      <c r="I809" s="73">
        <v>139.28</v>
      </c>
      <c r="J809" s="55">
        <v>115.61</v>
      </c>
      <c r="K809" s="73">
        <v>7.47</v>
      </c>
      <c r="L809" s="55">
        <v>6.2</v>
      </c>
      <c r="M809" s="55">
        <f>TRUNC(((J809*G809)+(L809*G809)),2)</f>
        <v>1096.29</v>
      </c>
      <c r="N809" s="55">
        <f>TRUNC(((J809*H809)+(L809*H809)),2)</f>
        <v>1096.29</v>
      </c>
      <c r="O809" s="37"/>
      <c r="P809" s="55">
        <v>139.28</v>
      </c>
      <c r="Q809" s="55">
        <v>7.47</v>
      </c>
      <c r="R809" s="55">
        <v>1320.75</v>
      </c>
      <c r="S809" s="55">
        <v>1320.75</v>
      </c>
      <c r="T809" s="135">
        <f>N809/S809</f>
        <v>0.83005110732538323</v>
      </c>
      <c r="U809" s="55">
        <f>TRUNC(J809*H809,2)</f>
        <v>1040.49</v>
      </c>
      <c r="V809" s="55">
        <f>TRUNC(L809*H809,2)</f>
        <v>55.8</v>
      </c>
      <c r="X809" s="36" t="b">
        <v>1</v>
      </c>
    </row>
    <row r="810" spans="1:24" x14ac:dyDescent="0.25">
      <c r="A810" s="42" t="s">
        <v>3900</v>
      </c>
      <c r="B810" s="128" t="s">
        <v>1398</v>
      </c>
      <c r="C810" s="50" t="s">
        <v>163</v>
      </c>
      <c r="D810" s="51">
        <v>80670</v>
      </c>
      <c r="E810" s="56" t="s">
        <v>1399</v>
      </c>
      <c r="F810" s="53" t="s">
        <v>160</v>
      </c>
      <c r="G810" s="54">
        <v>9</v>
      </c>
      <c r="H810" s="55">
        <v>9</v>
      </c>
      <c r="I810" s="73">
        <v>181.74</v>
      </c>
      <c r="J810" s="55">
        <v>150.86000000000001</v>
      </c>
      <c r="K810" s="73">
        <v>13.45</v>
      </c>
      <c r="L810" s="55">
        <v>11.16</v>
      </c>
      <c r="M810" s="55">
        <f>TRUNC(((J810*G810)+(L810*G810)),2)</f>
        <v>1458.18</v>
      </c>
      <c r="N810" s="55">
        <f>TRUNC(((J810*H810)+(L810*H810)),2)</f>
        <v>1458.18</v>
      </c>
      <c r="O810" s="37"/>
      <c r="P810" s="55">
        <v>181.74</v>
      </c>
      <c r="Q810" s="55">
        <v>13.45</v>
      </c>
      <c r="R810" s="55">
        <v>1756.71</v>
      </c>
      <c r="S810" s="55">
        <v>1756.71</v>
      </c>
      <c r="T810" s="135">
        <f>N810/S810</f>
        <v>0.83006301552333628</v>
      </c>
      <c r="U810" s="55">
        <f>TRUNC(J810*H810,2)</f>
        <v>1357.74</v>
      </c>
      <c r="V810" s="55">
        <f>TRUNC(L810*H810,2)</f>
        <v>100.44</v>
      </c>
      <c r="X810" s="36" t="b">
        <v>1</v>
      </c>
    </row>
    <row r="811" spans="1:24" x14ac:dyDescent="0.25">
      <c r="A811" s="42" t="s">
        <v>3901</v>
      </c>
      <c r="B811" s="128" t="s">
        <v>1400</v>
      </c>
      <c r="C811" s="50" t="s">
        <v>163</v>
      </c>
      <c r="D811" s="51">
        <v>80680</v>
      </c>
      <c r="E811" s="56" t="s">
        <v>1401</v>
      </c>
      <c r="F811" s="53" t="s">
        <v>160</v>
      </c>
      <c r="G811" s="54">
        <v>9</v>
      </c>
      <c r="H811" s="55">
        <v>9</v>
      </c>
      <c r="I811" s="73">
        <v>67.099999999999994</v>
      </c>
      <c r="J811" s="55">
        <v>55.69</v>
      </c>
      <c r="K811" s="73">
        <v>8.2200000000000006</v>
      </c>
      <c r="L811" s="55">
        <v>6.82</v>
      </c>
      <c r="M811" s="55">
        <f>TRUNC(((J811*G811)+(L811*G811)),2)</f>
        <v>562.59</v>
      </c>
      <c r="N811" s="55">
        <f>TRUNC(((J811*H811)+(L811*H811)),2)</f>
        <v>562.59</v>
      </c>
      <c r="O811" s="37"/>
      <c r="P811" s="55">
        <v>67.099999999999994</v>
      </c>
      <c r="Q811" s="55">
        <v>8.2200000000000006</v>
      </c>
      <c r="R811" s="55">
        <v>677.88</v>
      </c>
      <c r="S811" s="55">
        <v>677.88</v>
      </c>
      <c r="T811" s="135">
        <f>N811/S811</f>
        <v>0.82992565055762091</v>
      </c>
      <c r="U811" s="55">
        <f>TRUNC(J811*H811,2)</f>
        <v>501.21</v>
      </c>
      <c r="V811" s="55">
        <f>TRUNC(L811*H811,2)</f>
        <v>61.38</v>
      </c>
      <c r="X811" s="36" t="b">
        <v>1</v>
      </c>
    </row>
    <row r="812" spans="1:24" x14ac:dyDescent="0.25">
      <c r="A812" s="42" t="s">
        <v>3902</v>
      </c>
      <c r="B812" s="130" t="s">
        <v>1402</v>
      </c>
      <c r="C812" s="134"/>
      <c r="D812" s="134"/>
      <c r="E812" s="61" t="s">
        <v>1403</v>
      </c>
      <c r="F812" s="134"/>
      <c r="G812" s="62"/>
      <c r="H812" s="62"/>
      <c r="I812" s="72"/>
      <c r="J812" s="62"/>
      <c r="K812" s="72"/>
      <c r="L812" s="62"/>
      <c r="M812" s="63">
        <f>SUM(M813:M815)</f>
        <v>171.14</v>
      </c>
      <c r="N812" s="63">
        <f>SUM(N813:N815)</f>
        <v>171.14</v>
      </c>
      <c r="O812" s="37"/>
      <c r="P812" s="62"/>
      <c r="Q812" s="62"/>
      <c r="R812" s="63">
        <v>206.2</v>
      </c>
      <c r="S812" s="63">
        <v>206.2</v>
      </c>
      <c r="T812" s="135">
        <f>N812/S812</f>
        <v>0.82997090203685742</v>
      </c>
      <c r="U812" s="55">
        <f>TRUNC(J812*H812,2)</f>
        <v>0</v>
      </c>
      <c r="V812" s="55">
        <f>TRUNC(L812*H812,2)</f>
        <v>0</v>
      </c>
      <c r="X812" s="36" t="b">
        <v>1</v>
      </c>
    </row>
    <row r="813" spans="1:24" x14ac:dyDescent="0.25">
      <c r="A813" s="42" t="s">
        <v>3903</v>
      </c>
      <c r="B813" s="128" t="s">
        <v>1404</v>
      </c>
      <c r="C813" s="50" t="s">
        <v>163</v>
      </c>
      <c r="D813" s="51">
        <v>80721</v>
      </c>
      <c r="E813" s="56" t="s">
        <v>1405</v>
      </c>
      <c r="F813" s="53" t="s">
        <v>160</v>
      </c>
      <c r="G813" s="54">
        <v>1</v>
      </c>
      <c r="H813" s="55">
        <v>1</v>
      </c>
      <c r="I813" s="73">
        <v>95.03</v>
      </c>
      <c r="J813" s="55">
        <v>78.88</v>
      </c>
      <c r="K813" s="73">
        <v>18.68</v>
      </c>
      <c r="L813" s="55">
        <v>15.5</v>
      </c>
      <c r="M813" s="55">
        <f>TRUNC(((J813*G813)+(L813*G813)),2)</f>
        <v>94.38</v>
      </c>
      <c r="N813" s="55">
        <f>TRUNC(((J813*H813)+(L813*H813)),2)</f>
        <v>94.38</v>
      </c>
      <c r="O813" s="37"/>
      <c r="P813" s="55">
        <v>95.03</v>
      </c>
      <c r="Q813" s="55">
        <v>18.68</v>
      </c>
      <c r="R813" s="55">
        <v>113.71</v>
      </c>
      <c r="S813" s="55">
        <v>113.71</v>
      </c>
      <c r="T813" s="135">
        <f>N813/S813</f>
        <v>0.83000615601090499</v>
      </c>
      <c r="U813" s="55">
        <f>TRUNC(J813*H813,2)</f>
        <v>78.88</v>
      </c>
      <c r="V813" s="55">
        <f>TRUNC(L813*H813,2)</f>
        <v>15.5</v>
      </c>
      <c r="X813" s="36" t="b">
        <v>1</v>
      </c>
    </row>
    <row r="814" spans="1:24" x14ac:dyDescent="0.25">
      <c r="A814" s="42" t="s">
        <v>3904</v>
      </c>
      <c r="B814" s="128" t="s">
        <v>1406</v>
      </c>
      <c r="C814" s="50" t="s">
        <v>163</v>
      </c>
      <c r="D814" s="51">
        <v>80732</v>
      </c>
      <c r="E814" s="56" t="s">
        <v>1407</v>
      </c>
      <c r="F814" s="53" t="s">
        <v>160</v>
      </c>
      <c r="G814" s="54">
        <v>1</v>
      </c>
      <c r="H814" s="55">
        <v>1</v>
      </c>
      <c r="I814" s="73">
        <v>42.35</v>
      </c>
      <c r="J814" s="55">
        <v>35.15</v>
      </c>
      <c r="K814" s="73">
        <v>13.08</v>
      </c>
      <c r="L814" s="55">
        <v>10.85</v>
      </c>
      <c r="M814" s="55">
        <f>TRUNC(((J814*G814)+(L814*G814)),2)</f>
        <v>46</v>
      </c>
      <c r="N814" s="55">
        <f>TRUNC(((J814*H814)+(L814*H814)),2)</f>
        <v>46</v>
      </c>
      <c r="O814" s="37"/>
      <c r="P814" s="55">
        <v>42.35</v>
      </c>
      <c r="Q814" s="55">
        <v>13.08</v>
      </c>
      <c r="R814" s="55">
        <v>55.43</v>
      </c>
      <c r="S814" s="55">
        <v>55.43</v>
      </c>
      <c r="T814" s="135">
        <f>N814/S814</f>
        <v>0.82987551867219922</v>
      </c>
      <c r="U814" s="55">
        <f>TRUNC(J814*H814,2)</f>
        <v>35.15</v>
      </c>
      <c r="V814" s="55">
        <f>TRUNC(L814*H814,2)</f>
        <v>10.85</v>
      </c>
      <c r="X814" s="36" t="b">
        <v>1</v>
      </c>
    </row>
    <row r="815" spans="1:24" x14ac:dyDescent="0.25">
      <c r="A815" s="42" t="s">
        <v>3905</v>
      </c>
      <c r="B815" s="128" t="s">
        <v>1408</v>
      </c>
      <c r="C815" s="50" t="s">
        <v>163</v>
      </c>
      <c r="D815" s="51">
        <v>80741</v>
      </c>
      <c r="E815" s="56" t="s">
        <v>1409</v>
      </c>
      <c r="F815" s="53" t="s">
        <v>160</v>
      </c>
      <c r="G815" s="54">
        <v>1</v>
      </c>
      <c r="H815" s="55">
        <v>1</v>
      </c>
      <c r="I815" s="73">
        <v>27.71</v>
      </c>
      <c r="J815" s="55">
        <v>23</v>
      </c>
      <c r="K815" s="73">
        <v>9.35</v>
      </c>
      <c r="L815" s="55">
        <v>7.76</v>
      </c>
      <c r="M815" s="55">
        <f>TRUNC(((J815*G815)+(L815*G815)),2)</f>
        <v>30.76</v>
      </c>
      <c r="N815" s="55">
        <f>TRUNC(((J815*H815)+(L815*H815)),2)</f>
        <v>30.76</v>
      </c>
      <c r="O815" s="37"/>
      <c r="P815" s="55">
        <v>27.71</v>
      </c>
      <c r="Q815" s="55">
        <v>9.35</v>
      </c>
      <c r="R815" s="55">
        <v>37.06</v>
      </c>
      <c r="S815" s="55">
        <v>37.06</v>
      </c>
      <c r="T815" s="135">
        <f>N815/S815</f>
        <v>0.83000539665407447</v>
      </c>
      <c r="U815" s="55">
        <f>TRUNC(J815*H815,2)</f>
        <v>23</v>
      </c>
      <c r="V815" s="55">
        <f>TRUNC(L815*H815,2)</f>
        <v>7.76</v>
      </c>
      <c r="X815" s="36" t="b">
        <v>1</v>
      </c>
    </row>
    <row r="816" spans="1:24" x14ac:dyDescent="0.25">
      <c r="A816" s="42" t="s">
        <v>3906</v>
      </c>
      <c r="B816" s="130" t="s">
        <v>1410</v>
      </c>
      <c r="C816" s="134"/>
      <c r="D816" s="134"/>
      <c r="E816" s="61" t="s">
        <v>1411</v>
      </c>
      <c r="F816" s="134"/>
      <c r="G816" s="62"/>
      <c r="H816" s="62"/>
      <c r="I816" s="72"/>
      <c r="J816" s="62"/>
      <c r="K816" s="72"/>
      <c r="L816" s="62"/>
      <c r="M816" s="63">
        <f>M817</f>
        <v>173.3</v>
      </c>
      <c r="N816" s="63">
        <f>N817</f>
        <v>173.3</v>
      </c>
      <c r="O816" s="37"/>
      <c r="P816" s="62"/>
      <c r="Q816" s="62"/>
      <c r="R816" s="63">
        <v>208.85</v>
      </c>
      <c r="S816" s="63">
        <v>208.85</v>
      </c>
      <c r="T816" s="135">
        <f>N816/S816</f>
        <v>0.82978214029207575</v>
      </c>
      <c r="U816" s="55">
        <f>TRUNC(J816*H816,2)</f>
        <v>0</v>
      </c>
      <c r="V816" s="55">
        <f>TRUNC(L816*H816,2)</f>
        <v>0</v>
      </c>
      <c r="X816" s="36" t="b">
        <v>1</v>
      </c>
    </row>
    <row r="817" spans="1:24" x14ac:dyDescent="0.25">
      <c r="A817" s="42" t="s">
        <v>3907</v>
      </c>
      <c r="B817" s="128" t="s">
        <v>1412</v>
      </c>
      <c r="C817" s="50" t="s">
        <v>163</v>
      </c>
      <c r="D817" s="51">
        <v>80840</v>
      </c>
      <c r="E817" s="56" t="s">
        <v>1413</v>
      </c>
      <c r="F817" s="53" t="s">
        <v>160</v>
      </c>
      <c r="G817" s="54">
        <v>5</v>
      </c>
      <c r="H817" s="55">
        <v>5</v>
      </c>
      <c r="I817" s="73">
        <v>39.99</v>
      </c>
      <c r="J817" s="55">
        <v>33.19</v>
      </c>
      <c r="K817" s="73">
        <v>1.78</v>
      </c>
      <c r="L817" s="55">
        <v>1.47</v>
      </c>
      <c r="M817" s="55">
        <f>TRUNC(((J817*G817)+(L817*G817)),2)</f>
        <v>173.3</v>
      </c>
      <c r="N817" s="55">
        <f>TRUNC(((J817*H817)+(L817*H817)),2)</f>
        <v>173.3</v>
      </c>
      <c r="O817" s="37"/>
      <c r="P817" s="55">
        <v>39.99</v>
      </c>
      <c r="Q817" s="55">
        <v>1.78</v>
      </c>
      <c r="R817" s="55">
        <v>208.85</v>
      </c>
      <c r="S817" s="55">
        <v>208.85</v>
      </c>
      <c r="T817" s="135">
        <f>N817/S817</f>
        <v>0.82978214029207575</v>
      </c>
      <c r="U817" s="55">
        <f>TRUNC(J817*H817,2)</f>
        <v>165.95</v>
      </c>
      <c r="V817" s="55">
        <f>TRUNC(L817*H817,2)</f>
        <v>7.35</v>
      </c>
      <c r="X817" s="36" t="b">
        <v>1</v>
      </c>
    </row>
    <row r="818" spans="1:24" x14ac:dyDescent="0.25">
      <c r="A818" s="42" t="s">
        <v>3908</v>
      </c>
      <c r="B818" s="130" t="s">
        <v>1414</v>
      </c>
      <c r="C818" s="134"/>
      <c r="D818" s="134"/>
      <c r="E818" s="61" t="s">
        <v>1415</v>
      </c>
      <c r="F818" s="134"/>
      <c r="G818" s="62"/>
      <c r="H818" s="62"/>
      <c r="I818" s="72"/>
      <c r="J818" s="62"/>
      <c r="K818" s="72"/>
      <c r="L818" s="62"/>
      <c r="M818" s="63">
        <f>SUM(M819:M826)</f>
        <v>1813.59</v>
      </c>
      <c r="N818" s="63">
        <f>SUM(N819:N826)</f>
        <v>1813.59</v>
      </c>
      <c r="O818" s="37"/>
      <c r="P818" s="62"/>
      <c r="Q818" s="62"/>
      <c r="R818" s="63">
        <v>2184.9899999999998</v>
      </c>
      <c r="S818" s="63">
        <v>2184.9899999999998</v>
      </c>
      <c r="T818" s="135">
        <f>N818/S818</f>
        <v>0.83002210536432663</v>
      </c>
      <c r="U818" s="55">
        <f>TRUNC(J818*H818,2)</f>
        <v>0</v>
      </c>
      <c r="V818" s="55">
        <f>TRUNC(L818*H818,2)</f>
        <v>0</v>
      </c>
      <c r="X818" s="36" t="b">
        <v>1</v>
      </c>
    </row>
    <row r="819" spans="1:24" x14ac:dyDescent="0.25">
      <c r="A819" s="42" t="s">
        <v>3909</v>
      </c>
      <c r="B819" s="128" t="s">
        <v>1416</v>
      </c>
      <c r="C819" s="50" t="s">
        <v>163</v>
      </c>
      <c r="D819" s="51">
        <v>80902</v>
      </c>
      <c r="E819" s="56" t="s">
        <v>1417</v>
      </c>
      <c r="F819" s="53" t="s">
        <v>160</v>
      </c>
      <c r="G819" s="54">
        <v>3</v>
      </c>
      <c r="H819" s="55">
        <v>3</v>
      </c>
      <c r="I819" s="73">
        <v>40.42</v>
      </c>
      <c r="J819" s="55">
        <v>33.549999999999997</v>
      </c>
      <c r="K819" s="73">
        <v>20.170000000000002</v>
      </c>
      <c r="L819" s="55">
        <v>16.739999999999998</v>
      </c>
      <c r="M819" s="55">
        <f>TRUNC(((J819*G819)+(L819*G819)),2)</f>
        <v>150.87</v>
      </c>
      <c r="N819" s="55">
        <f>TRUNC(((J819*H819)+(L819*H819)),2)</f>
        <v>150.87</v>
      </c>
      <c r="O819" s="37"/>
      <c r="P819" s="55">
        <v>40.42</v>
      </c>
      <c r="Q819" s="55">
        <v>20.170000000000002</v>
      </c>
      <c r="R819" s="55">
        <v>181.77</v>
      </c>
      <c r="S819" s="55">
        <v>181.77</v>
      </c>
      <c r="T819" s="135">
        <f>N819/S819</f>
        <v>0.83000495131209773</v>
      </c>
      <c r="U819" s="55">
        <f>TRUNC(J819*H819,2)</f>
        <v>100.65</v>
      </c>
      <c r="V819" s="55">
        <f>TRUNC(L819*H819,2)</f>
        <v>50.22</v>
      </c>
      <c r="X819" s="36" t="b">
        <v>1</v>
      </c>
    </row>
    <row r="820" spans="1:24" x14ac:dyDescent="0.25">
      <c r="A820" s="42" t="s">
        <v>3910</v>
      </c>
      <c r="B820" s="128" t="s">
        <v>1418</v>
      </c>
      <c r="C820" s="50" t="s">
        <v>163</v>
      </c>
      <c r="D820" s="51">
        <v>80903</v>
      </c>
      <c r="E820" s="56" t="s">
        <v>716</v>
      </c>
      <c r="F820" s="53" t="s">
        <v>160</v>
      </c>
      <c r="G820" s="54">
        <v>3</v>
      </c>
      <c r="H820" s="55">
        <v>3</v>
      </c>
      <c r="I820" s="73">
        <v>61.37</v>
      </c>
      <c r="J820" s="55">
        <v>50.94</v>
      </c>
      <c r="K820" s="73">
        <v>20.170000000000002</v>
      </c>
      <c r="L820" s="55">
        <v>16.739999999999998</v>
      </c>
      <c r="M820" s="55">
        <f>TRUNC(((J820*G820)+(L820*G820)),2)</f>
        <v>203.04</v>
      </c>
      <c r="N820" s="55">
        <f>TRUNC(((J820*H820)+(L820*H820)),2)</f>
        <v>203.04</v>
      </c>
      <c r="O820" s="37"/>
      <c r="P820" s="55">
        <v>61.37</v>
      </c>
      <c r="Q820" s="55">
        <v>20.170000000000002</v>
      </c>
      <c r="R820" s="55">
        <v>244.62</v>
      </c>
      <c r="S820" s="55">
        <v>244.62</v>
      </c>
      <c r="T820" s="135">
        <f>N820/S820</f>
        <v>0.83002207505518755</v>
      </c>
      <c r="U820" s="55">
        <f>TRUNC(J820*H820,2)</f>
        <v>152.82</v>
      </c>
      <c r="V820" s="55">
        <f>TRUNC(L820*H820,2)</f>
        <v>50.22</v>
      </c>
      <c r="X820" s="36" t="b">
        <v>1</v>
      </c>
    </row>
    <row r="821" spans="1:24" x14ac:dyDescent="0.25">
      <c r="A821" s="42" t="s">
        <v>3911</v>
      </c>
      <c r="B821" s="128" t="s">
        <v>1419</v>
      </c>
      <c r="C821" s="50" t="s">
        <v>163</v>
      </c>
      <c r="D821" s="51">
        <v>80911</v>
      </c>
      <c r="E821" s="56" t="s">
        <v>720</v>
      </c>
      <c r="F821" s="53" t="s">
        <v>160</v>
      </c>
      <c r="G821" s="54">
        <v>2</v>
      </c>
      <c r="H821" s="55">
        <v>2</v>
      </c>
      <c r="I821" s="73">
        <v>349.62</v>
      </c>
      <c r="J821" s="55">
        <v>290.20999999999998</v>
      </c>
      <c r="K821" s="73">
        <v>42.97</v>
      </c>
      <c r="L821" s="55">
        <v>35.659999999999997</v>
      </c>
      <c r="M821" s="55">
        <f>TRUNC(((J821*G821)+(L821*G821)),2)</f>
        <v>651.74</v>
      </c>
      <c r="N821" s="55">
        <f>TRUNC(((J821*H821)+(L821*H821)),2)</f>
        <v>651.74</v>
      </c>
      <c r="O821" s="37"/>
      <c r="P821" s="55">
        <v>349.62</v>
      </c>
      <c r="Q821" s="55">
        <v>42.97</v>
      </c>
      <c r="R821" s="55">
        <v>785.18</v>
      </c>
      <c r="S821" s="55">
        <v>785.18</v>
      </c>
      <c r="T821" s="135">
        <f>N821/S821</f>
        <v>0.83005170788863702</v>
      </c>
      <c r="U821" s="55">
        <f>TRUNC(J821*H821,2)</f>
        <v>580.41999999999996</v>
      </c>
      <c r="V821" s="55">
        <f>TRUNC(L821*H821,2)</f>
        <v>71.319999999999993</v>
      </c>
      <c r="X821" s="36" t="b">
        <v>1</v>
      </c>
    </row>
    <row r="822" spans="1:24" x14ac:dyDescent="0.25">
      <c r="A822" s="42" t="s">
        <v>3912</v>
      </c>
      <c r="B822" s="128" t="s">
        <v>1420</v>
      </c>
      <c r="C822" s="50" t="s">
        <v>163</v>
      </c>
      <c r="D822" s="51">
        <v>80976</v>
      </c>
      <c r="E822" s="56" t="s">
        <v>1421</v>
      </c>
      <c r="F822" s="53" t="s">
        <v>160</v>
      </c>
      <c r="G822" s="54">
        <v>1</v>
      </c>
      <c r="H822" s="55">
        <v>1</v>
      </c>
      <c r="I822" s="73">
        <v>52.45</v>
      </c>
      <c r="J822" s="55">
        <v>43.53</v>
      </c>
      <c r="K822" s="73">
        <v>20.170000000000002</v>
      </c>
      <c r="L822" s="55">
        <v>16.739999999999998</v>
      </c>
      <c r="M822" s="55">
        <f>TRUNC(((J822*G822)+(L822*G822)),2)</f>
        <v>60.27</v>
      </c>
      <c r="N822" s="55">
        <f>TRUNC(((J822*H822)+(L822*H822)),2)</f>
        <v>60.27</v>
      </c>
      <c r="O822" s="37"/>
      <c r="P822" s="55">
        <v>52.45</v>
      </c>
      <c r="Q822" s="55">
        <v>20.170000000000002</v>
      </c>
      <c r="R822" s="55">
        <v>72.62</v>
      </c>
      <c r="S822" s="55">
        <v>72.62</v>
      </c>
      <c r="T822" s="135">
        <f>N822/S822</f>
        <v>0.8299366565684384</v>
      </c>
      <c r="U822" s="55">
        <f>TRUNC(J822*H822,2)</f>
        <v>43.53</v>
      </c>
      <c r="V822" s="55">
        <f>TRUNC(L822*H822,2)</f>
        <v>16.739999999999998</v>
      </c>
      <c r="X822" s="36" t="b">
        <v>1</v>
      </c>
    </row>
    <row r="823" spans="1:24" x14ac:dyDescent="0.25">
      <c r="A823" s="42" t="s">
        <v>3913</v>
      </c>
      <c r="B823" s="128" t="s">
        <v>1422</v>
      </c>
      <c r="C823" s="50" t="s">
        <v>163</v>
      </c>
      <c r="D823" s="51">
        <v>80926</v>
      </c>
      <c r="E823" s="56" t="s">
        <v>1423</v>
      </c>
      <c r="F823" s="53" t="s">
        <v>160</v>
      </c>
      <c r="G823" s="54">
        <v>1</v>
      </c>
      <c r="H823" s="55">
        <v>1</v>
      </c>
      <c r="I823" s="73">
        <v>84.13</v>
      </c>
      <c r="J823" s="55">
        <v>69.83</v>
      </c>
      <c r="K823" s="73">
        <v>22.79</v>
      </c>
      <c r="L823" s="55">
        <v>18.91</v>
      </c>
      <c r="M823" s="55">
        <f>TRUNC(((J823*G823)+(L823*G823)),2)</f>
        <v>88.74</v>
      </c>
      <c r="N823" s="55">
        <f>TRUNC(((J823*H823)+(L823*H823)),2)</f>
        <v>88.74</v>
      </c>
      <c r="O823" s="37"/>
      <c r="P823" s="55">
        <v>84.13</v>
      </c>
      <c r="Q823" s="55">
        <v>22.79</v>
      </c>
      <c r="R823" s="55">
        <v>106.92</v>
      </c>
      <c r="S823" s="55">
        <v>106.92</v>
      </c>
      <c r="T823" s="135">
        <f>N823/S823</f>
        <v>0.82996632996632991</v>
      </c>
      <c r="U823" s="55">
        <f>TRUNC(J823*H823,2)</f>
        <v>69.83</v>
      </c>
      <c r="V823" s="55">
        <f>TRUNC(L823*H823,2)</f>
        <v>18.91</v>
      </c>
      <c r="X823" s="36" t="b">
        <v>1</v>
      </c>
    </row>
    <row r="824" spans="1:24" x14ac:dyDescent="0.25">
      <c r="A824" s="42" t="s">
        <v>3914</v>
      </c>
      <c r="B824" s="128" t="s">
        <v>1424</v>
      </c>
      <c r="C824" s="50" t="s">
        <v>163</v>
      </c>
      <c r="D824" s="51">
        <v>80927</v>
      </c>
      <c r="E824" s="56" t="s">
        <v>1425</v>
      </c>
      <c r="F824" s="53" t="s">
        <v>160</v>
      </c>
      <c r="G824" s="54">
        <v>1</v>
      </c>
      <c r="H824" s="55">
        <v>1</v>
      </c>
      <c r="I824" s="73">
        <v>115.42</v>
      </c>
      <c r="J824" s="55">
        <v>95.81</v>
      </c>
      <c r="K824" s="73">
        <v>22.79</v>
      </c>
      <c r="L824" s="55">
        <v>18.91</v>
      </c>
      <c r="M824" s="55">
        <f>TRUNC(((J824*G824)+(L824*G824)),2)</f>
        <v>114.72</v>
      </c>
      <c r="N824" s="55">
        <f>TRUNC(((J824*H824)+(L824*H824)),2)</f>
        <v>114.72</v>
      </c>
      <c r="O824" s="37"/>
      <c r="P824" s="55">
        <v>115.42</v>
      </c>
      <c r="Q824" s="55">
        <v>22.79</v>
      </c>
      <c r="R824" s="55">
        <v>138.21</v>
      </c>
      <c r="S824" s="55">
        <v>138.21</v>
      </c>
      <c r="T824" s="135">
        <f>N824/S824</f>
        <v>0.83004124158888637</v>
      </c>
      <c r="U824" s="55">
        <f>TRUNC(J824*H824,2)</f>
        <v>95.81</v>
      </c>
      <c r="V824" s="55">
        <f>TRUNC(L824*H824,2)</f>
        <v>18.91</v>
      </c>
      <c r="X824" s="36" t="b">
        <v>1</v>
      </c>
    </row>
    <row r="825" spans="1:24" x14ac:dyDescent="0.25">
      <c r="A825" s="42" t="s">
        <v>3915</v>
      </c>
      <c r="B825" s="128" t="s">
        <v>1426</v>
      </c>
      <c r="C825" s="50" t="s">
        <v>163</v>
      </c>
      <c r="D825" s="51">
        <v>80929</v>
      </c>
      <c r="E825" s="56" t="s">
        <v>1427</v>
      </c>
      <c r="F825" s="53" t="s">
        <v>160</v>
      </c>
      <c r="G825" s="54">
        <v>3</v>
      </c>
      <c r="H825" s="55">
        <v>3</v>
      </c>
      <c r="I825" s="73">
        <v>171.99</v>
      </c>
      <c r="J825" s="55">
        <v>142.76</v>
      </c>
      <c r="K825" s="73">
        <v>35.5</v>
      </c>
      <c r="L825" s="55">
        <v>29.46</v>
      </c>
      <c r="M825" s="55">
        <f>TRUNC(((J825*G825)+(L825*G825)),2)</f>
        <v>516.66</v>
      </c>
      <c r="N825" s="55">
        <f>TRUNC(((J825*H825)+(L825*H825)),2)</f>
        <v>516.66</v>
      </c>
      <c r="O825" s="37"/>
      <c r="P825" s="55">
        <v>171.99</v>
      </c>
      <c r="Q825" s="55">
        <v>35.5</v>
      </c>
      <c r="R825" s="55">
        <v>622.47</v>
      </c>
      <c r="S825" s="55">
        <v>622.47</v>
      </c>
      <c r="T825" s="135">
        <f>N825/S825</f>
        <v>0.83001590438093398</v>
      </c>
      <c r="U825" s="55">
        <f>TRUNC(J825*H825,2)</f>
        <v>428.28</v>
      </c>
      <c r="V825" s="55">
        <f>TRUNC(L825*H825,2)</f>
        <v>88.38</v>
      </c>
      <c r="X825" s="36" t="b">
        <v>1</v>
      </c>
    </row>
    <row r="826" spans="1:24" ht="24" x14ac:dyDescent="0.3">
      <c r="A826" s="42" t="s">
        <v>3916</v>
      </c>
      <c r="B826" s="128" t="s">
        <v>1428</v>
      </c>
      <c r="C826" s="50" t="s">
        <v>217</v>
      </c>
      <c r="D826" s="51">
        <v>89351</v>
      </c>
      <c r="E826" s="52" t="s">
        <v>3059</v>
      </c>
      <c r="F826" s="53" t="s">
        <v>160</v>
      </c>
      <c r="G826" s="54">
        <v>1</v>
      </c>
      <c r="H826" s="55">
        <v>1</v>
      </c>
      <c r="I826" s="73">
        <v>29.12</v>
      </c>
      <c r="J826" s="55">
        <v>24.17</v>
      </c>
      <c r="K826" s="73">
        <v>4.08</v>
      </c>
      <c r="L826" s="55">
        <v>3.38</v>
      </c>
      <c r="M826" s="55">
        <f>TRUNC(((J826*G826)+(L826*G826)),2)</f>
        <v>27.55</v>
      </c>
      <c r="N826" s="55">
        <f>TRUNC(((J826*H826)+(L826*H826)),2)</f>
        <v>27.55</v>
      </c>
      <c r="O826" s="38"/>
      <c r="P826" s="55">
        <v>29.12</v>
      </c>
      <c r="Q826" s="55">
        <v>4.08</v>
      </c>
      <c r="R826" s="55">
        <v>33.200000000000003</v>
      </c>
      <c r="S826" s="55">
        <v>33.200000000000003</v>
      </c>
      <c r="T826" s="135">
        <f>N826/S826</f>
        <v>0.82981927710843373</v>
      </c>
      <c r="U826" s="55">
        <f>TRUNC(J826*H826,2)</f>
        <v>24.17</v>
      </c>
      <c r="V826" s="55">
        <f>TRUNC(L826*H826,2)</f>
        <v>3.38</v>
      </c>
      <c r="X826" s="36" t="b">
        <v>1</v>
      </c>
    </row>
    <row r="827" spans="1:24" x14ac:dyDescent="0.25">
      <c r="A827" s="42" t="s">
        <v>3917</v>
      </c>
      <c r="B827" s="129" t="s">
        <v>1429</v>
      </c>
      <c r="C827" s="133"/>
      <c r="D827" s="133"/>
      <c r="E827" s="58" t="s">
        <v>1430</v>
      </c>
      <c r="F827" s="133"/>
      <c r="G827" s="59"/>
      <c r="H827" s="59"/>
      <c r="I827" s="72"/>
      <c r="J827" s="59"/>
      <c r="K827" s="72"/>
      <c r="L827" s="59"/>
      <c r="M827" s="60">
        <f>M828+M835+M841+M850+M859+M868+M871</f>
        <v>16040.52</v>
      </c>
      <c r="N827" s="60">
        <f>N828+N835+N841+N850+N859+N868+N871</f>
        <v>16040.52</v>
      </c>
      <c r="O827" s="37"/>
      <c r="P827" s="59"/>
      <c r="Q827" s="59"/>
      <c r="R827" s="60">
        <v>19332.009999999998</v>
      </c>
      <c r="S827" s="60">
        <v>19332.009999999998</v>
      </c>
      <c r="T827" s="135">
        <f>N827/S827</f>
        <v>0.82973886316011636</v>
      </c>
      <c r="U827" s="55">
        <f>TRUNC(J827*H827,2)</f>
        <v>0</v>
      </c>
      <c r="V827" s="55">
        <f>TRUNC(L827*H827,2)</f>
        <v>0</v>
      </c>
      <c r="X827" s="36" t="b">
        <v>1</v>
      </c>
    </row>
    <row r="828" spans="1:24" x14ac:dyDescent="0.25">
      <c r="A828" s="42" t="s">
        <v>3918</v>
      </c>
      <c r="B828" s="130" t="s">
        <v>1431</v>
      </c>
      <c r="C828" s="134"/>
      <c r="D828" s="134"/>
      <c r="E828" s="61" t="s">
        <v>1432</v>
      </c>
      <c r="F828" s="134"/>
      <c r="G828" s="62"/>
      <c r="H828" s="62"/>
      <c r="I828" s="72"/>
      <c r="J828" s="62"/>
      <c r="K828" s="72"/>
      <c r="L828" s="62"/>
      <c r="M828" s="63">
        <f>SUM(M829:M834)</f>
        <v>10891.26</v>
      </c>
      <c r="N828" s="63">
        <f>SUM(N829:N834)</f>
        <v>10891.26</v>
      </c>
      <c r="O828" s="37"/>
      <c r="P828" s="62"/>
      <c r="Q828" s="62"/>
      <c r="R828" s="63">
        <v>13126.5</v>
      </c>
      <c r="S828" s="63">
        <v>13126.5</v>
      </c>
      <c r="T828" s="135">
        <f>N828/S828</f>
        <v>0.82971546109016114</v>
      </c>
      <c r="U828" s="55">
        <f>TRUNC(J828*H828,2)</f>
        <v>0</v>
      </c>
      <c r="V828" s="55">
        <f>TRUNC(L828*H828,2)</f>
        <v>0</v>
      </c>
      <c r="X828" s="36" t="b">
        <v>1</v>
      </c>
    </row>
    <row r="829" spans="1:24" x14ac:dyDescent="0.25">
      <c r="A829" s="42" t="s">
        <v>3919</v>
      </c>
      <c r="B829" s="128" t="s">
        <v>1433</v>
      </c>
      <c r="C829" s="50" t="s">
        <v>163</v>
      </c>
      <c r="D829" s="51">
        <v>81003</v>
      </c>
      <c r="E829" s="56" t="s">
        <v>1434</v>
      </c>
      <c r="F829" s="53" t="s">
        <v>172</v>
      </c>
      <c r="G829" s="54">
        <v>186</v>
      </c>
      <c r="H829" s="55">
        <v>186</v>
      </c>
      <c r="I829" s="73">
        <v>4.1399999999999997</v>
      </c>
      <c r="J829" s="55">
        <v>3.43</v>
      </c>
      <c r="K829" s="73">
        <v>4.49</v>
      </c>
      <c r="L829" s="55">
        <v>3.72</v>
      </c>
      <c r="M829" s="55">
        <f>TRUNC(((J829*G829)+(L829*G829)),2)</f>
        <v>1329.9</v>
      </c>
      <c r="N829" s="55">
        <f>TRUNC(((J829*H829)+(L829*H829)),2)</f>
        <v>1329.9</v>
      </c>
      <c r="O829" s="37"/>
      <c r="P829" s="55">
        <v>4.1399999999999997</v>
      </c>
      <c r="Q829" s="55">
        <v>4.49</v>
      </c>
      <c r="R829" s="55">
        <v>1605.18</v>
      </c>
      <c r="S829" s="55">
        <v>1605.18</v>
      </c>
      <c r="T829" s="135">
        <f>N829/S829</f>
        <v>0.82850521436848201</v>
      </c>
      <c r="U829" s="55">
        <f>TRUNC(J829*H829,2)</f>
        <v>637.98</v>
      </c>
      <c r="V829" s="55">
        <f>TRUNC(L829*H829,2)</f>
        <v>691.92</v>
      </c>
      <c r="X829" s="36" t="b">
        <v>1</v>
      </c>
    </row>
    <row r="830" spans="1:24" ht="24" x14ac:dyDescent="0.3">
      <c r="A830" s="42" t="s">
        <v>3920</v>
      </c>
      <c r="B830" s="128" t="s">
        <v>1435</v>
      </c>
      <c r="C830" s="50" t="s">
        <v>217</v>
      </c>
      <c r="D830" s="51">
        <v>89447</v>
      </c>
      <c r="E830" s="52" t="s">
        <v>3060</v>
      </c>
      <c r="F830" s="53" t="s">
        <v>172</v>
      </c>
      <c r="G830" s="54">
        <v>60</v>
      </c>
      <c r="H830" s="55">
        <v>60</v>
      </c>
      <c r="I830" s="73">
        <v>12.16</v>
      </c>
      <c r="J830" s="55">
        <v>10.09</v>
      </c>
      <c r="K830" s="73">
        <v>0.85</v>
      </c>
      <c r="L830" s="55">
        <v>0.7</v>
      </c>
      <c r="M830" s="55">
        <f>TRUNC(((J830*G830)+(L830*G830)),2)</f>
        <v>647.4</v>
      </c>
      <c r="N830" s="55">
        <f>TRUNC(((J830*H830)+(L830*H830)),2)</f>
        <v>647.4</v>
      </c>
      <c r="O830" s="38"/>
      <c r="P830" s="55">
        <v>12.16</v>
      </c>
      <c r="Q830" s="55">
        <v>0.85</v>
      </c>
      <c r="R830" s="55">
        <v>780.6</v>
      </c>
      <c r="S830" s="55">
        <v>780.6</v>
      </c>
      <c r="T830" s="135">
        <f>N830/S830</f>
        <v>0.82936202920830127</v>
      </c>
      <c r="U830" s="55">
        <f>TRUNC(J830*H830,2)</f>
        <v>605.4</v>
      </c>
      <c r="V830" s="55">
        <f>TRUNC(L830*H830,2)</f>
        <v>42</v>
      </c>
      <c r="X830" s="36" t="b">
        <v>1</v>
      </c>
    </row>
    <row r="831" spans="1:24" x14ac:dyDescent="0.25">
      <c r="A831" s="42" t="s">
        <v>3921</v>
      </c>
      <c r="B831" s="128" t="s">
        <v>1436</v>
      </c>
      <c r="C831" s="50" t="s">
        <v>163</v>
      </c>
      <c r="D831" s="51">
        <v>81007</v>
      </c>
      <c r="E831" s="56" t="s">
        <v>1437</v>
      </c>
      <c r="F831" s="53" t="s">
        <v>172</v>
      </c>
      <c r="G831" s="54">
        <v>12</v>
      </c>
      <c r="H831" s="55">
        <v>12</v>
      </c>
      <c r="I831" s="73">
        <v>24.61</v>
      </c>
      <c r="J831" s="55">
        <v>20.420000000000002</v>
      </c>
      <c r="K831" s="73">
        <v>11.09</v>
      </c>
      <c r="L831" s="55">
        <v>9.1999999999999993</v>
      </c>
      <c r="M831" s="55">
        <f>TRUNC(((J831*G831)+(L831*G831)),2)</f>
        <v>355.44</v>
      </c>
      <c r="N831" s="55">
        <f>TRUNC(((J831*H831)+(L831*H831)),2)</f>
        <v>355.44</v>
      </c>
      <c r="O831" s="37"/>
      <c r="P831" s="55">
        <v>24.61</v>
      </c>
      <c r="Q831" s="55">
        <v>11.09</v>
      </c>
      <c r="R831" s="55">
        <v>428.4</v>
      </c>
      <c r="S831" s="55">
        <v>428.4</v>
      </c>
      <c r="T831" s="135">
        <f>N831/S831</f>
        <v>0.82969187675070033</v>
      </c>
      <c r="U831" s="55">
        <f>TRUNC(J831*H831,2)</f>
        <v>245.04</v>
      </c>
      <c r="V831" s="55">
        <f>TRUNC(L831*H831,2)</f>
        <v>110.4</v>
      </c>
      <c r="X831" s="36" t="b">
        <v>1</v>
      </c>
    </row>
    <row r="832" spans="1:24" ht="24" x14ac:dyDescent="0.3">
      <c r="A832" s="42" t="s">
        <v>3922</v>
      </c>
      <c r="B832" s="128" t="s">
        <v>1438</v>
      </c>
      <c r="C832" s="50" t="s">
        <v>217</v>
      </c>
      <c r="D832" s="51">
        <v>89449</v>
      </c>
      <c r="E832" s="56" t="s">
        <v>1439</v>
      </c>
      <c r="F832" s="53" t="s">
        <v>172</v>
      </c>
      <c r="G832" s="54">
        <v>12</v>
      </c>
      <c r="H832" s="55">
        <v>12</v>
      </c>
      <c r="I832" s="73">
        <v>20.86</v>
      </c>
      <c r="J832" s="55">
        <v>17.309999999999999</v>
      </c>
      <c r="K832" s="73">
        <v>1.25</v>
      </c>
      <c r="L832" s="55">
        <v>1.03</v>
      </c>
      <c r="M832" s="55">
        <f>TRUNC(((J832*G832)+(L832*G832)),2)</f>
        <v>220.08</v>
      </c>
      <c r="N832" s="55">
        <f>TRUNC(((J832*H832)+(L832*H832)),2)</f>
        <v>220.08</v>
      </c>
      <c r="O832" s="38"/>
      <c r="P832" s="55">
        <v>20.86</v>
      </c>
      <c r="Q832" s="55">
        <v>1.25</v>
      </c>
      <c r="R832" s="55">
        <v>265.32</v>
      </c>
      <c r="S832" s="55">
        <v>265.32</v>
      </c>
      <c r="T832" s="135">
        <f>N832/S832</f>
        <v>0.82948891904115796</v>
      </c>
      <c r="U832" s="55">
        <f>TRUNC(J832*H832,2)</f>
        <v>207.72</v>
      </c>
      <c r="V832" s="55">
        <f>TRUNC(L832*H832,2)</f>
        <v>12.36</v>
      </c>
      <c r="X832" s="36" t="b">
        <v>1</v>
      </c>
    </row>
    <row r="833" spans="1:24" x14ac:dyDescent="0.25">
      <c r="A833" s="42" t="s">
        <v>3923</v>
      </c>
      <c r="B833" s="128" t="s">
        <v>1440</v>
      </c>
      <c r="C833" s="50" t="s">
        <v>163</v>
      </c>
      <c r="D833" s="51">
        <v>81008</v>
      </c>
      <c r="E833" s="56" t="s">
        <v>1441</v>
      </c>
      <c r="F833" s="53" t="s">
        <v>172</v>
      </c>
      <c r="G833" s="54">
        <v>12</v>
      </c>
      <c r="H833" s="55">
        <v>12</v>
      </c>
      <c r="I833" s="73">
        <v>42.63</v>
      </c>
      <c r="J833" s="55">
        <v>35.380000000000003</v>
      </c>
      <c r="K833" s="73">
        <v>15.16</v>
      </c>
      <c r="L833" s="55">
        <v>12.58</v>
      </c>
      <c r="M833" s="55">
        <f>TRUNC(((J833*G833)+(L833*G833)),2)</f>
        <v>575.52</v>
      </c>
      <c r="N833" s="55">
        <f>TRUNC(((J833*H833)+(L833*H833)),2)</f>
        <v>575.52</v>
      </c>
      <c r="O833" s="37"/>
      <c r="P833" s="55">
        <v>42.63</v>
      </c>
      <c r="Q833" s="55">
        <v>15.16</v>
      </c>
      <c r="R833" s="55">
        <v>693.48</v>
      </c>
      <c r="S833" s="55">
        <v>693.48</v>
      </c>
      <c r="T833" s="135">
        <f>N833/S833</f>
        <v>0.82990136701851525</v>
      </c>
      <c r="U833" s="55">
        <f>TRUNC(J833*H833,2)</f>
        <v>424.56</v>
      </c>
      <c r="V833" s="55">
        <f>TRUNC(L833*H833,2)</f>
        <v>150.96</v>
      </c>
      <c r="X833" s="36" t="b">
        <v>1</v>
      </c>
    </row>
    <row r="834" spans="1:24" x14ac:dyDescent="0.25">
      <c r="A834" s="42" t="s">
        <v>3924</v>
      </c>
      <c r="B834" s="128" t="s">
        <v>1442</v>
      </c>
      <c r="C834" s="50" t="s">
        <v>163</v>
      </c>
      <c r="D834" s="51">
        <v>81009</v>
      </c>
      <c r="E834" s="56" t="s">
        <v>726</v>
      </c>
      <c r="F834" s="53" t="s">
        <v>172</v>
      </c>
      <c r="G834" s="54">
        <v>132</v>
      </c>
      <c r="H834" s="55">
        <v>132</v>
      </c>
      <c r="I834" s="73">
        <v>53.12</v>
      </c>
      <c r="J834" s="55">
        <v>44.09</v>
      </c>
      <c r="K834" s="73">
        <v>17.739999999999998</v>
      </c>
      <c r="L834" s="55">
        <v>14.72</v>
      </c>
      <c r="M834" s="55">
        <f>TRUNC(((J834*G834)+(L834*G834)),2)</f>
        <v>7762.92</v>
      </c>
      <c r="N834" s="55">
        <f>TRUNC(((J834*H834)+(L834*H834)),2)</f>
        <v>7762.92</v>
      </c>
      <c r="O834" s="37"/>
      <c r="P834" s="55">
        <v>53.12</v>
      </c>
      <c r="Q834" s="55">
        <v>17.739999999999998</v>
      </c>
      <c r="R834" s="55">
        <v>9353.52</v>
      </c>
      <c r="S834" s="55">
        <v>9353.52</v>
      </c>
      <c r="T834" s="135">
        <f>N834/S834</f>
        <v>0.82994637313011566</v>
      </c>
      <c r="U834" s="55">
        <f>TRUNC(J834*H834,2)</f>
        <v>5819.88</v>
      </c>
      <c r="V834" s="55">
        <f>TRUNC(L834*H834,2)</f>
        <v>1943.04</v>
      </c>
      <c r="X834" s="36" t="b">
        <v>1</v>
      </c>
    </row>
    <row r="835" spans="1:24" x14ac:dyDescent="0.25">
      <c r="A835" s="42" t="s">
        <v>3925</v>
      </c>
      <c r="B835" s="130" t="s">
        <v>1443</v>
      </c>
      <c r="C835" s="134"/>
      <c r="D835" s="134"/>
      <c r="E835" s="61" t="s">
        <v>1444</v>
      </c>
      <c r="F835" s="134"/>
      <c r="G835" s="62"/>
      <c r="H835" s="62"/>
      <c r="I835" s="72"/>
      <c r="J835" s="62"/>
      <c r="K835" s="72"/>
      <c r="L835" s="62"/>
      <c r="M835" s="63">
        <f>SUM(M836:M840)</f>
        <v>364.28000000000003</v>
      </c>
      <c r="N835" s="63">
        <f>SUM(N836:N840)</f>
        <v>364.28000000000003</v>
      </c>
      <c r="O835" s="37"/>
      <c r="P835" s="62"/>
      <c r="Q835" s="62"/>
      <c r="R835" s="63">
        <v>439.24</v>
      </c>
      <c r="S835" s="63">
        <v>439.24</v>
      </c>
      <c r="T835" s="135">
        <f>N835/S835</f>
        <v>0.829341590019124</v>
      </c>
      <c r="U835" s="55">
        <f>TRUNC(J835*H835,2)</f>
        <v>0</v>
      </c>
      <c r="V835" s="55">
        <f>TRUNC(L835*H835,2)</f>
        <v>0</v>
      </c>
      <c r="X835" s="36" t="b">
        <v>1</v>
      </c>
    </row>
    <row r="836" spans="1:24" x14ac:dyDescent="0.3">
      <c r="A836" s="42" t="s">
        <v>3926</v>
      </c>
      <c r="B836" s="128" t="s">
        <v>1445</v>
      </c>
      <c r="C836" s="50" t="s">
        <v>163</v>
      </c>
      <c r="D836" s="51">
        <v>81041</v>
      </c>
      <c r="E836" s="56" t="s">
        <v>1446</v>
      </c>
      <c r="F836" s="53" t="s">
        <v>160</v>
      </c>
      <c r="G836" s="54">
        <v>2</v>
      </c>
      <c r="H836" s="55">
        <v>2</v>
      </c>
      <c r="I836" s="73">
        <v>15.92</v>
      </c>
      <c r="J836" s="55">
        <v>13.21</v>
      </c>
      <c r="K836" s="73">
        <v>3.37</v>
      </c>
      <c r="L836" s="55">
        <v>2.79</v>
      </c>
      <c r="M836" s="55">
        <f>TRUNC(((J836*G836)+(L836*G836)),2)</f>
        <v>32</v>
      </c>
      <c r="N836" s="55">
        <f>TRUNC(((J836*H836)+(L836*H836)),2)</f>
        <v>32</v>
      </c>
      <c r="O836" s="38"/>
      <c r="P836" s="55">
        <v>15.92</v>
      </c>
      <c r="Q836" s="55">
        <v>3.37</v>
      </c>
      <c r="R836" s="55">
        <v>38.58</v>
      </c>
      <c r="S836" s="55">
        <v>38.58</v>
      </c>
      <c r="T836" s="135">
        <f>N836/S836</f>
        <v>0.82944530844997411</v>
      </c>
      <c r="U836" s="55">
        <f>TRUNC(J836*H836,2)</f>
        <v>26.42</v>
      </c>
      <c r="V836" s="55">
        <f>TRUNC(L836*H836,2)</f>
        <v>5.58</v>
      </c>
      <c r="X836" s="36" t="b">
        <v>1</v>
      </c>
    </row>
    <row r="837" spans="1:24" x14ac:dyDescent="0.25">
      <c r="A837" s="42" t="s">
        <v>3927</v>
      </c>
      <c r="B837" s="128" t="s">
        <v>1447</v>
      </c>
      <c r="C837" s="50" t="s">
        <v>163</v>
      </c>
      <c r="D837" s="51">
        <v>81066</v>
      </c>
      <c r="E837" s="56" t="s">
        <v>1448</v>
      </c>
      <c r="F837" s="53" t="s">
        <v>160</v>
      </c>
      <c r="G837" s="54">
        <v>10</v>
      </c>
      <c r="H837" s="55">
        <v>10</v>
      </c>
      <c r="I837" s="73">
        <v>1.04</v>
      </c>
      <c r="J837" s="55">
        <v>0.86</v>
      </c>
      <c r="K837" s="73">
        <v>3.37</v>
      </c>
      <c r="L837" s="55">
        <v>2.79</v>
      </c>
      <c r="M837" s="55">
        <f>TRUNC(((J837*G837)+(L837*G837)),2)</f>
        <v>36.5</v>
      </c>
      <c r="N837" s="55">
        <f>TRUNC(((J837*H837)+(L837*H837)),2)</f>
        <v>36.5</v>
      </c>
      <c r="O837" s="37"/>
      <c r="P837" s="55">
        <v>1.04</v>
      </c>
      <c r="Q837" s="55">
        <v>3.37</v>
      </c>
      <c r="R837" s="55">
        <v>44.1</v>
      </c>
      <c r="S837" s="55">
        <v>44.1</v>
      </c>
      <c r="T837" s="135">
        <f>N837/S837</f>
        <v>0.82766439909297052</v>
      </c>
      <c r="U837" s="55">
        <f>TRUNC(J837*H837,2)</f>
        <v>8.6</v>
      </c>
      <c r="V837" s="55">
        <f>TRUNC(L837*H837,2)</f>
        <v>27.9</v>
      </c>
      <c r="X837" s="36" t="b">
        <v>1</v>
      </c>
    </row>
    <row r="838" spans="1:24" x14ac:dyDescent="0.25">
      <c r="A838" s="42" t="s">
        <v>3928</v>
      </c>
      <c r="B838" s="128" t="s">
        <v>1449</v>
      </c>
      <c r="C838" s="50" t="s">
        <v>163</v>
      </c>
      <c r="D838" s="51">
        <v>81067</v>
      </c>
      <c r="E838" s="56" t="s">
        <v>732</v>
      </c>
      <c r="F838" s="53" t="s">
        <v>160</v>
      </c>
      <c r="G838" s="54">
        <v>8</v>
      </c>
      <c r="H838" s="55">
        <v>8</v>
      </c>
      <c r="I838" s="73">
        <v>2.2999999999999998</v>
      </c>
      <c r="J838" s="55">
        <v>1.9</v>
      </c>
      <c r="K838" s="73">
        <v>3.37</v>
      </c>
      <c r="L838" s="55">
        <v>2.79</v>
      </c>
      <c r="M838" s="55">
        <f>TRUNC(((J838*G838)+(L838*G838)),2)</f>
        <v>37.520000000000003</v>
      </c>
      <c r="N838" s="55">
        <f>TRUNC(((J838*H838)+(L838*H838)),2)</f>
        <v>37.520000000000003</v>
      </c>
      <c r="O838" s="37"/>
      <c r="P838" s="55">
        <v>2.2999999999999998</v>
      </c>
      <c r="Q838" s="55">
        <v>3.37</v>
      </c>
      <c r="R838" s="55">
        <v>45.36</v>
      </c>
      <c r="S838" s="55">
        <v>45.36</v>
      </c>
      <c r="T838" s="135">
        <f>N838/S838</f>
        <v>0.82716049382716061</v>
      </c>
      <c r="U838" s="55">
        <f>TRUNC(J838*H838,2)</f>
        <v>15.2</v>
      </c>
      <c r="V838" s="55">
        <f>TRUNC(L838*H838,2)</f>
        <v>22.32</v>
      </c>
      <c r="X838" s="36" t="b">
        <v>1</v>
      </c>
    </row>
    <row r="839" spans="1:24" x14ac:dyDescent="0.3">
      <c r="A839" s="42" t="s">
        <v>3929</v>
      </c>
      <c r="B839" s="128" t="s">
        <v>1450</v>
      </c>
      <c r="C839" s="50" t="s">
        <v>163</v>
      </c>
      <c r="D839" s="51">
        <v>81069</v>
      </c>
      <c r="E839" s="56" t="s">
        <v>734</v>
      </c>
      <c r="F839" s="53" t="s">
        <v>160</v>
      </c>
      <c r="G839" s="54">
        <v>10</v>
      </c>
      <c r="H839" s="55">
        <v>10</v>
      </c>
      <c r="I839" s="73">
        <v>5.64</v>
      </c>
      <c r="J839" s="55">
        <v>4.68</v>
      </c>
      <c r="K839" s="73">
        <v>5.23</v>
      </c>
      <c r="L839" s="55">
        <v>4.34</v>
      </c>
      <c r="M839" s="55">
        <f>TRUNC(((J839*G839)+(L839*G839)),2)</f>
        <v>90.2</v>
      </c>
      <c r="N839" s="55">
        <f>TRUNC(((J839*H839)+(L839*H839)),2)</f>
        <v>90.2</v>
      </c>
      <c r="O839" s="38"/>
      <c r="P839" s="55">
        <v>5.64</v>
      </c>
      <c r="Q839" s="55">
        <v>5.23</v>
      </c>
      <c r="R839" s="55">
        <v>108.7</v>
      </c>
      <c r="S839" s="55">
        <v>108.7</v>
      </c>
      <c r="T839" s="135">
        <f>N839/S839</f>
        <v>0.82980680772769089</v>
      </c>
      <c r="U839" s="55">
        <f>TRUNC(J839*H839,2)</f>
        <v>46.8</v>
      </c>
      <c r="V839" s="55">
        <f>TRUNC(L839*H839,2)</f>
        <v>43.4</v>
      </c>
      <c r="X839" s="36" t="b">
        <v>1</v>
      </c>
    </row>
    <row r="840" spans="1:24" x14ac:dyDescent="0.25">
      <c r="A840" s="42" t="s">
        <v>3930</v>
      </c>
      <c r="B840" s="128" t="s">
        <v>1451</v>
      </c>
      <c r="C840" s="50" t="s">
        <v>163</v>
      </c>
      <c r="D840" s="51">
        <v>81072</v>
      </c>
      <c r="E840" s="56" t="s">
        <v>736</v>
      </c>
      <c r="F840" s="53" t="s">
        <v>160</v>
      </c>
      <c r="G840" s="54">
        <v>6</v>
      </c>
      <c r="H840" s="55">
        <v>6</v>
      </c>
      <c r="I840" s="73">
        <v>26.83</v>
      </c>
      <c r="J840" s="55">
        <v>22.27</v>
      </c>
      <c r="K840" s="73">
        <v>6.92</v>
      </c>
      <c r="L840" s="55">
        <v>5.74</v>
      </c>
      <c r="M840" s="55">
        <f>TRUNC(((J840*G840)+(L840*G840)),2)</f>
        <v>168.06</v>
      </c>
      <c r="N840" s="55">
        <f>TRUNC(((J840*H840)+(L840*H840)),2)</f>
        <v>168.06</v>
      </c>
      <c r="O840" s="37"/>
      <c r="P840" s="55">
        <v>26.83</v>
      </c>
      <c r="Q840" s="55">
        <v>6.92</v>
      </c>
      <c r="R840" s="55">
        <v>202.5</v>
      </c>
      <c r="S840" s="55">
        <v>202.5</v>
      </c>
      <c r="T840" s="135">
        <f>N840/S840</f>
        <v>0.82992592592592596</v>
      </c>
      <c r="U840" s="55">
        <f>TRUNC(J840*H840,2)</f>
        <v>133.62</v>
      </c>
      <c r="V840" s="55">
        <f>TRUNC(L840*H840,2)</f>
        <v>34.44</v>
      </c>
      <c r="X840" s="36" t="b">
        <v>1</v>
      </c>
    </row>
    <row r="841" spans="1:24" x14ac:dyDescent="0.25">
      <c r="A841" s="42" t="s">
        <v>3931</v>
      </c>
      <c r="B841" s="130" t="s">
        <v>1452</v>
      </c>
      <c r="C841" s="134"/>
      <c r="D841" s="134"/>
      <c r="E841" s="61" t="s">
        <v>1453</v>
      </c>
      <c r="F841" s="134"/>
      <c r="G841" s="62"/>
      <c r="H841" s="62"/>
      <c r="I841" s="72"/>
      <c r="J841" s="62"/>
      <c r="K841" s="72"/>
      <c r="L841" s="62"/>
      <c r="M841" s="63">
        <f>SUM(M842:M849)</f>
        <v>446.02</v>
      </c>
      <c r="N841" s="63">
        <f>SUM(N842:N849)</f>
        <v>446.02</v>
      </c>
      <c r="O841" s="37"/>
      <c r="P841" s="62"/>
      <c r="Q841" s="62"/>
      <c r="R841" s="63">
        <v>537.57000000000005</v>
      </c>
      <c r="S841" s="63">
        <v>537.57000000000005</v>
      </c>
      <c r="T841" s="135">
        <f>N841/S841</f>
        <v>0.82969659765239867</v>
      </c>
      <c r="U841" s="55">
        <f>TRUNC(J841*H841,2)</f>
        <v>0</v>
      </c>
      <c r="V841" s="55">
        <f>TRUNC(L841*H841,2)</f>
        <v>0</v>
      </c>
      <c r="X841" s="36" t="b">
        <v>1</v>
      </c>
    </row>
    <row r="842" spans="1:24" x14ac:dyDescent="0.25">
      <c r="A842" s="42" t="s">
        <v>3932</v>
      </c>
      <c r="B842" s="128" t="s">
        <v>1454</v>
      </c>
      <c r="C842" s="50" t="s">
        <v>163</v>
      </c>
      <c r="D842" s="51">
        <v>81182</v>
      </c>
      <c r="E842" s="56" t="s">
        <v>1455</v>
      </c>
      <c r="F842" s="53" t="s">
        <v>160</v>
      </c>
      <c r="G842" s="54">
        <v>4</v>
      </c>
      <c r="H842" s="55">
        <v>4</v>
      </c>
      <c r="I842" s="73">
        <v>10.33</v>
      </c>
      <c r="J842" s="55">
        <v>8.57</v>
      </c>
      <c r="K842" s="73">
        <v>5.23</v>
      </c>
      <c r="L842" s="55">
        <v>4.34</v>
      </c>
      <c r="M842" s="55">
        <f>TRUNC(((J842*G842)+(L842*G842)),2)</f>
        <v>51.64</v>
      </c>
      <c r="N842" s="55">
        <f>TRUNC(((J842*H842)+(L842*H842)),2)</f>
        <v>51.64</v>
      </c>
      <c r="O842" s="37"/>
      <c r="P842" s="55">
        <v>10.33</v>
      </c>
      <c r="Q842" s="55">
        <v>5.23</v>
      </c>
      <c r="R842" s="55">
        <v>62.24</v>
      </c>
      <c r="S842" s="55">
        <v>62.24</v>
      </c>
      <c r="T842" s="135">
        <f>N842/S842</f>
        <v>0.82969151670951158</v>
      </c>
      <c r="U842" s="55">
        <f>TRUNC(J842*H842,2)</f>
        <v>34.28</v>
      </c>
      <c r="V842" s="55">
        <f>TRUNC(L842*H842,2)</f>
        <v>17.36</v>
      </c>
      <c r="X842" s="36" t="b">
        <v>1</v>
      </c>
    </row>
    <row r="843" spans="1:24" x14ac:dyDescent="0.25">
      <c r="A843" s="42" t="s">
        <v>3933</v>
      </c>
      <c r="B843" s="128" t="s">
        <v>1456</v>
      </c>
      <c r="C843" s="50" t="s">
        <v>197</v>
      </c>
      <c r="D843" s="57" t="s">
        <v>1457</v>
      </c>
      <c r="E843" s="56" t="s">
        <v>1458</v>
      </c>
      <c r="F843" s="53" t="s">
        <v>160</v>
      </c>
      <c r="G843" s="54">
        <v>4</v>
      </c>
      <c r="H843" s="55">
        <v>4</v>
      </c>
      <c r="I843" s="73">
        <v>32.74</v>
      </c>
      <c r="J843" s="55">
        <v>27.17</v>
      </c>
      <c r="K843" s="73">
        <v>6.92</v>
      </c>
      <c r="L843" s="55">
        <v>5.74</v>
      </c>
      <c r="M843" s="55">
        <f>TRUNC(((J843*G843)+(L843*G843)),2)</f>
        <v>131.63999999999999</v>
      </c>
      <c r="N843" s="55">
        <f>TRUNC(((J843*H843)+(L843*H843)),2)</f>
        <v>131.63999999999999</v>
      </c>
      <c r="O843" s="37"/>
      <c r="P843" s="55">
        <v>32.74</v>
      </c>
      <c r="Q843" s="55">
        <v>6.92</v>
      </c>
      <c r="R843" s="55">
        <v>158.63999999999999</v>
      </c>
      <c r="S843" s="55">
        <v>158.63999999999999</v>
      </c>
      <c r="T843" s="135">
        <f>N843/S843</f>
        <v>0.82980332829046899</v>
      </c>
      <c r="U843" s="55">
        <f>TRUNC(J843*H843,2)</f>
        <v>108.68</v>
      </c>
      <c r="V843" s="55">
        <f>TRUNC(L843*H843,2)</f>
        <v>22.96</v>
      </c>
      <c r="X843" s="36" t="b">
        <v>1</v>
      </c>
    </row>
    <row r="844" spans="1:24" x14ac:dyDescent="0.25">
      <c r="A844" s="42" t="s">
        <v>3934</v>
      </c>
      <c r="B844" s="128" t="s">
        <v>1459</v>
      </c>
      <c r="C844" s="50" t="s">
        <v>163</v>
      </c>
      <c r="D844" s="51">
        <v>81185</v>
      </c>
      <c r="E844" s="56" t="s">
        <v>1460</v>
      </c>
      <c r="F844" s="53" t="s">
        <v>160</v>
      </c>
      <c r="G844" s="54">
        <v>2</v>
      </c>
      <c r="H844" s="55">
        <v>2</v>
      </c>
      <c r="I844" s="73">
        <v>17.52</v>
      </c>
      <c r="J844" s="55">
        <v>14.54</v>
      </c>
      <c r="K844" s="73">
        <v>6.92</v>
      </c>
      <c r="L844" s="55">
        <v>5.74</v>
      </c>
      <c r="M844" s="55">
        <f>TRUNC(((J844*G844)+(L844*G844)),2)</f>
        <v>40.56</v>
      </c>
      <c r="N844" s="55">
        <f>TRUNC(((J844*H844)+(L844*H844)),2)</f>
        <v>40.56</v>
      </c>
      <c r="O844" s="37"/>
      <c r="P844" s="55">
        <v>17.52</v>
      </c>
      <c r="Q844" s="55">
        <v>6.92</v>
      </c>
      <c r="R844" s="55">
        <v>48.88</v>
      </c>
      <c r="S844" s="55">
        <v>48.88</v>
      </c>
      <c r="T844" s="135">
        <f>N844/S844</f>
        <v>0.82978723404255317</v>
      </c>
      <c r="U844" s="55">
        <f>TRUNC(J844*H844,2)</f>
        <v>29.08</v>
      </c>
      <c r="V844" s="55">
        <f>TRUNC(L844*H844,2)</f>
        <v>11.48</v>
      </c>
      <c r="X844" s="36" t="b">
        <v>1</v>
      </c>
    </row>
    <row r="845" spans="1:24" x14ac:dyDescent="0.25">
      <c r="A845" s="42" t="s">
        <v>3935</v>
      </c>
      <c r="B845" s="128" t="s">
        <v>1461</v>
      </c>
      <c r="C845" s="50" t="s">
        <v>163</v>
      </c>
      <c r="D845" s="51">
        <v>81184</v>
      </c>
      <c r="E845" s="56" t="s">
        <v>1462</v>
      </c>
      <c r="F845" s="53" t="s">
        <v>160</v>
      </c>
      <c r="G845" s="54">
        <v>4</v>
      </c>
      <c r="H845" s="55">
        <v>4</v>
      </c>
      <c r="I845" s="73">
        <v>14.12</v>
      </c>
      <c r="J845" s="55">
        <v>11.72</v>
      </c>
      <c r="K845" s="73">
        <v>5.23</v>
      </c>
      <c r="L845" s="55">
        <v>4.34</v>
      </c>
      <c r="M845" s="55">
        <f>TRUNC(((J845*G845)+(L845*G845)),2)</f>
        <v>64.239999999999995</v>
      </c>
      <c r="N845" s="55">
        <f>TRUNC(((J845*H845)+(L845*H845)),2)</f>
        <v>64.239999999999995</v>
      </c>
      <c r="O845" s="37"/>
      <c r="P845" s="55">
        <v>14.12</v>
      </c>
      <c r="Q845" s="55">
        <v>5.23</v>
      </c>
      <c r="R845" s="55">
        <v>77.400000000000006</v>
      </c>
      <c r="S845" s="55">
        <v>77.400000000000006</v>
      </c>
      <c r="T845" s="135">
        <f>N845/S845</f>
        <v>0.82997416020671821</v>
      </c>
      <c r="U845" s="55">
        <f>TRUNC(J845*H845,2)</f>
        <v>46.88</v>
      </c>
      <c r="V845" s="55">
        <f>TRUNC(L845*H845,2)</f>
        <v>17.36</v>
      </c>
      <c r="X845" s="36" t="b">
        <v>1</v>
      </c>
    </row>
    <row r="846" spans="1:24" x14ac:dyDescent="0.25">
      <c r="A846" s="42" t="s">
        <v>3936</v>
      </c>
      <c r="B846" s="128" t="s">
        <v>1463</v>
      </c>
      <c r="C846" s="50" t="s">
        <v>163</v>
      </c>
      <c r="D846" s="51">
        <v>81181</v>
      </c>
      <c r="E846" s="56" t="s">
        <v>1464</v>
      </c>
      <c r="F846" s="53" t="s">
        <v>160</v>
      </c>
      <c r="G846" s="54">
        <v>4</v>
      </c>
      <c r="H846" s="55">
        <v>4</v>
      </c>
      <c r="I846" s="73">
        <v>8.8800000000000008</v>
      </c>
      <c r="J846" s="55">
        <v>7.37</v>
      </c>
      <c r="K846" s="73">
        <v>5.23</v>
      </c>
      <c r="L846" s="55">
        <v>4.34</v>
      </c>
      <c r="M846" s="55">
        <f>TRUNC(((J846*G846)+(L846*G846)),2)</f>
        <v>46.84</v>
      </c>
      <c r="N846" s="55">
        <f>TRUNC(((J846*H846)+(L846*H846)),2)</f>
        <v>46.84</v>
      </c>
      <c r="O846" s="37"/>
      <c r="P846" s="55">
        <v>8.8800000000000008</v>
      </c>
      <c r="Q846" s="55">
        <v>5.23</v>
      </c>
      <c r="R846" s="55">
        <v>56.44</v>
      </c>
      <c r="S846" s="55">
        <v>56.44</v>
      </c>
      <c r="T846" s="135">
        <f>N846/S846</f>
        <v>0.82990786676116235</v>
      </c>
      <c r="U846" s="55">
        <f>TRUNC(J846*H846,2)</f>
        <v>29.48</v>
      </c>
      <c r="V846" s="55">
        <f>TRUNC(L846*H846,2)</f>
        <v>17.36</v>
      </c>
      <c r="X846" s="36" t="b">
        <v>1</v>
      </c>
    </row>
    <row r="847" spans="1:24" ht="24" x14ac:dyDescent="0.3">
      <c r="A847" s="42" t="s">
        <v>3937</v>
      </c>
      <c r="B847" s="128" t="s">
        <v>1465</v>
      </c>
      <c r="C847" s="50" t="s">
        <v>217</v>
      </c>
      <c r="D847" s="51">
        <v>89579</v>
      </c>
      <c r="E847" s="56" t="s">
        <v>1466</v>
      </c>
      <c r="F847" s="53" t="s">
        <v>160</v>
      </c>
      <c r="G847" s="54">
        <v>5</v>
      </c>
      <c r="H847" s="55">
        <v>5</v>
      </c>
      <c r="I847" s="73">
        <v>10.49</v>
      </c>
      <c r="J847" s="55">
        <v>8.6999999999999993</v>
      </c>
      <c r="K847" s="73">
        <v>2.44</v>
      </c>
      <c r="L847" s="55">
        <v>2.02</v>
      </c>
      <c r="M847" s="55">
        <f>TRUNC(((J847*G847)+(L847*G847)),2)</f>
        <v>53.6</v>
      </c>
      <c r="N847" s="55">
        <f>TRUNC(((J847*H847)+(L847*H847)),2)</f>
        <v>53.6</v>
      </c>
      <c r="O847" s="38"/>
      <c r="P847" s="55">
        <v>10.49</v>
      </c>
      <c r="Q847" s="55">
        <v>2.44</v>
      </c>
      <c r="R847" s="55">
        <v>64.650000000000006</v>
      </c>
      <c r="S847" s="55">
        <v>64.650000000000006</v>
      </c>
      <c r="T847" s="135">
        <f>N847/S847</f>
        <v>0.82907965970610975</v>
      </c>
      <c r="U847" s="55">
        <f>TRUNC(J847*H847,2)</f>
        <v>43.5</v>
      </c>
      <c r="V847" s="55">
        <f>TRUNC(L847*H847,2)</f>
        <v>10.1</v>
      </c>
      <c r="X847" s="36" t="b">
        <v>1</v>
      </c>
    </row>
    <row r="848" spans="1:24" x14ac:dyDescent="0.25">
      <c r="A848" s="42" t="s">
        <v>3938</v>
      </c>
      <c r="B848" s="128" t="s">
        <v>1467</v>
      </c>
      <c r="C848" s="50" t="s">
        <v>163</v>
      </c>
      <c r="D848" s="51">
        <v>81180</v>
      </c>
      <c r="E848" s="56" t="s">
        <v>1468</v>
      </c>
      <c r="F848" s="53" t="s">
        <v>160</v>
      </c>
      <c r="G848" s="54">
        <v>2</v>
      </c>
      <c r="H848" s="55">
        <v>2</v>
      </c>
      <c r="I848" s="73">
        <v>6.01</v>
      </c>
      <c r="J848" s="55">
        <v>4.9800000000000004</v>
      </c>
      <c r="K848" s="73">
        <v>5.23</v>
      </c>
      <c r="L848" s="55">
        <v>4.34</v>
      </c>
      <c r="M848" s="55">
        <f>TRUNC(((J848*G848)+(L848*G848)),2)</f>
        <v>18.64</v>
      </c>
      <c r="N848" s="55">
        <f>TRUNC(((J848*H848)+(L848*H848)),2)</f>
        <v>18.64</v>
      </c>
      <c r="O848" s="37"/>
      <c r="P848" s="55">
        <v>6.01</v>
      </c>
      <c r="Q848" s="55">
        <v>5.23</v>
      </c>
      <c r="R848" s="55">
        <v>22.48</v>
      </c>
      <c r="S848" s="55">
        <v>22.48</v>
      </c>
      <c r="T848" s="135">
        <f>N848/S848</f>
        <v>0.8291814946619217</v>
      </c>
      <c r="U848" s="55">
        <f>TRUNC(J848*H848,2)</f>
        <v>9.9600000000000009</v>
      </c>
      <c r="V848" s="55">
        <f>TRUNC(L848*H848,2)</f>
        <v>8.68</v>
      </c>
      <c r="X848" s="36" t="b">
        <v>1</v>
      </c>
    </row>
    <row r="849" spans="1:24" x14ac:dyDescent="0.25">
      <c r="A849" s="42" t="s">
        <v>3939</v>
      </c>
      <c r="B849" s="128" t="s">
        <v>1469</v>
      </c>
      <c r="C849" s="50" t="s">
        <v>163</v>
      </c>
      <c r="D849" s="51">
        <v>81167</v>
      </c>
      <c r="E849" s="56" t="s">
        <v>1470</v>
      </c>
      <c r="F849" s="53" t="s">
        <v>160</v>
      </c>
      <c r="G849" s="54">
        <v>2</v>
      </c>
      <c r="H849" s="55">
        <v>2</v>
      </c>
      <c r="I849" s="73">
        <v>16.5</v>
      </c>
      <c r="J849" s="55">
        <v>13.69</v>
      </c>
      <c r="K849" s="73">
        <v>6.92</v>
      </c>
      <c r="L849" s="55">
        <v>5.74</v>
      </c>
      <c r="M849" s="55">
        <f>TRUNC(((J849*G849)+(L849*G849)),2)</f>
        <v>38.86</v>
      </c>
      <c r="N849" s="55">
        <f>TRUNC(((J849*H849)+(L849*H849)),2)</f>
        <v>38.86</v>
      </c>
      <c r="O849" s="37"/>
      <c r="P849" s="55">
        <v>16.5</v>
      </c>
      <c r="Q849" s="55">
        <v>6.92</v>
      </c>
      <c r="R849" s="55">
        <v>46.84</v>
      </c>
      <c r="S849" s="55">
        <v>46.84</v>
      </c>
      <c r="T849" s="135">
        <f>N849/S849</f>
        <v>0.82963279248505539</v>
      </c>
      <c r="U849" s="55">
        <f>TRUNC(J849*H849,2)</f>
        <v>27.38</v>
      </c>
      <c r="V849" s="55">
        <f>TRUNC(L849*H849,2)</f>
        <v>11.48</v>
      </c>
      <c r="X849" s="36" t="b">
        <v>1</v>
      </c>
    </row>
    <row r="850" spans="1:24" x14ac:dyDescent="0.25">
      <c r="A850" s="42" t="s">
        <v>3940</v>
      </c>
      <c r="B850" s="130" t="s">
        <v>1471</v>
      </c>
      <c r="C850" s="134"/>
      <c r="D850" s="134"/>
      <c r="E850" s="61" t="s">
        <v>1472</v>
      </c>
      <c r="F850" s="134"/>
      <c r="G850" s="62"/>
      <c r="H850" s="62"/>
      <c r="I850" s="72"/>
      <c r="J850" s="62"/>
      <c r="K850" s="72"/>
      <c r="L850" s="62"/>
      <c r="M850" s="63">
        <f>SUM(M851:M858)</f>
        <v>2167.86</v>
      </c>
      <c r="N850" s="63">
        <f>SUM(N851:N858)</f>
        <v>2167.86</v>
      </c>
      <c r="O850" s="37"/>
      <c r="P850" s="62"/>
      <c r="Q850" s="62"/>
      <c r="R850" s="63">
        <v>2612.7800000000002</v>
      </c>
      <c r="S850" s="63">
        <v>2612.7800000000002</v>
      </c>
      <c r="T850" s="135">
        <f>N850/S850</f>
        <v>0.82971394453417435</v>
      </c>
      <c r="U850" s="55">
        <f>TRUNC(J850*H850,2)</f>
        <v>0</v>
      </c>
      <c r="V850" s="55">
        <f>TRUNC(L850*H850,2)</f>
        <v>0</v>
      </c>
      <c r="X850" s="36" t="b">
        <v>1</v>
      </c>
    </row>
    <row r="851" spans="1:24" ht="24" x14ac:dyDescent="0.3">
      <c r="A851" s="42" t="s">
        <v>3941</v>
      </c>
      <c r="B851" s="128" t="s">
        <v>1473</v>
      </c>
      <c r="C851" s="50" t="s">
        <v>217</v>
      </c>
      <c r="D851" s="51">
        <v>89481</v>
      </c>
      <c r="E851" s="56" t="s">
        <v>1474</v>
      </c>
      <c r="F851" s="53" t="s">
        <v>160</v>
      </c>
      <c r="G851" s="54">
        <v>40</v>
      </c>
      <c r="H851" s="55">
        <v>40</v>
      </c>
      <c r="I851" s="73">
        <v>2.75</v>
      </c>
      <c r="J851" s="55">
        <v>2.2799999999999998</v>
      </c>
      <c r="K851" s="73">
        <v>2.62</v>
      </c>
      <c r="L851" s="55">
        <v>2.17</v>
      </c>
      <c r="M851" s="55">
        <f>TRUNC(((J851*G851)+(L851*G851)),2)</f>
        <v>178</v>
      </c>
      <c r="N851" s="55">
        <f>TRUNC(((J851*H851)+(L851*H851)),2)</f>
        <v>178</v>
      </c>
      <c r="O851" s="38"/>
      <c r="P851" s="55">
        <v>2.75</v>
      </c>
      <c r="Q851" s="55">
        <v>2.62</v>
      </c>
      <c r="R851" s="55">
        <v>214.8</v>
      </c>
      <c r="S851" s="55">
        <v>214.8</v>
      </c>
      <c r="T851" s="135">
        <f>N851/S851</f>
        <v>0.82867783985102417</v>
      </c>
      <c r="U851" s="55">
        <f>TRUNC(J851*H851,2)</f>
        <v>91.2</v>
      </c>
      <c r="V851" s="55">
        <f>TRUNC(L851*H851,2)</f>
        <v>86.8</v>
      </c>
      <c r="X851" s="36" t="b">
        <v>1</v>
      </c>
    </row>
    <row r="852" spans="1:24" x14ac:dyDescent="0.25">
      <c r="A852" s="42" t="s">
        <v>3942</v>
      </c>
      <c r="B852" s="128" t="s">
        <v>1475</v>
      </c>
      <c r="C852" s="50" t="s">
        <v>163</v>
      </c>
      <c r="D852" s="51">
        <v>81322</v>
      </c>
      <c r="E852" s="56" t="s">
        <v>748</v>
      </c>
      <c r="F852" s="53" t="s">
        <v>160</v>
      </c>
      <c r="G852" s="54">
        <v>30</v>
      </c>
      <c r="H852" s="55">
        <v>30</v>
      </c>
      <c r="I852" s="73">
        <v>2.29</v>
      </c>
      <c r="J852" s="55">
        <v>1.9</v>
      </c>
      <c r="K852" s="73">
        <v>6.72</v>
      </c>
      <c r="L852" s="55">
        <v>5.57</v>
      </c>
      <c r="M852" s="55">
        <f>TRUNC(((J852*G852)+(L852*G852)),2)</f>
        <v>224.1</v>
      </c>
      <c r="N852" s="55">
        <f>TRUNC(((J852*H852)+(L852*H852)),2)</f>
        <v>224.1</v>
      </c>
      <c r="O852" s="37"/>
      <c r="P852" s="55">
        <v>2.29</v>
      </c>
      <c r="Q852" s="55">
        <v>6.72</v>
      </c>
      <c r="R852" s="55">
        <v>270.3</v>
      </c>
      <c r="S852" s="55">
        <v>270.3</v>
      </c>
      <c r="T852" s="135">
        <f>N852/S852</f>
        <v>0.82907880133185341</v>
      </c>
      <c r="U852" s="55">
        <f>TRUNC(J852*H852,2)</f>
        <v>57</v>
      </c>
      <c r="V852" s="55">
        <f>TRUNC(L852*H852,2)</f>
        <v>167.1</v>
      </c>
      <c r="X852" s="36" t="b">
        <v>1</v>
      </c>
    </row>
    <row r="853" spans="1:24" ht="24" x14ac:dyDescent="0.3">
      <c r="A853" s="42" t="s">
        <v>3943</v>
      </c>
      <c r="B853" s="128" t="s">
        <v>1476</v>
      </c>
      <c r="C853" s="50" t="s">
        <v>217</v>
      </c>
      <c r="D853" s="51">
        <v>89501</v>
      </c>
      <c r="E853" s="56" t="s">
        <v>1477</v>
      </c>
      <c r="F853" s="53" t="s">
        <v>160</v>
      </c>
      <c r="G853" s="54">
        <v>10</v>
      </c>
      <c r="H853" s="55">
        <v>10</v>
      </c>
      <c r="I853" s="73">
        <v>10.38</v>
      </c>
      <c r="J853" s="55">
        <v>8.61</v>
      </c>
      <c r="K853" s="73">
        <v>4.74</v>
      </c>
      <c r="L853" s="55">
        <v>3.93</v>
      </c>
      <c r="M853" s="55">
        <f>TRUNC(((J853*G853)+(L853*G853)),2)</f>
        <v>125.4</v>
      </c>
      <c r="N853" s="55">
        <f>TRUNC(((J853*H853)+(L853*H853)),2)</f>
        <v>125.4</v>
      </c>
      <c r="O853" s="38"/>
      <c r="P853" s="55">
        <v>10.38</v>
      </c>
      <c r="Q853" s="55">
        <v>4.74</v>
      </c>
      <c r="R853" s="55">
        <v>151.19999999999999</v>
      </c>
      <c r="S853" s="55">
        <v>151.19999999999999</v>
      </c>
      <c r="T853" s="135">
        <f>N853/S853</f>
        <v>0.82936507936507942</v>
      </c>
      <c r="U853" s="55">
        <f>TRUNC(J853*H853,2)</f>
        <v>86.1</v>
      </c>
      <c r="V853" s="55">
        <f>TRUNC(L853*H853,2)</f>
        <v>39.299999999999997</v>
      </c>
      <c r="X853" s="36" t="b">
        <v>1</v>
      </c>
    </row>
    <row r="854" spans="1:24" x14ac:dyDescent="0.25">
      <c r="A854" s="42" t="s">
        <v>3944</v>
      </c>
      <c r="B854" s="128" t="s">
        <v>1478</v>
      </c>
      <c r="C854" s="50" t="s">
        <v>163</v>
      </c>
      <c r="D854" s="51">
        <v>81327</v>
      </c>
      <c r="E854" s="56" t="s">
        <v>752</v>
      </c>
      <c r="F854" s="53" t="s">
        <v>160</v>
      </c>
      <c r="G854" s="54">
        <v>10</v>
      </c>
      <c r="H854" s="55">
        <v>10</v>
      </c>
      <c r="I854" s="73">
        <v>129.78</v>
      </c>
      <c r="J854" s="55">
        <v>107.73</v>
      </c>
      <c r="K854" s="73">
        <v>13.82</v>
      </c>
      <c r="L854" s="55">
        <v>11.47</v>
      </c>
      <c r="M854" s="55">
        <f>TRUNC(((J854*G854)+(L854*G854)),2)</f>
        <v>1192</v>
      </c>
      <c r="N854" s="55">
        <f>TRUNC(((J854*H854)+(L854*H854)),2)</f>
        <v>1192</v>
      </c>
      <c r="O854" s="37"/>
      <c r="P854" s="55">
        <v>129.78</v>
      </c>
      <c r="Q854" s="55">
        <v>13.82</v>
      </c>
      <c r="R854" s="55">
        <v>1436</v>
      </c>
      <c r="S854" s="55">
        <v>1436</v>
      </c>
      <c r="T854" s="135">
        <f>N854/S854</f>
        <v>0.83008356545961004</v>
      </c>
      <c r="U854" s="55">
        <f>TRUNC(J854*H854,2)</f>
        <v>1077.3</v>
      </c>
      <c r="V854" s="55">
        <f>TRUNC(L854*H854,2)</f>
        <v>114.7</v>
      </c>
      <c r="X854" s="36" t="b">
        <v>1</v>
      </c>
    </row>
    <row r="855" spans="1:24" x14ac:dyDescent="0.25">
      <c r="A855" s="42" t="s">
        <v>3945</v>
      </c>
      <c r="B855" s="128" t="s">
        <v>1479</v>
      </c>
      <c r="C855" s="50" t="s">
        <v>163</v>
      </c>
      <c r="D855" s="51">
        <v>81381</v>
      </c>
      <c r="E855" s="56" t="s">
        <v>1480</v>
      </c>
      <c r="F855" s="53" t="s">
        <v>160</v>
      </c>
      <c r="G855" s="54">
        <v>1</v>
      </c>
      <c r="H855" s="55">
        <v>1</v>
      </c>
      <c r="I855" s="73">
        <v>16.5</v>
      </c>
      <c r="J855" s="55">
        <v>13.69</v>
      </c>
      <c r="K855" s="73">
        <v>8.2200000000000006</v>
      </c>
      <c r="L855" s="55">
        <v>6.82</v>
      </c>
      <c r="M855" s="55">
        <f>TRUNC(((J855*G855)+(L855*G855)),2)</f>
        <v>20.51</v>
      </c>
      <c r="N855" s="55">
        <f>TRUNC(((J855*H855)+(L855*H855)),2)</f>
        <v>20.51</v>
      </c>
      <c r="O855" s="37"/>
      <c r="P855" s="55">
        <v>16.5</v>
      </c>
      <c r="Q855" s="55">
        <v>8.2200000000000006</v>
      </c>
      <c r="R855" s="55">
        <v>24.72</v>
      </c>
      <c r="S855" s="55">
        <v>24.72</v>
      </c>
      <c r="T855" s="135">
        <f>N855/S855</f>
        <v>0.8296925566343043</v>
      </c>
      <c r="U855" s="55">
        <f>TRUNC(J855*H855,2)</f>
        <v>13.69</v>
      </c>
      <c r="V855" s="55">
        <f>TRUNC(L855*H855,2)</f>
        <v>6.82</v>
      </c>
      <c r="X855" s="36" t="b">
        <v>1</v>
      </c>
    </row>
    <row r="856" spans="1:24" x14ac:dyDescent="0.25">
      <c r="A856" s="42" t="s">
        <v>3946</v>
      </c>
      <c r="B856" s="128" t="s">
        <v>1481</v>
      </c>
      <c r="C856" s="50" t="s">
        <v>163</v>
      </c>
      <c r="D856" s="51">
        <v>81361</v>
      </c>
      <c r="E856" s="56" t="s">
        <v>1482</v>
      </c>
      <c r="F856" s="53" t="s">
        <v>160</v>
      </c>
      <c r="G856" s="54">
        <v>7</v>
      </c>
      <c r="H856" s="55">
        <v>7</v>
      </c>
      <c r="I856" s="73">
        <v>3.33</v>
      </c>
      <c r="J856" s="55">
        <v>2.76</v>
      </c>
      <c r="K856" s="73">
        <v>7.47</v>
      </c>
      <c r="L856" s="55">
        <v>6.2</v>
      </c>
      <c r="M856" s="55">
        <f>TRUNC(((J856*G856)+(L856*G856)),2)</f>
        <v>62.72</v>
      </c>
      <c r="N856" s="55">
        <f>TRUNC(((J856*H856)+(L856*H856)),2)</f>
        <v>62.72</v>
      </c>
      <c r="O856" s="37"/>
      <c r="P856" s="55">
        <v>3.33</v>
      </c>
      <c r="Q856" s="55">
        <v>7.47</v>
      </c>
      <c r="R856" s="55">
        <v>75.599999999999994</v>
      </c>
      <c r="S856" s="55">
        <v>75.599999999999994</v>
      </c>
      <c r="T856" s="135">
        <f>N856/S856</f>
        <v>0.82962962962962972</v>
      </c>
      <c r="U856" s="55">
        <f>TRUNC(J856*H856,2)</f>
        <v>19.32</v>
      </c>
      <c r="V856" s="55">
        <f>TRUNC(L856*H856,2)</f>
        <v>43.4</v>
      </c>
      <c r="X856" s="36" t="b">
        <v>1</v>
      </c>
    </row>
    <row r="857" spans="1:24" x14ac:dyDescent="0.25">
      <c r="A857" s="42" t="s">
        <v>3947</v>
      </c>
      <c r="B857" s="128" t="s">
        <v>1483</v>
      </c>
      <c r="C857" s="50" t="s">
        <v>163</v>
      </c>
      <c r="D857" s="51">
        <v>81381</v>
      </c>
      <c r="E857" s="56" t="s">
        <v>1480</v>
      </c>
      <c r="F857" s="53" t="s">
        <v>160</v>
      </c>
      <c r="G857" s="54">
        <v>15</v>
      </c>
      <c r="H857" s="55">
        <v>15</v>
      </c>
      <c r="I857" s="73">
        <v>16.5</v>
      </c>
      <c r="J857" s="55">
        <v>13.69</v>
      </c>
      <c r="K857" s="73">
        <v>8.2200000000000006</v>
      </c>
      <c r="L857" s="55">
        <v>6.82</v>
      </c>
      <c r="M857" s="55">
        <f>TRUNC(((J857*G857)+(L857*G857)),2)</f>
        <v>307.64999999999998</v>
      </c>
      <c r="N857" s="55">
        <f>TRUNC(((J857*H857)+(L857*H857)),2)</f>
        <v>307.64999999999998</v>
      </c>
      <c r="O857" s="37"/>
      <c r="P857" s="55">
        <v>16.5</v>
      </c>
      <c r="Q857" s="55">
        <v>8.2200000000000006</v>
      </c>
      <c r="R857" s="55">
        <v>370.8</v>
      </c>
      <c r="S857" s="55">
        <v>370.8</v>
      </c>
      <c r="T857" s="135">
        <f>N857/S857</f>
        <v>0.82969255663430408</v>
      </c>
      <c r="U857" s="55">
        <f>TRUNC(J857*H857,2)</f>
        <v>205.35</v>
      </c>
      <c r="V857" s="55">
        <f>TRUNC(L857*H857,2)</f>
        <v>102.3</v>
      </c>
      <c r="X857" s="36" t="b">
        <v>1</v>
      </c>
    </row>
    <row r="858" spans="1:24" x14ac:dyDescent="0.25">
      <c r="A858" s="42" t="s">
        <v>3948</v>
      </c>
      <c r="B858" s="128" t="s">
        <v>1484</v>
      </c>
      <c r="C858" s="50" t="s">
        <v>163</v>
      </c>
      <c r="D858" s="51">
        <v>81360</v>
      </c>
      <c r="E858" s="56" t="s">
        <v>1485</v>
      </c>
      <c r="F858" s="53" t="s">
        <v>160</v>
      </c>
      <c r="G858" s="54">
        <v>6</v>
      </c>
      <c r="H858" s="55">
        <v>6</v>
      </c>
      <c r="I858" s="73">
        <v>7.3</v>
      </c>
      <c r="J858" s="55">
        <v>6.05</v>
      </c>
      <c r="K858" s="73">
        <v>4.26</v>
      </c>
      <c r="L858" s="55">
        <v>3.53</v>
      </c>
      <c r="M858" s="55">
        <f>TRUNC(((J858*G858)+(L858*G858)),2)</f>
        <v>57.48</v>
      </c>
      <c r="N858" s="55">
        <f>TRUNC(((J858*H858)+(L858*H858)),2)</f>
        <v>57.48</v>
      </c>
      <c r="O858" s="37"/>
      <c r="P858" s="55">
        <v>7.3</v>
      </c>
      <c r="Q858" s="55">
        <v>4.26</v>
      </c>
      <c r="R858" s="55">
        <v>69.36</v>
      </c>
      <c r="S858" s="55">
        <v>69.36</v>
      </c>
      <c r="T858" s="135">
        <f>N858/S858</f>
        <v>0.82871972318339093</v>
      </c>
      <c r="U858" s="55">
        <f>TRUNC(J858*H858,2)</f>
        <v>36.299999999999997</v>
      </c>
      <c r="V858" s="55">
        <f>TRUNC(L858*H858,2)</f>
        <v>21.18</v>
      </c>
      <c r="X858" s="36" t="b">
        <v>1</v>
      </c>
    </row>
    <row r="859" spans="1:24" x14ac:dyDescent="0.25">
      <c r="A859" s="42" t="s">
        <v>3949</v>
      </c>
      <c r="B859" s="130" t="s">
        <v>1486</v>
      </c>
      <c r="C859" s="134"/>
      <c r="D859" s="134"/>
      <c r="E859" s="61" t="s">
        <v>1487</v>
      </c>
      <c r="F859" s="134"/>
      <c r="G859" s="62"/>
      <c r="H859" s="62"/>
      <c r="I859" s="72"/>
      <c r="J859" s="62"/>
      <c r="K859" s="72"/>
      <c r="L859" s="62"/>
      <c r="M859" s="63">
        <f>SUM(M860:M867)</f>
        <v>1262.9399999999996</v>
      </c>
      <c r="N859" s="63">
        <f>SUM(N860:N867)</f>
        <v>1262.9399999999996</v>
      </c>
      <c r="O859" s="37"/>
      <c r="P859" s="62"/>
      <c r="Q859" s="62"/>
      <c r="R859" s="63">
        <v>1521.72</v>
      </c>
      <c r="S859" s="63">
        <v>1521.72</v>
      </c>
      <c r="T859" s="135">
        <f>N859/S859</f>
        <v>0.82994243356202169</v>
      </c>
      <c r="U859" s="55">
        <f>TRUNC(J859*H859,2)</f>
        <v>0</v>
      </c>
      <c r="V859" s="55">
        <f>TRUNC(L859*H859,2)</f>
        <v>0</v>
      </c>
      <c r="X859" s="36" t="b">
        <v>1</v>
      </c>
    </row>
    <row r="860" spans="1:24" ht="24" x14ac:dyDescent="0.3">
      <c r="A860" s="42" t="s">
        <v>3950</v>
      </c>
      <c r="B860" s="128" t="s">
        <v>1488</v>
      </c>
      <c r="C860" s="50" t="s">
        <v>217</v>
      </c>
      <c r="D860" s="51">
        <v>89617</v>
      </c>
      <c r="E860" s="56" t="s">
        <v>1489</v>
      </c>
      <c r="F860" s="53" t="s">
        <v>160</v>
      </c>
      <c r="G860" s="54">
        <v>10</v>
      </c>
      <c r="H860" s="55">
        <v>10</v>
      </c>
      <c r="I860" s="73">
        <v>4.12</v>
      </c>
      <c r="J860" s="55">
        <v>3.42</v>
      </c>
      <c r="K860" s="73">
        <v>3.5</v>
      </c>
      <c r="L860" s="55">
        <v>2.9</v>
      </c>
      <c r="M860" s="55">
        <f>TRUNC(((J860*G860)+(L860*G860)),2)</f>
        <v>63.2</v>
      </c>
      <c r="N860" s="55">
        <f>TRUNC(((J860*H860)+(L860*H860)),2)</f>
        <v>63.2</v>
      </c>
      <c r="O860" s="38"/>
      <c r="P860" s="55">
        <v>4.12</v>
      </c>
      <c r="Q860" s="55">
        <v>3.5</v>
      </c>
      <c r="R860" s="55">
        <v>76.2</v>
      </c>
      <c r="S860" s="55">
        <v>76.2</v>
      </c>
      <c r="T860" s="135">
        <f>N860/S860</f>
        <v>0.82939632545931763</v>
      </c>
      <c r="U860" s="55">
        <f>TRUNC(J860*H860,2)</f>
        <v>34.200000000000003</v>
      </c>
      <c r="V860" s="55">
        <f>TRUNC(L860*H860,2)</f>
        <v>29</v>
      </c>
      <c r="X860" s="36" t="b">
        <v>1</v>
      </c>
    </row>
    <row r="861" spans="1:24" x14ac:dyDescent="0.25">
      <c r="A861" s="42" t="s">
        <v>3951</v>
      </c>
      <c r="B861" s="128" t="s">
        <v>1490</v>
      </c>
      <c r="C861" s="50" t="s">
        <v>163</v>
      </c>
      <c r="D861" s="51">
        <v>81403</v>
      </c>
      <c r="E861" s="56" t="s">
        <v>754</v>
      </c>
      <c r="F861" s="53" t="s">
        <v>160</v>
      </c>
      <c r="G861" s="54">
        <v>8</v>
      </c>
      <c r="H861" s="55">
        <v>8</v>
      </c>
      <c r="I861" s="73">
        <v>4.63</v>
      </c>
      <c r="J861" s="55">
        <v>3.84</v>
      </c>
      <c r="K861" s="73">
        <v>7.1</v>
      </c>
      <c r="L861" s="55">
        <v>5.89</v>
      </c>
      <c r="M861" s="55">
        <f>TRUNC(((J861*G861)+(L861*G861)),2)</f>
        <v>77.84</v>
      </c>
      <c r="N861" s="55">
        <f>TRUNC(((J861*H861)+(L861*H861)),2)</f>
        <v>77.84</v>
      </c>
      <c r="O861" s="37"/>
      <c r="P861" s="55">
        <v>4.63</v>
      </c>
      <c r="Q861" s="55">
        <v>7.1</v>
      </c>
      <c r="R861" s="55">
        <v>93.84</v>
      </c>
      <c r="S861" s="55">
        <v>93.84</v>
      </c>
      <c r="T861" s="135">
        <f>N861/S861</f>
        <v>0.82949701619778349</v>
      </c>
      <c r="U861" s="55">
        <f>TRUNC(J861*H861,2)</f>
        <v>30.72</v>
      </c>
      <c r="V861" s="55">
        <f>TRUNC(L861*H861,2)</f>
        <v>47.12</v>
      </c>
      <c r="X861" s="36" t="b">
        <v>1</v>
      </c>
    </row>
    <row r="862" spans="1:24" x14ac:dyDescent="0.25">
      <c r="A862" s="42" t="s">
        <v>3952</v>
      </c>
      <c r="B862" s="128" t="s">
        <v>1491</v>
      </c>
      <c r="C862" s="50" t="s">
        <v>163</v>
      </c>
      <c r="D862" s="51">
        <v>81405</v>
      </c>
      <c r="E862" s="56" t="s">
        <v>1492</v>
      </c>
      <c r="F862" s="53" t="s">
        <v>160</v>
      </c>
      <c r="G862" s="54">
        <v>5</v>
      </c>
      <c r="H862" s="55">
        <v>5</v>
      </c>
      <c r="I862" s="73">
        <v>11.64</v>
      </c>
      <c r="J862" s="55">
        <v>9.66</v>
      </c>
      <c r="K862" s="73">
        <v>11.21</v>
      </c>
      <c r="L862" s="55">
        <v>9.3000000000000007</v>
      </c>
      <c r="M862" s="55">
        <f>TRUNC(((J862*G862)+(L862*G862)),2)</f>
        <v>94.8</v>
      </c>
      <c r="N862" s="55">
        <f>TRUNC(((J862*H862)+(L862*H862)),2)</f>
        <v>94.8</v>
      </c>
      <c r="O862" s="37"/>
      <c r="P862" s="55">
        <v>11.64</v>
      </c>
      <c r="Q862" s="55">
        <v>11.21</v>
      </c>
      <c r="R862" s="55">
        <v>114.25</v>
      </c>
      <c r="S862" s="55">
        <v>114.25</v>
      </c>
      <c r="T862" s="135">
        <f>N862/S862</f>
        <v>0.82975929978118157</v>
      </c>
      <c r="U862" s="55">
        <f>TRUNC(J862*H862,2)</f>
        <v>48.3</v>
      </c>
      <c r="V862" s="55">
        <f>TRUNC(L862*H862,2)</f>
        <v>46.5</v>
      </c>
      <c r="X862" s="36" t="b">
        <v>1</v>
      </c>
    </row>
    <row r="863" spans="1:24" x14ac:dyDescent="0.25">
      <c r="A863" s="42" t="s">
        <v>3953</v>
      </c>
      <c r="B863" s="128" t="s">
        <v>1493</v>
      </c>
      <c r="C863" s="50" t="s">
        <v>163</v>
      </c>
      <c r="D863" s="51">
        <v>81408</v>
      </c>
      <c r="E863" s="56" t="s">
        <v>756</v>
      </c>
      <c r="F863" s="53" t="s">
        <v>160</v>
      </c>
      <c r="G863" s="54">
        <v>5</v>
      </c>
      <c r="H863" s="55">
        <v>5</v>
      </c>
      <c r="I863" s="73">
        <v>90.27</v>
      </c>
      <c r="J863" s="55">
        <v>74.930000000000007</v>
      </c>
      <c r="K863" s="73">
        <v>16.82</v>
      </c>
      <c r="L863" s="55">
        <v>13.96</v>
      </c>
      <c r="M863" s="55">
        <f>TRUNC(((J863*G863)+(L863*G863)),2)</f>
        <v>444.45</v>
      </c>
      <c r="N863" s="55">
        <f>TRUNC(((J863*H863)+(L863*H863)),2)</f>
        <v>444.45</v>
      </c>
      <c r="O863" s="37"/>
      <c r="P863" s="55">
        <v>90.27</v>
      </c>
      <c r="Q863" s="55">
        <v>16.82</v>
      </c>
      <c r="R863" s="55">
        <v>535.45000000000005</v>
      </c>
      <c r="S863" s="55">
        <v>535.45000000000005</v>
      </c>
      <c r="T863" s="135">
        <f>N863/S863</f>
        <v>0.83004949108226711</v>
      </c>
      <c r="U863" s="55">
        <f>TRUNC(J863*H863,2)</f>
        <v>374.65</v>
      </c>
      <c r="V863" s="55">
        <f>TRUNC(L863*H863,2)</f>
        <v>69.8</v>
      </c>
      <c r="X863" s="36" t="b">
        <v>1</v>
      </c>
    </row>
    <row r="864" spans="1:24" x14ac:dyDescent="0.25">
      <c r="A864" s="42" t="s">
        <v>3954</v>
      </c>
      <c r="B864" s="128" t="s">
        <v>1494</v>
      </c>
      <c r="C864" s="50" t="s">
        <v>163</v>
      </c>
      <c r="D864" s="51">
        <v>81428</v>
      </c>
      <c r="E864" s="56" t="s">
        <v>1495</v>
      </c>
      <c r="F864" s="53" t="s">
        <v>160</v>
      </c>
      <c r="G864" s="54">
        <v>5</v>
      </c>
      <c r="H864" s="55">
        <v>5</v>
      </c>
      <c r="I864" s="73">
        <v>78.56</v>
      </c>
      <c r="J864" s="55">
        <v>65.209999999999994</v>
      </c>
      <c r="K864" s="73">
        <v>16.82</v>
      </c>
      <c r="L864" s="55">
        <v>13.96</v>
      </c>
      <c r="M864" s="55">
        <f>TRUNC(((J864*G864)+(L864*G864)),2)</f>
        <v>395.85</v>
      </c>
      <c r="N864" s="55">
        <f>TRUNC(((J864*H864)+(L864*H864)),2)</f>
        <v>395.85</v>
      </c>
      <c r="O864" s="37"/>
      <c r="P864" s="55">
        <v>78.56</v>
      </c>
      <c r="Q864" s="55">
        <v>16.82</v>
      </c>
      <c r="R864" s="55">
        <v>476.9</v>
      </c>
      <c r="S864" s="55">
        <v>476.9</v>
      </c>
      <c r="T864" s="135">
        <f>N864/S864</f>
        <v>0.8300482281400714</v>
      </c>
      <c r="U864" s="55">
        <f>TRUNC(J864*H864,2)</f>
        <v>326.05</v>
      </c>
      <c r="V864" s="55">
        <f>TRUNC(L864*H864,2)</f>
        <v>69.8</v>
      </c>
      <c r="X864" s="36" t="b">
        <v>1</v>
      </c>
    </row>
    <row r="865" spans="1:24" x14ac:dyDescent="0.25">
      <c r="A865" s="42" t="s">
        <v>3955</v>
      </c>
      <c r="B865" s="128" t="s">
        <v>1496</v>
      </c>
      <c r="C865" s="50" t="s">
        <v>163</v>
      </c>
      <c r="D865" s="51">
        <v>81427</v>
      </c>
      <c r="E865" s="56" t="s">
        <v>1497</v>
      </c>
      <c r="F865" s="53" t="s">
        <v>160</v>
      </c>
      <c r="G865" s="54">
        <v>2</v>
      </c>
      <c r="H865" s="55">
        <v>2</v>
      </c>
      <c r="I865" s="73">
        <v>58.38</v>
      </c>
      <c r="J865" s="55">
        <v>48.46</v>
      </c>
      <c r="K865" s="73">
        <v>16.82</v>
      </c>
      <c r="L865" s="55">
        <v>13.96</v>
      </c>
      <c r="M865" s="55">
        <f>TRUNC(((J865*G865)+(L865*G865)),2)</f>
        <v>124.84</v>
      </c>
      <c r="N865" s="55">
        <f>TRUNC(((J865*H865)+(L865*H865)),2)</f>
        <v>124.84</v>
      </c>
      <c r="O865" s="37"/>
      <c r="P865" s="55">
        <v>58.38</v>
      </c>
      <c r="Q865" s="55">
        <v>16.82</v>
      </c>
      <c r="R865" s="55">
        <v>150.4</v>
      </c>
      <c r="S865" s="55">
        <v>150.4</v>
      </c>
      <c r="T865" s="135">
        <f>N865/S865</f>
        <v>0.83005319148936174</v>
      </c>
      <c r="U865" s="55">
        <f>TRUNC(J865*H865,2)</f>
        <v>96.92</v>
      </c>
      <c r="V865" s="55">
        <f>TRUNC(L865*H865,2)</f>
        <v>27.92</v>
      </c>
      <c r="X865" s="36" t="b">
        <v>1</v>
      </c>
    </row>
    <row r="866" spans="1:24" x14ac:dyDescent="0.3">
      <c r="A866" s="42" t="s">
        <v>3956</v>
      </c>
      <c r="B866" s="128" t="s">
        <v>1498</v>
      </c>
      <c r="C866" s="50" t="s">
        <v>163</v>
      </c>
      <c r="D866" s="51">
        <v>81444</v>
      </c>
      <c r="E866" s="56" t="s">
        <v>1499</v>
      </c>
      <c r="F866" s="53" t="s">
        <v>160</v>
      </c>
      <c r="G866" s="54">
        <v>2</v>
      </c>
      <c r="H866" s="55">
        <v>2</v>
      </c>
      <c r="I866" s="73">
        <v>12.26</v>
      </c>
      <c r="J866" s="55">
        <v>10.17</v>
      </c>
      <c r="K866" s="73">
        <v>7.1</v>
      </c>
      <c r="L866" s="55">
        <v>5.89</v>
      </c>
      <c r="M866" s="55">
        <f>TRUNC(((J866*G866)+(L866*G866)),2)</f>
        <v>32.119999999999997</v>
      </c>
      <c r="N866" s="55">
        <f>TRUNC(((J866*H866)+(L866*H866)),2)</f>
        <v>32.119999999999997</v>
      </c>
      <c r="O866" s="38"/>
      <c r="P866" s="55">
        <v>12.26</v>
      </c>
      <c r="Q866" s="55">
        <v>7.1</v>
      </c>
      <c r="R866" s="55">
        <v>38.72</v>
      </c>
      <c r="S866" s="55">
        <v>38.72</v>
      </c>
      <c r="T866" s="135">
        <f>N866/S866</f>
        <v>0.82954545454545447</v>
      </c>
      <c r="U866" s="55">
        <f>TRUNC(J866*H866,2)</f>
        <v>20.34</v>
      </c>
      <c r="V866" s="55">
        <f>TRUNC(L866*H866,2)</f>
        <v>11.78</v>
      </c>
      <c r="X866" s="36" t="b">
        <v>1</v>
      </c>
    </row>
    <row r="867" spans="1:24" x14ac:dyDescent="0.3">
      <c r="A867" s="42" t="s">
        <v>3957</v>
      </c>
      <c r="B867" s="128" t="s">
        <v>1500</v>
      </c>
      <c r="C867" s="50" t="s">
        <v>163</v>
      </c>
      <c r="D867" s="51">
        <v>81445</v>
      </c>
      <c r="E867" s="56" t="s">
        <v>1501</v>
      </c>
      <c r="F867" s="53" t="s">
        <v>160</v>
      </c>
      <c r="G867" s="54">
        <v>2</v>
      </c>
      <c r="H867" s="55">
        <v>2</v>
      </c>
      <c r="I867" s="73">
        <v>10.88</v>
      </c>
      <c r="J867" s="55">
        <v>9.0299999999999994</v>
      </c>
      <c r="K867" s="73">
        <v>7.1</v>
      </c>
      <c r="L867" s="55">
        <v>5.89</v>
      </c>
      <c r="M867" s="55">
        <f>TRUNC(((J867*G867)+(L867*G867)),2)</f>
        <v>29.84</v>
      </c>
      <c r="N867" s="55">
        <f>TRUNC(((J867*H867)+(L867*H867)),2)</f>
        <v>29.84</v>
      </c>
      <c r="O867" s="38"/>
      <c r="P867" s="55">
        <v>10.88</v>
      </c>
      <c r="Q867" s="55">
        <v>7.1</v>
      </c>
      <c r="R867" s="55">
        <v>35.96</v>
      </c>
      <c r="S867" s="55">
        <v>35.96</v>
      </c>
      <c r="T867" s="135">
        <f>N867/S867</f>
        <v>0.82981090100111232</v>
      </c>
      <c r="U867" s="55">
        <f>TRUNC(J867*H867,2)</f>
        <v>18.059999999999999</v>
      </c>
      <c r="V867" s="55">
        <f>TRUNC(L867*H867,2)</f>
        <v>11.78</v>
      </c>
      <c r="X867" s="36" t="b">
        <v>1</v>
      </c>
    </row>
    <row r="868" spans="1:24" x14ac:dyDescent="0.25">
      <c r="A868" s="42" t="s">
        <v>3958</v>
      </c>
      <c r="B868" s="130" t="s">
        <v>1502</v>
      </c>
      <c r="C868" s="134"/>
      <c r="D868" s="134"/>
      <c r="E868" s="61" t="s">
        <v>1503</v>
      </c>
      <c r="F868" s="134"/>
      <c r="G868" s="62"/>
      <c r="H868" s="62"/>
      <c r="I868" s="72"/>
      <c r="J868" s="62"/>
      <c r="K868" s="72"/>
      <c r="L868" s="62"/>
      <c r="M868" s="63">
        <f>SUM(M869:M870)</f>
        <v>877.59999999999991</v>
      </c>
      <c r="N868" s="63">
        <f>SUM(N869:N870)</f>
        <v>877.59999999999991</v>
      </c>
      <c r="O868" s="37"/>
      <c r="P868" s="62"/>
      <c r="Q868" s="62"/>
      <c r="R868" s="63">
        <v>1057.3599999999999</v>
      </c>
      <c r="S868" s="63">
        <v>1057.3599999999999</v>
      </c>
      <c r="T868" s="135">
        <f>N868/S868</f>
        <v>0.82999167738518576</v>
      </c>
      <c r="U868" s="55">
        <f>TRUNC(J868*H868,2)</f>
        <v>0</v>
      </c>
      <c r="V868" s="55">
        <f>TRUNC(L868*H868,2)</f>
        <v>0</v>
      </c>
      <c r="X868" s="36" t="b">
        <v>1</v>
      </c>
    </row>
    <row r="869" spans="1:24" x14ac:dyDescent="0.25">
      <c r="A869" s="42" t="s">
        <v>3959</v>
      </c>
      <c r="B869" s="128" t="s">
        <v>1504</v>
      </c>
      <c r="C869" s="50" t="s">
        <v>163</v>
      </c>
      <c r="D869" s="51">
        <v>81501</v>
      </c>
      <c r="E869" s="56" t="s">
        <v>1505</v>
      </c>
      <c r="F869" s="53" t="s">
        <v>160</v>
      </c>
      <c r="G869" s="54">
        <v>8</v>
      </c>
      <c r="H869" s="55">
        <v>8</v>
      </c>
      <c r="I869" s="73">
        <v>64.22</v>
      </c>
      <c r="J869" s="55">
        <v>53.3</v>
      </c>
      <c r="K869" s="73">
        <v>0</v>
      </c>
      <c r="L869" s="55">
        <v>0</v>
      </c>
      <c r="M869" s="55">
        <f>TRUNC(((J869*G869)+(L869*G869)),2)</f>
        <v>426.4</v>
      </c>
      <c r="N869" s="55">
        <f>TRUNC(((J869*H869)+(L869*H869)),2)</f>
        <v>426.4</v>
      </c>
      <c r="O869" s="37"/>
      <c r="P869" s="55">
        <v>64.22</v>
      </c>
      <c r="Q869" s="55">
        <v>0</v>
      </c>
      <c r="R869" s="55">
        <v>513.76</v>
      </c>
      <c r="S869" s="55">
        <v>513.76</v>
      </c>
      <c r="T869" s="135">
        <f>N869/S869</f>
        <v>0.82995951417004044</v>
      </c>
      <c r="U869" s="55">
        <f>TRUNC(J869*H869,2)</f>
        <v>426.4</v>
      </c>
      <c r="V869" s="55">
        <f>TRUNC(L869*H869,2)</f>
        <v>0</v>
      </c>
      <c r="X869" s="36" t="b">
        <v>1</v>
      </c>
    </row>
    <row r="870" spans="1:24" x14ac:dyDescent="0.25">
      <c r="A870" s="42" t="s">
        <v>3960</v>
      </c>
      <c r="B870" s="128" t="s">
        <v>1506</v>
      </c>
      <c r="C870" s="50" t="s">
        <v>163</v>
      </c>
      <c r="D870" s="51">
        <v>81504</v>
      </c>
      <c r="E870" s="56" t="s">
        <v>1507</v>
      </c>
      <c r="F870" s="53" t="s">
        <v>160</v>
      </c>
      <c r="G870" s="54">
        <v>8</v>
      </c>
      <c r="H870" s="55">
        <v>8</v>
      </c>
      <c r="I870" s="73">
        <v>67.95</v>
      </c>
      <c r="J870" s="55">
        <v>56.4</v>
      </c>
      <c r="K870" s="73">
        <v>0</v>
      </c>
      <c r="L870" s="55">
        <v>0</v>
      </c>
      <c r="M870" s="55">
        <f>TRUNC(((J870*G870)+(L870*G870)),2)</f>
        <v>451.2</v>
      </c>
      <c r="N870" s="55">
        <f>TRUNC(((J870*H870)+(L870*H870)),2)</f>
        <v>451.2</v>
      </c>
      <c r="O870" s="37"/>
      <c r="P870" s="55">
        <v>67.95</v>
      </c>
      <c r="Q870" s="55">
        <v>0</v>
      </c>
      <c r="R870" s="55">
        <v>543.6</v>
      </c>
      <c r="S870" s="55">
        <v>543.6</v>
      </c>
      <c r="T870" s="135">
        <f>N870/S870</f>
        <v>0.83002207505518755</v>
      </c>
      <c r="U870" s="55">
        <f>TRUNC(J870*H870,2)</f>
        <v>451.2</v>
      </c>
      <c r="V870" s="55">
        <f>TRUNC(L870*H870,2)</f>
        <v>0</v>
      </c>
      <c r="X870" s="36" t="b">
        <v>1</v>
      </c>
    </row>
    <row r="871" spans="1:24" x14ac:dyDescent="0.25">
      <c r="A871" s="42" t="s">
        <v>3961</v>
      </c>
      <c r="B871" s="130" t="s">
        <v>1508</v>
      </c>
      <c r="C871" s="134"/>
      <c r="D871" s="134"/>
      <c r="E871" s="61" t="s">
        <v>1509</v>
      </c>
      <c r="F871" s="134"/>
      <c r="G871" s="62"/>
      <c r="H871" s="62"/>
      <c r="I871" s="72"/>
      <c r="J871" s="62"/>
      <c r="K871" s="72"/>
      <c r="L871" s="62"/>
      <c r="M871" s="63">
        <f>M872</f>
        <v>30.56</v>
      </c>
      <c r="N871" s="63">
        <f>N872</f>
        <v>30.56</v>
      </c>
      <c r="O871" s="37"/>
      <c r="P871" s="62"/>
      <c r="Q871" s="62"/>
      <c r="R871" s="63">
        <v>36.840000000000003</v>
      </c>
      <c r="S871" s="63">
        <v>36.840000000000003</v>
      </c>
      <c r="T871" s="135">
        <f>N871/S871</f>
        <v>0.82953311617806724</v>
      </c>
      <c r="U871" s="55">
        <f>TRUNC(J871*H871,2)</f>
        <v>0</v>
      </c>
      <c r="V871" s="55">
        <f>TRUNC(L871*H871,2)</f>
        <v>0</v>
      </c>
      <c r="X871" s="36" t="b">
        <v>1</v>
      </c>
    </row>
    <row r="872" spans="1:24" x14ac:dyDescent="0.25">
      <c r="A872" s="42" t="s">
        <v>3962</v>
      </c>
      <c r="B872" s="128" t="s">
        <v>1510</v>
      </c>
      <c r="C872" s="50" t="s">
        <v>163</v>
      </c>
      <c r="D872" s="51">
        <v>81571</v>
      </c>
      <c r="E872" s="56" t="s">
        <v>1511</v>
      </c>
      <c r="F872" s="53" t="s">
        <v>160</v>
      </c>
      <c r="G872" s="54">
        <v>2</v>
      </c>
      <c r="H872" s="55">
        <v>2</v>
      </c>
      <c r="I872" s="73">
        <v>8.6999999999999993</v>
      </c>
      <c r="J872" s="55">
        <v>7.22</v>
      </c>
      <c r="K872" s="73">
        <v>9.7200000000000006</v>
      </c>
      <c r="L872" s="55">
        <v>8.06</v>
      </c>
      <c r="M872" s="55">
        <f>TRUNC(((J872*G872)+(L872*G872)),2)</f>
        <v>30.56</v>
      </c>
      <c r="N872" s="55">
        <f>TRUNC(((J872*H872)+(L872*H872)),2)</f>
        <v>30.56</v>
      </c>
      <c r="O872" s="37"/>
      <c r="P872" s="55">
        <v>8.6999999999999993</v>
      </c>
      <c r="Q872" s="55">
        <v>9.7200000000000006</v>
      </c>
      <c r="R872" s="55">
        <v>36.840000000000003</v>
      </c>
      <c r="S872" s="55">
        <v>36.840000000000003</v>
      </c>
      <c r="T872" s="135">
        <f>N872/S872</f>
        <v>0.82953311617806724</v>
      </c>
      <c r="U872" s="55">
        <f>TRUNC(J872*H872,2)</f>
        <v>14.44</v>
      </c>
      <c r="V872" s="55">
        <f>TRUNC(L872*H872,2)</f>
        <v>16.12</v>
      </c>
      <c r="X872" s="36" t="b">
        <v>1</v>
      </c>
    </row>
    <row r="873" spans="1:24" x14ac:dyDescent="0.25">
      <c r="A873" s="42" t="s">
        <v>3963</v>
      </c>
      <c r="B873" s="129" t="s">
        <v>1512</v>
      </c>
      <c r="C873" s="133"/>
      <c r="D873" s="133"/>
      <c r="E873" s="58" t="s">
        <v>1513</v>
      </c>
      <c r="F873" s="133"/>
      <c r="G873" s="59"/>
      <c r="H873" s="59"/>
      <c r="I873" s="72"/>
      <c r="J873" s="59"/>
      <c r="K873" s="72"/>
      <c r="L873" s="59"/>
      <c r="M873" s="60">
        <f>M874+M877+M880+M890+M897+M902+M904+M907</f>
        <v>16373.190000000002</v>
      </c>
      <c r="N873" s="60">
        <f>N874+N877+N880+N890+N897+N902+N904+N907</f>
        <v>16373.190000000002</v>
      </c>
      <c r="O873" s="37"/>
      <c r="P873" s="59"/>
      <c r="Q873" s="59"/>
      <c r="R873" s="60">
        <v>19730.330000000002</v>
      </c>
      <c r="S873" s="60">
        <v>19730.330000000002</v>
      </c>
      <c r="T873" s="135">
        <f>N873/S873</f>
        <v>0.82984876583412448</v>
      </c>
      <c r="U873" s="55">
        <f>TRUNC(J873*H873,2)</f>
        <v>0</v>
      </c>
      <c r="V873" s="55">
        <f>TRUNC(L873*H873,2)</f>
        <v>0</v>
      </c>
      <c r="X873" s="36" t="b">
        <v>1</v>
      </c>
    </row>
    <row r="874" spans="1:24" x14ac:dyDescent="0.25">
      <c r="A874" s="42" t="s">
        <v>3964</v>
      </c>
      <c r="B874" s="130" t="s">
        <v>1514</v>
      </c>
      <c r="C874" s="134"/>
      <c r="D874" s="134"/>
      <c r="E874" s="61" t="s">
        <v>1515</v>
      </c>
      <c r="F874" s="134"/>
      <c r="G874" s="62"/>
      <c r="H874" s="62"/>
      <c r="I874" s="72"/>
      <c r="J874" s="62"/>
      <c r="K874" s="72"/>
      <c r="L874" s="62"/>
      <c r="M874" s="63">
        <f>SUM(M875:M876)</f>
        <v>347.38</v>
      </c>
      <c r="N874" s="63">
        <f>SUM(N875:N876)</f>
        <v>347.38</v>
      </c>
      <c r="O874" s="37"/>
      <c r="P874" s="62"/>
      <c r="Q874" s="62"/>
      <c r="R874" s="63">
        <v>418.54</v>
      </c>
      <c r="S874" s="63">
        <v>418.54</v>
      </c>
      <c r="T874" s="135">
        <f>N874/S874</f>
        <v>0.82998040808524864</v>
      </c>
      <c r="U874" s="55">
        <f>TRUNC(J874*H874,2)</f>
        <v>0</v>
      </c>
      <c r="V874" s="55">
        <f>TRUNC(L874*H874,2)</f>
        <v>0</v>
      </c>
      <c r="X874" s="36" t="b">
        <v>1</v>
      </c>
    </row>
    <row r="875" spans="1:24" x14ac:dyDescent="0.25">
      <c r="A875" s="42" t="s">
        <v>3965</v>
      </c>
      <c r="B875" s="128" t="s">
        <v>1516</v>
      </c>
      <c r="C875" s="50" t="s">
        <v>163</v>
      </c>
      <c r="D875" s="51">
        <v>81663</v>
      </c>
      <c r="E875" s="56" t="s">
        <v>1517</v>
      </c>
      <c r="F875" s="53" t="s">
        <v>160</v>
      </c>
      <c r="G875" s="54">
        <v>8</v>
      </c>
      <c r="H875" s="55">
        <v>8</v>
      </c>
      <c r="I875" s="73">
        <v>39.49</v>
      </c>
      <c r="J875" s="55">
        <v>32.78</v>
      </c>
      <c r="K875" s="73">
        <v>8.2200000000000006</v>
      </c>
      <c r="L875" s="55">
        <v>6.82</v>
      </c>
      <c r="M875" s="55">
        <f>TRUNC(((J875*G875)+(L875*G875)),2)</f>
        <v>316.8</v>
      </c>
      <c r="N875" s="55">
        <f>TRUNC(((J875*H875)+(L875*H875)),2)</f>
        <v>316.8</v>
      </c>
      <c r="O875" s="37"/>
      <c r="P875" s="55">
        <v>39.49</v>
      </c>
      <c r="Q875" s="55">
        <v>8.2200000000000006</v>
      </c>
      <c r="R875" s="55">
        <v>381.68</v>
      </c>
      <c r="S875" s="55">
        <v>381.68</v>
      </c>
      <c r="T875" s="135">
        <f>N875/S875</f>
        <v>0.8300146719765249</v>
      </c>
      <c r="U875" s="55">
        <f>TRUNC(J875*H875,2)</f>
        <v>262.24</v>
      </c>
      <c r="V875" s="55">
        <f>TRUNC(L875*H875,2)</f>
        <v>54.56</v>
      </c>
      <c r="X875" s="36" t="b">
        <v>1</v>
      </c>
    </row>
    <row r="876" spans="1:24" x14ac:dyDescent="0.25">
      <c r="A876" s="42" t="s">
        <v>3966</v>
      </c>
      <c r="B876" s="128" t="s">
        <v>1518</v>
      </c>
      <c r="C876" s="50" t="s">
        <v>163</v>
      </c>
      <c r="D876" s="51">
        <v>81681</v>
      </c>
      <c r="E876" s="56" t="s">
        <v>1519</v>
      </c>
      <c r="F876" s="53" t="s">
        <v>160</v>
      </c>
      <c r="G876" s="54">
        <v>2</v>
      </c>
      <c r="H876" s="55">
        <v>2</v>
      </c>
      <c r="I876" s="73">
        <v>10.210000000000001</v>
      </c>
      <c r="J876" s="55">
        <v>8.4700000000000006</v>
      </c>
      <c r="K876" s="73">
        <v>8.2200000000000006</v>
      </c>
      <c r="L876" s="55">
        <v>6.82</v>
      </c>
      <c r="M876" s="55">
        <f>TRUNC(((J876*G876)+(L876*G876)),2)</f>
        <v>30.58</v>
      </c>
      <c r="N876" s="55">
        <f>TRUNC(((J876*H876)+(L876*H876)),2)</f>
        <v>30.58</v>
      </c>
      <c r="O876" s="37"/>
      <c r="P876" s="55">
        <v>10.210000000000001</v>
      </c>
      <c r="Q876" s="55">
        <v>8.2200000000000006</v>
      </c>
      <c r="R876" s="55">
        <v>36.86</v>
      </c>
      <c r="S876" s="55">
        <v>36.86</v>
      </c>
      <c r="T876" s="135">
        <f>N876/S876</f>
        <v>0.82962561041779703</v>
      </c>
      <c r="U876" s="55">
        <f>TRUNC(J876*H876,2)</f>
        <v>16.940000000000001</v>
      </c>
      <c r="V876" s="55">
        <f>TRUNC(L876*H876,2)</f>
        <v>13.64</v>
      </c>
      <c r="X876" s="36" t="b">
        <v>1</v>
      </c>
    </row>
    <row r="877" spans="1:24" x14ac:dyDescent="0.25">
      <c r="A877" s="42" t="s">
        <v>3967</v>
      </c>
      <c r="B877" s="130" t="s">
        <v>1520</v>
      </c>
      <c r="C877" s="134"/>
      <c r="D877" s="134"/>
      <c r="E877" s="61" t="s">
        <v>1521</v>
      </c>
      <c r="F877" s="134"/>
      <c r="G877" s="62"/>
      <c r="H877" s="62"/>
      <c r="I877" s="72"/>
      <c r="J877" s="62"/>
      <c r="K877" s="72"/>
      <c r="L877" s="62"/>
      <c r="M877" s="63">
        <f>SUM(M878:M879)</f>
        <v>199.5</v>
      </c>
      <c r="N877" s="63">
        <f>SUM(N878:N879)</f>
        <v>199.5</v>
      </c>
      <c r="O877" s="37"/>
      <c r="P877" s="62"/>
      <c r="Q877" s="62"/>
      <c r="R877" s="63">
        <v>240.41</v>
      </c>
      <c r="S877" s="63">
        <v>240.41</v>
      </c>
      <c r="T877" s="135">
        <f>N877/S877</f>
        <v>0.82983236970175955</v>
      </c>
      <c r="U877" s="55">
        <f>TRUNC(J877*H877,2)</f>
        <v>0</v>
      </c>
      <c r="V877" s="55">
        <f>TRUNC(L877*H877,2)</f>
        <v>0</v>
      </c>
      <c r="X877" s="36" t="b">
        <v>1</v>
      </c>
    </row>
    <row r="878" spans="1:24" x14ac:dyDescent="0.25">
      <c r="A878" s="42" t="s">
        <v>3968</v>
      </c>
      <c r="B878" s="128" t="s">
        <v>1522</v>
      </c>
      <c r="C878" s="50" t="s">
        <v>163</v>
      </c>
      <c r="D878" s="51">
        <v>81731</v>
      </c>
      <c r="E878" s="56" t="s">
        <v>1523</v>
      </c>
      <c r="F878" s="53" t="s">
        <v>160</v>
      </c>
      <c r="G878" s="54">
        <v>5</v>
      </c>
      <c r="H878" s="55">
        <v>5</v>
      </c>
      <c r="I878" s="73">
        <v>11.59</v>
      </c>
      <c r="J878" s="55">
        <v>9.6199999999999992</v>
      </c>
      <c r="K878" s="73">
        <v>10.46</v>
      </c>
      <c r="L878" s="55">
        <v>8.68</v>
      </c>
      <c r="M878" s="55">
        <f>TRUNC(((J878*G878)+(L878*G878)),2)</f>
        <v>91.5</v>
      </c>
      <c r="N878" s="55">
        <f>TRUNC(((J878*H878)+(L878*H878)),2)</f>
        <v>91.5</v>
      </c>
      <c r="O878" s="37"/>
      <c r="P878" s="55">
        <v>11.59</v>
      </c>
      <c r="Q878" s="55">
        <v>10.46</v>
      </c>
      <c r="R878" s="55">
        <v>110.25</v>
      </c>
      <c r="S878" s="55">
        <v>110.25</v>
      </c>
      <c r="T878" s="135">
        <f>N878/S878</f>
        <v>0.82993197278911568</v>
      </c>
      <c r="U878" s="55">
        <f>TRUNC(J878*H878,2)</f>
        <v>48.1</v>
      </c>
      <c r="V878" s="55">
        <f>TRUNC(L878*H878,2)</f>
        <v>43.4</v>
      </c>
      <c r="X878" s="36" t="b">
        <v>1</v>
      </c>
    </row>
    <row r="879" spans="1:24" x14ac:dyDescent="0.25">
      <c r="A879" s="42" t="s">
        <v>3969</v>
      </c>
      <c r="B879" s="128" t="s">
        <v>1524</v>
      </c>
      <c r="C879" s="50" t="s">
        <v>163</v>
      </c>
      <c r="D879" s="51">
        <v>81730</v>
      </c>
      <c r="E879" s="56" t="s">
        <v>1525</v>
      </c>
      <c r="F879" s="53" t="s">
        <v>160</v>
      </c>
      <c r="G879" s="54">
        <v>8</v>
      </c>
      <c r="H879" s="55">
        <v>8</v>
      </c>
      <c r="I879" s="73">
        <v>5.81</v>
      </c>
      <c r="J879" s="55">
        <v>4.82</v>
      </c>
      <c r="K879" s="73">
        <v>10.46</v>
      </c>
      <c r="L879" s="55">
        <v>8.68</v>
      </c>
      <c r="M879" s="55">
        <f>TRUNC(((J879*G879)+(L879*G879)),2)</f>
        <v>108</v>
      </c>
      <c r="N879" s="55">
        <f>TRUNC(((J879*H879)+(L879*H879)),2)</f>
        <v>108</v>
      </c>
      <c r="O879" s="37"/>
      <c r="P879" s="55">
        <v>5.81</v>
      </c>
      <c r="Q879" s="55">
        <v>10.46</v>
      </c>
      <c r="R879" s="55">
        <v>130.16</v>
      </c>
      <c r="S879" s="55">
        <v>130.16</v>
      </c>
      <c r="T879" s="135">
        <f>N879/S879</f>
        <v>0.82974800245851266</v>
      </c>
      <c r="U879" s="55">
        <f>TRUNC(J879*H879,2)</f>
        <v>38.56</v>
      </c>
      <c r="V879" s="55">
        <f>TRUNC(L879*H879,2)</f>
        <v>69.44</v>
      </c>
      <c r="X879" s="36" t="b">
        <v>1</v>
      </c>
    </row>
    <row r="880" spans="1:24" x14ac:dyDescent="0.25">
      <c r="A880" s="42" t="s">
        <v>3970</v>
      </c>
      <c r="B880" s="130" t="s">
        <v>1526</v>
      </c>
      <c r="C880" s="134"/>
      <c r="D880" s="134"/>
      <c r="E880" s="61" t="s">
        <v>1527</v>
      </c>
      <c r="F880" s="134"/>
      <c r="G880" s="62"/>
      <c r="H880" s="62"/>
      <c r="I880" s="72"/>
      <c r="J880" s="62"/>
      <c r="K880" s="72"/>
      <c r="L880" s="62"/>
      <c r="M880" s="63">
        <f>SUM(M881:M889)</f>
        <v>2852.2799999999997</v>
      </c>
      <c r="N880" s="63">
        <f>SUM(N881:N889)</f>
        <v>2852.2799999999997</v>
      </c>
      <c r="O880" s="37"/>
      <c r="P880" s="62"/>
      <c r="Q880" s="62"/>
      <c r="R880" s="63">
        <v>3437.33</v>
      </c>
      <c r="S880" s="63">
        <v>3437.33</v>
      </c>
      <c r="T880" s="135">
        <f>N880/S880</f>
        <v>0.82979521896355601</v>
      </c>
      <c r="U880" s="55">
        <f>TRUNC(J880*H880,2)</f>
        <v>0</v>
      </c>
      <c r="V880" s="55">
        <f>TRUNC(L880*H880,2)</f>
        <v>0</v>
      </c>
      <c r="X880" s="36" t="b">
        <v>1</v>
      </c>
    </row>
    <row r="881" spans="1:24" ht="36" x14ac:dyDescent="0.3">
      <c r="A881" s="42" t="s">
        <v>3971</v>
      </c>
      <c r="B881" s="128" t="s">
        <v>1528</v>
      </c>
      <c r="C881" s="50" t="s">
        <v>217</v>
      </c>
      <c r="D881" s="51">
        <v>89726</v>
      </c>
      <c r="E881" s="52" t="s">
        <v>3061</v>
      </c>
      <c r="F881" s="53" t="s">
        <v>160</v>
      </c>
      <c r="G881" s="54">
        <v>10</v>
      </c>
      <c r="H881" s="55">
        <v>10</v>
      </c>
      <c r="I881" s="73">
        <v>5.59</v>
      </c>
      <c r="J881" s="55">
        <v>4.6399999999999997</v>
      </c>
      <c r="K881" s="73">
        <v>4.74</v>
      </c>
      <c r="L881" s="55">
        <v>3.93</v>
      </c>
      <c r="M881" s="55">
        <f>TRUNC(((J881*G881)+(L881*G881)),2)</f>
        <v>85.7</v>
      </c>
      <c r="N881" s="55">
        <f>TRUNC(((J881*H881)+(L881*H881)),2)</f>
        <v>85.7</v>
      </c>
      <c r="O881" s="38"/>
      <c r="P881" s="55">
        <v>5.59</v>
      </c>
      <c r="Q881" s="55">
        <v>4.74</v>
      </c>
      <c r="R881" s="55">
        <v>103.3</v>
      </c>
      <c r="S881" s="55">
        <v>103.3</v>
      </c>
      <c r="T881" s="135">
        <f>N881/S881</f>
        <v>0.82962245885769603</v>
      </c>
      <c r="U881" s="55">
        <f>TRUNC(J881*H881,2)</f>
        <v>46.4</v>
      </c>
      <c r="V881" s="55">
        <f>TRUNC(L881*H881,2)</f>
        <v>39.299999999999997</v>
      </c>
      <c r="X881" s="36" t="b">
        <v>1</v>
      </c>
    </row>
    <row r="882" spans="1:24" ht="36" x14ac:dyDescent="0.3">
      <c r="A882" s="42" t="s">
        <v>3972</v>
      </c>
      <c r="B882" s="128" t="s">
        <v>1529</v>
      </c>
      <c r="C882" s="50" t="s">
        <v>217</v>
      </c>
      <c r="D882" s="51">
        <v>89802</v>
      </c>
      <c r="E882" s="52" t="s">
        <v>3062</v>
      </c>
      <c r="F882" s="53" t="s">
        <v>160</v>
      </c>
      <c r="G882" s="54">
        <v>15</v>
      </c>
      <c r="H882" s="55">
        <v>15</v>
      </c>
      <c r="I882" s="73">
        <v>9.56</v>
      </c>
      <c r="J882" s="55">
        <v>7.93</v>
      </c>
      <c r="K882" s="73">
        <v>1.26</v>
      </c>
      <c r="L882" s="55">
        <v>1.04</v>
      </c>
      <c r="M882" s="55">
        <f>TRUNC(((J882*G882)+(L882*G882)),2)</f>
        <v>134.55000000000001</v>
      </c>
      <c r="N882" s="55">
        <f>TRUNC(((J882*H882)+(L882*H882)),2)</f>
        <v>134.55000000000001</v>
      </c>
      <c r="O882" s="38"/>
      <c r="P882" s="55">
        <v>9.56</v>
      </c>
      <c r="Q882" s="55">
        <v>1.26</v>
      </c>
      <c r="R882" s="55">
        <v>162.30000000000001</v>
      </c>
      <c r="S882" s="55">
        <v>162.30000000000001</v>
      </c>
      <c r="T882" s="135">
        <f>N882/S882</f>
        <v>0.82902033271719044</v>
      </c>
      <c r="U882" s="55">
        <f>TRUNC(J882*H882,2)</f>
        <v>118.95</v>
      </c>
      <c r="V882" s="55">
        <f>TRUNC(L882*H882,2)</f>
        <v>15.6</v>
      </c>
      <c r="X882" s="36" t="b">
        <v>1</v>
      </c>
    </row>
    <row r="883" spans="1:24" x14ac:dyDescent="0.25">
      <c r="A883" s="42" t="s">
        <v>3973</v>
      </c>
      <c r="B883" s="128" t="s">
        <v>1530</v>
      </c>
      <c r="C883" s="50" t="s">
        <v>163</v>
      </c>
      <c r="D883" s="51">
        <v>81923</v>
      </c>
      <c r="E883" s="56" t="s">
        <v>1531</v>
      </c>
      <c r="F883" s="53" t="s">
        <v>160</v>
      </c>
      <c r="G883" s="54">
        <v>12</v>
      </c>
      <c r="H883" s="55">
        <v>12</v>
      </c>
      <c r="I883" s="73">
        <v>9.34</v>
      </c>
      <c r="J883" s="55">
        <v>7.75</v>
      </c>
      <c r="K883" s="73">
        <v>13.45</v>
      </c>
      <c r="L883" s="55">
        <v>11.16</v>
      </c>
      <c r="M883" s="55">
        <f>TRUNC(((J883*G883)+(L883*G883)),2)</f>
        <v>226.92</v>
      </c>
      <c r="N883" s="55">
        <f>TRUNC(((J883*H883)+(L883*H883)),2)</f>
        <v>226.92</v>
      </c>
      <c r="O883" s="37"/>
      <c r="P883" s="55">
        <v>9.34</v>
      </c>
      <c r="Q883" s="55">
        <v>13.45</v>
      </c>
      <c r="R883" s="55">
        <v>273.48</v>
      </c>
      <c r="S883" s="55">
        <v>273.48</v>
      </c>
      <c r="T883" s="135">
        <f>N883/S883</f>
        <v>0.82974989030276425</v>
      </c>
      <c r="U883" s="55">
        <f>TRUNC(J883*H883,2)</f>
        <v>93</v>
      </c>
      <c r="V883" s="55">
        <f>TRUNC(L883*H883,2)</f>
        <v>133.91999999999999</v>
      </c>
      <c r="X883" s="36" t="b">
        <v>1</v>
      </c>
    </row>
    <row r="884" spans="1:24" x14ac:dyDescent="0.25">
      <c r="A884" s="42" t="s">
        <v>3974</v>
      </c>
      <c r="B884" s="128" t="s">
        <v>1532</v>
      </c>
      <c r="C884" s="50" t="s">
        <v>163</v>
      </c>
      <c r="D884" s="51">
        <v>81924</v>
      </c>
      <c r="E884" s="56" t="s">
        <v>1533</v>
      </c>
      <c r="F884" s="53" t="s">
        <v>160</v>
      </c>
      <c r="G884" s="54">
        <v>15</v>
      </c>
      <c r="H884" s="55">
        <v>15</v>
      </c>
      <c r="I884" s="73">
        <v>10.15</v>
      </c>
      <c r="J884" s="55">
        <v>8.42</v>
      </c>
      <c r="K884" s="73">
        <v>16.82</v>
      </c>
      <c r="L884" s="55">
        <v>13.96</v>
      </c>
      <c r="M884" s="55">
        <f>TRUNC(((J884*G884)+(L884*G884)),2)</f>
        <v>335.7</v>
      </c>
      <c r="N884" s="55">
        <f>TRUNC(((J884*H884)+(L884*H884)),2)</f>
        <v>335.7</v>
      </c>
      <c r="O884" s="37"/>
      <c r="P884" s="55">
        <v>10.15</v>
      </c>
      <c r="Q884" s="55">
        <v>16.82</v>
      </c>
      <c r="R884" s="55">
        <v>404.55</v>
      </c>
      <c r="S884" s="55">
        <v>404.55</v>
      </c>
      <c r="T884" s="135">
        <f>N884/S884</f>
        <v>0.82981090100111232</v>
      </c>
      <c r="U884" s="55">
        <f>TRUNC(J884*H884,2)</f>
        <v>126.3</v>
      </c>
      <c r="V884" s="55">
        <f>TRUNC(L884*H884,2)</f>
        <v>209.4</v>
      </c>
      <c r="X884" s="36" t="b">
        <v>1</v>
      </c>
    </row>
    <row r="885" spans="1:24" ht="24" x14ac:dyDescent="0.3">
      <c r="A885" s="42" t="s">
        <v>3975</v>
      </c>
      <c r="B885" s="128" t="s">
        <v>1534</v>
      </c>
      <c r="C885" s="50" t="s">
        <v>217</v>
      </c>
      <c r="D885" s="51">
        <v>89591</v>
      </c>
      <c r="E885" s="56" t="s">
        <v>1535</v>
      </c>
      <c r="F885" s="53" t="s">
        <v>160</v>
      </c>
      <c r="G885" s="54">
        <v>3</v>
      </c>
      <c r="H885" s="55">
        <v>3</v>
      </c>
      <c r="I885" s="73">
        <v>115.88</v>
      </c>
      <c r="J885" s="55">
        <v>96.19</v>
      </c>
      <c r="K885" s="73">
        <v>17.54</v>
      </c>
      <c r="L885" s="55">
        <v>14.55</v>
      </c>
      <c r="M885" s="55">
        <f>TRUNC(((J885*G885)+(L885*G885)),2)</f>
        <v>332.22</v>
      </c>
      <c r="N885" s="55">
        <f>TRUNC(((J885*H885)+(L885*H885)),2)</f>
        <v>332.22</v>
      </c>
      <c r="O885" s="38"/>
      <c r="P885" s="55">
        <v>115.88</v>
      </c>
      <c r="Q885" s="55">
        <v>17.54</v>
      </c>
      <c r="R885" s="55">
        <v>400.26</v>
      </c>
      <c r="S885" s="55">
        <v>400.26</v>
      </c>
      <c r="T885" s="135">
        <f>N885/S885</f>
        <v>0.83001049317943343</v>
      </c>
      <c r="U885" s="55">
        <f>TRUNC(J885*H885,2)</f>
        <v>288.57</v>
      </c>
      <c r="V885" s="55">
        <f>TRUNC(L885*H885,2)</f>
        <v>43.65</v>
      </c>
      <c r="X885" s="36" t="b">
        <v>1</v>
      </c>
    </row>
    <row r="886" spans="1:24" x14ac:dyDescent="0.25">
      <c r="A886" s="42" t="s">
        <v>3976</v>
      </c>
      <c r="B886" s="128" t="s">
        <v>1536</v>
      </c>
      <c r="C886" s="50" t="s">
        <v>163</v>
      </c>
      <c r="D886" s="51">
        <v>81938</v>
      </c>
      <c r="E886" s="56" t="s">
        <v>1537</v>
      </c>
      <c r="F886" s="53" t="s">
        <v>160</v>
      </c>
      <c r="G886" s="54">
        <v>56</v>
      </c>
      <c r="H886" s="55">
        <v>56</v>
      </c>
      <c r="I886" s="73">
        <v>9.75</v>
      </c>
      <c r="J886" s="55">
        <v>8.09</v>
      </c>
      <c r="K886" s="73">
        <v>16.82</v>
      </c>
      <c r="L886" s="55">
        <v>13.96</v>
      </c>
      <c r="M886" s="55">
        <f>TRUNC(((J886*G886)+(L886*G886)),2)</f>
        <v>1234.8</v>
      </c>
      <c r="N886" s="55">
        <f>TRUNC(((J886*H886)+(L886*H886)),2)</f>
        <v>1234.8</v>
      </c>
      <c r="O886" s="37"/>
      <c r="P886" s="55">
        <v>9.75</v>
      </c>
      <c r="Q886" s="55">
        <v>16.82</v>
      </c>
      <c r="R886" s="55">
        <v>1487.92</v>
      </c>
      <c r="S886" s="55">
        <v>1487.92</v>
      </c>
      <c r="T886" s="135">
        <f>N886/S886</f>
        <v>0.82988332706059453</v>
      </c>
      <c r="U886" s="55">
        <f>TRUNC(J886*H886,2)</f>
        <v>453.04</v>
      </c>
      <c r="V886" s="55">
        <f>TRUNC(L886*H886,2)</f>
        <v>781.76</v>
      </c>
      <c r="X886" s="36" t="b">
        <v>1</v>
      </c>
    </row>
    <row r="887" spans="1:24" x14ac:dyDescent="0.25">
      <c r="A887" s="42" t="s">
        <v>3977</v>
      </c>
      <c r="B887" s="128" t="s">
        <v>1538</v>
      </c>
      <c r="C887" s="50" t="s">
        <v>163</v>
      </c>
      <c r="D887" s="51">
        <v>81936</v>
      </c>
      <c r="E887" s="56" t="s">
        <v>1539</v>
      </c>
      <c r="F887" s="53" t="s">
        <v>160</v>
      </c>
      <c r="G887" s="54">
        <v>30</v>
      </c>
      <c r="H887" s="55">
        <v>30</v>
      </c>
      <c r="I887" s="73">
        <v>3.22</v>
      </c>
      <c r="J887" s="55">
        <v>2.67</v>
      </c>
      <c r="K887" s="73">
        <v>10.46</v>
      </c>
      <c r="L887" s="55">
        <v>8.68</v>
      </c>
      <c r="M887" s="55">
        <f>TRUNC(((J887*G887)+(L887*G887)),2)</f>
        <v>340.5</v>
      </c>
      <c r="N887" s="55">
        <f>TRUNC(((J887*H887)+(L887*H887)),2)</f>
        <v>340.5</v>
      </c>
      <c r="O887" s="37"/>
      <c r="P887" s="55">
        <v>3.22</v>
      </c>
      <c r="Q887" s="55">
        <v>10.46</v>
      </c>
      <c r="R887" s="55">
        <v>410.4</v>
      </c>
      <c r="S887" s="55">
        <v>410.4</v>
      </c>
      <c r="T887" s="135">
        <f>N887/S887</f>
        <v>0.82967836257309946</v>
      </c>
      <c r="U887" s="55">
        <f>TRUNC(J887*H887,2)</f>
        <v>80.099999999999994</v>
      </c>
      <c r="V887" s="55">
        <f>TRUNC(L887*H887,2)</f>
        <v>260.39999999999998</v>
      </c>
      <c r="X887" s="36" t="b">
        <v>1</v>
      </c>
    </row>
    <row r="888" spans="1:24" x14ac:dyDescent="0.25">
      <c r="A888" s="42" t="s">
        <v>3978</v>
      </c>
      <c r="B888" s="128" t="s">
        <v>1540</v>
      </c>
      <c r="C888" s="50" t="s">
        <v>163</v>
      </c>
      <c r="D888" s="51">
        <v>81937</v>
      </c>
      <c r="E888" s="56" t="s">
        <v>1541</v>
      </c>
      <c r="F888" s="53" t="s">
        <v>160</v>
      </c>
      <c r="G888" s="54">
        <v>5</v>
      </c>
      <c r="H888" s="55">
        <v>5</v>
      </c>
      <c r="I888" s="73">
        <v>9.17</v>
      </c>
      <c r="J888" s="55">
        <v>7.61</v>
      </c>
      <c r="K888" s="73">
        <v>13.45</v>
      </c>
      <c r="L888" s="55">
        <v>11.16</v>
      </c>
      <c r="M888" s="55">
        <f>TRUNC(((J888*G888)+(L888*G888)),2)</f>
        <v>93.85</v>
      </c>
      <c r="N888" s="55">
        <f>TRUNC(((J888*H888)+(L888*H888)),2)</f>
        <v>93.85</v>
      </c>
      <c r="O888" s="37"/>
      <c r="P888" s="55">
        <v>9.17</v>
      </c>
      <c r="Q888" s="55">
        <v>13.45</v>
      </c>
      <c r="R888" s="55">
        <v>113.1</v>
      </c>
      <c r="S888" s="55">
        <v>113.1</v>
      </c>
      <c r="T888" s="135">
        <f>N888/S888</f>
        <v>0.8297966401414677</v>
      </c>
      <c r="U888" s="55">
        <f>TRUNC(J888*H888,2)</f>
        <v>38.049999999999997</v>
      </c>
      <c r="V888" s="55">
        <f>TRUNC(L888*H888,2)</f>
        <v>55.8</v>
      </c>
      <c r="X888" s="36" t="b">
        <v>1</v>
      </c>
    </row>
    <row r="889" spans="1:24" x14ac:dyDescent="0.25">
      <c r="A889" s="42" t="s">
        <v>3979</v>
      </c>
      <c r="B889" s="128" t="s">
        <v>1542</v>
      </c>
      <c r="C889" s="50" t="s">
        <v>163</v>
      </c>
      <c r="D889" s="51">
        <v>81927</v>
      </c>
      <c r="E889" s="56" t="s">
        <v>1543</v>
      </c>
      <c r="F889" s="53" t="s">
        <v>160</v>
      </c>
      <c r="G889" s="54">
        <v>6</v>
      </c>
      <c r="H889" s="55">
        <v>6</v>
      </c>
      <c r="I889" s="73">
        <v>3.21</v>
      </c>
      <c r="J889" s="55">
        <v>2.66</v>
      </c>
      <c r="K889" s="73">
        <v>10.46</v>
      </c>
      <c r="L889" s="55">
        <v>8.68</v>
      </c>
      <c r="M889" s="55">
        <f>TRUNC(((J889*G889)+(L889*G889)),2)</f>
        <v>68.040000000000006</v>
      </c>
      <c r="N889" s="55">
        <f>TRUNC(((J889*H889)+(L889*H889)),2)</f>
        <v>68.040000000000006</v>
      </c>
      <c r="O889" s="37"/>
      <c r="P889" s="55">
        <v>3.21</v>
      </c>
      <c r="Q889" s="55">
        <v>10.46</v>
      </c>
      <c r="R889" s="55">
        <v>82.02</v>
      </c>
      <c r="S889" s="55">
        <v>82.02</v>
      </c>
      <c r="T889" s="135">
        <f>N889/S889</f>
        <v>0.82955376737381137</v>
      </c>
      <c r="U889" s="55">
        <f>TRUNC(J889*H889,2)</f>
        <v>15.96</v>
      </c>
      <c r="V889" s="55">
        <f>TRUNC(L889*H889,2)</f>
        <v>52.08</v>
      </c>
      <c r="X889" s="36" t="b">
        <v>1</v>
      </c>
    </row>
    <row r="890" spans="1:24" x14ac:dyDescent="0.25">
      <c r="A890" s="42" t="s">
        <v>3980</v>
      </c>
      <c r="B890" s="130" t="s">
        <v>1544</v>
      </c>
      <c r="C890" s="134"/>
      <c r="D890" s="134"/>
      <c r="E890" s="61" t="s">
        <v>1545</v>
      </c>
      <c r="F890" s="134"/>
      <c r="G890" s="62"/>
      <c r="H890" s="62"/>
      <c r="I890" s="72"/>
      <c r="J890" s="62"/>
      <c r="K890" s="72"/>
      <c r="L890" s="62"/>
      <c r="M890" s="63">
        <f>SUM(M891:M896)</f>
        <v>863.84</v>
      </c>
      <c r="N890" s="63">
        <f>SUM(N891:N896)</f>
        <v>863.84</v>
      </c>
      <c r="O890" s="37"/>
      <c r="P890" s="62"/>
      <c r="Q890" s="62"/>
      <c r="R890" s="63">
        <v>1041.03</v>
      </c>
      <c r="S890" s="63">
        <v>1041.03</v>
      </c>
      <c r="T890" s="135">
        <f>N890/S890</f>
        <v>0.82979356982988006</v>
      </c>
      <c r="U890" s="55">
        <f>TRUNC(J890*H890,2)</f>
        <v>0</v>
      </c>
      <c r="V890" s="55">
        <f>TRUNC(L890*H890,2)</f>
        <v>0</v>
      </c>
      <c r="X890" s="36" t="b">
        <v>1</v>
      </c>
    </row>
    <row r="891" spans="1:24" x14ac:dyDescent="0.25">
      <c r="A891" s="42" t="s">
        <v>3981</v>
      </c>
      <c r="B891" s="128" t="s">
        <v>1546</v>
      </c>
      <c r="C891" s="50" t="s">
        <v>163</v>
      </c>
      <c r="D891" s="51">
        <v>81961</v>
      </c>
      <c r="E891" s="56" t="s">
        <v>1547</v>
      </c>
      <c r="F891" s="53" t="s">
        <v>160</v>
      </c>
      <c r="G891" s="54">
        <v>7</v>
      </c>
      <c r="H891" s="55">
        <v>7</v>
      </c>
      <c r="I891" s="73">
        <v>3.83</v>
      </c>
      <c r="J891" s="55">
        <v>3.17</v>
      </c>
      <c r="K891" s="73">
        <v>10.84</v>
      </c>
      <c r="L891" s="55">
        <v>8.99</v>
      </c>
      <c r="M891" s="55">
        <f>TRUNC(((J891*G891)+(L891*G891)),2)</f>
        <v>85.12</v>
      </c>
      <c r="N891" s="55">
        <f>TRUNC(((J891*H891)+(L891*H891)),2)</f>
        <v>85.12</v>
      </c>
      <c r="O891" s="37"/>
      <c r="P891" s="55">
        <v>3.83</v>
      </c>
      <c r="Q891" s="55">
        <v>10.84</v>
      </c>
      <c r="R891" s="55">
        <v>102.69</v>
      </c>
      <c r="S891" s="55">
        <v>102.69</v>
      </c>
      <c r="T891" s="135">
        <f>N891/S891</f>
        <v>0.82890252215405591</v>
      </c>
      <c r="U891" s="55">
        <f>TRUNC(J891*H891,2)</f>
        <v>22.19</v>
      </c>
      <c r="V891" s="55">
        <f>TRUNC(L891*H891,2)</f>
        <v>62.93</v>
      </c>
      <c r="X891" s="36" t="b">
        <v>1</v>
      </c>
    </row>
    <row r="892" spans="1:24" x14ac:dyDescent="0.25">
      <c r="A892" s="42" t="s">
        <v>3982</v>
      </c>
      <c r="B892" s="128" t="s">
        <v>1548</v>
      </c>
      <c r="C892" s="50" t="s">
        <v>163</v>
      </c>
      <c r="D892" s="51">
        <v>81970</v>
      </c>
      <c r="E892" s="56" t="s">
        <v>1549</v>
      </c>
      <c r="F892" s="53" t="s">
        <v>160</v>
      </c>
      <c r="G892" s="54">
        <v>7</v>
      </c>
      <c r="H892" s="55">
        <v>7</v>
      </c>
      <c r="I892" s="73">
        <v>8.0299999999999994</v>
      </c>
      <c r="J892" s="55">
        <v>6.66</v>
      </c>
      <c r="K892" s="73">
        <v>10.84</v>
      </c>
      <c r="L892" s="55">
        <v>8.99</v>
      </c>
      <c r="M892" s="55">
        <f>TRUNC(((J892*G892)+(L892*G892)),2)</f>
        <v>109.55</v>
      </c>
      <c r="N892" s="55">
        <f>TRUNC(((J892*H892)+(L892*H892)),2)</f>
        <v>109.55</v>
      </c>
      <c r="O892" s="37"/>
      <c r="P892" s="55">
        <v>8.0299999999999994</v>
      </c>
      <c r="Q892" s="55">
        <v>10.84</v>
      </c>
      <c r="R892" s="55">
        <v>132.09</v>
      </c>
      <c r="S892" s="55">
        <v>132.09</v>
      </c>
      <c r="T892" s="135">
        <f>N892/S892</f>
        <v>0.8293587705352411</v>
      </c>
      <c r="U892" s="55">
        <f>TRUNC(J892*H892,2)</f>
        <v>46.62</v>
      </c>
      <c r="V892" s="55">
        <f>TRUNC(L892*H892,2)</f>
        <v>62.93</v>
      </c>
      <c r="X892" s="36" t="b">
        <v>1</v>
      </c>
    </row>
    <row r="893" spans="1:24" x14ac:dyDescent="0.25">
      <c r="A893" s="42" t="s">
        <v>3983</v>
      </c>
      <c r="B893" s="128" t="s">
        <v>1550</v>
      </c>
      <c r="C893" s="50" t="s">
        <v>163</v>
      </c>
      <c r="D893" s="51">
        <v>81973</v>
      </c>
      <c r="E893" s="56" t="s">
        <v>1551</v>
      </c>
      <c r="F893" s="53" t="s">
        <v>160</v>
      </c>
      <c r="G893" s="54">
        <v>2</v>
      </c>
      <c r="H893" s="55">
        <v>2</v>
      </c>
      <c r="I893" s="73">
        <v>14.71</v>
      </c>
      <c r="J893" s="55">
        <v>12.21</v>
      </c>
      <c r="K893" s="73">
        <v>17.190000000000001</v>
      </c>
      <c r="L893" s="55">
        <v>14.26</v>
      </c>
      <c r="M893" s="55">
        <f>TRUNC(((J893*G893)+(L893*G893)),2)</f>
        <v>52.94</v>
      </c>
      <c r="N893" s="55">
        <f>TRUNC(((J893*H893)+(L893*H893)),2)</f>
        <v>52.94</v>
      </c>
      <c r="O893" s="37"/>
      <c r="P893" s="55">
        <v>14.71</v>
      </c>
      <c r="Q893" s="55">
        <v>17.190000000000001</v>
      </c>
      <c r="R893" s="55">
        <v>63.8</v>
      </c>
      <c r="S893" s="55">
        <v>63.8</v>
      </c>
      <c r="T893" s="135">
        <f>N893/S893</f>
        <v>0.82978056426332292</v>
      </c>
      <c r="U893" s="55">
        <f>TRUNC(J893*H893,2)</f>
        <v>24.42</v>
      </c>
      <c r="V893" s="55">
        <f>TRUNC(L893*H893,2)</f>
        <v>28.52</v>
      </c>
      <c r="X893" s="36" t="b">
        <v>1</v>
      </c>
    </row>
    <row r="894" spans="1:24" x14ac:dyDescent="0.25">
      <c r="A894" s="42" t="s">
        <v>3984</v>
      </c>
      <c r="B894" s="128" t="s">
        <v>1552</v>
      </c>
      <c r="C894" s="50" t="s">
        <v>163</v>
      </c>
      <c r="D894" s="51">
        <v>81975</v>
      </c>
      <c r="E894" s="56" t="s">
        <v>1553</v>
      </c>
      <c r="F894" s="53" t="s">
        <v>160</v>
      </c>
      <c r="G894" s="54">
        <v>3</v>
      </c>
      <c r="H894" s="55">
        <v>3</v>
      </c>
      <c r="I894" s="73">
        <v>26.74</v>
      </c>
      <c r="J894" s="55">
        <v>22.19</v>
      </c>
      <c r="K894" s="73">
        <v>17.190000000000001</v>
      </c>
      <c r="L894" s="55">
        <v>14.26</v>
      </c>
      <c r="M894" s="55">
        <f>TRUNC(((J894*G894)+(L894*G894)),2)</f>
        <v>109.35</v>
      </c>
      <c r="N894" s="55">
        <f>TRUNC(((J894*H894)+(L894*H894)),2)</f>
        <v>109.35</v>
      </c>
      <c r="O894" s="37"/>
      <c r="P894" s="55">
        <v>26.74</v>
      </c>
      <c r="Q894" s="55">
        <v>17.190000000000001</v>
      </c>
      <c r="R894" s="55">
        <v>131.79</v>
      </c>
      <c r="S894" s="55">
        <v>131.79</v>
      </c>
      <c r="T894" s="135">
        <f>N894/S894</f>
        <v>0.82972911450034148</v>
      </c>
      <c r="U894" s="55">
        <f>TRUNC(J894*H894,2)</f>
        <v>66.569999999999993</v>
      </c>
      <c r="V894" s="55">
        <f>TRUNC(L894*H894,2)</f>
        <v>42.78</v>
      </c>
      <c r="X894" s="36" t="b">
        <v>1</v>
      </c>
    </row>
    <row r="895" spans="1:24" x14ac:dyDescent="0.25">
      <c r="A895" s="42" t="s">
        <v>3985</v>
      </c>
      <c r="B895" s="128" t="s">
        <v>1554</v>
      </c>
      <c r="C895" s="50" t="s">
        <v>163</v>
      </c>
      <c r="D895" s="51">
        <v>81981</v>
      </c>
      <c r="E895" s="56" t="s">
        <v>1555</v>
      </c>
      <c r="F895" s="53" t="s">
        <v>160</v>
      </c>
      <c r="G895" s="54">
        <v>2</v>
      </c>
      <c r="H895" s="55">
        <v>2</v>
      </c>
      <c r="I895" s="73">
        <v>18.760000000000002</v>
      </c>
      <c r="J895" s="55">
        <v>15.57</v>
      </c>
      <c r="K895" s="73">
        <v>13.82</v>
      </c>
      <c r="L895" s="55">
        <v>11.47</v>
      </c>
      <c r="M895" s="55">
        <f>TRUNC(((J895*G895)+(L895*G895)),2)</f>
        <v>54.08</v>
      </c>
      <c r="N895" s="55">
        <f>TRUNC(((J895*H895)+(L895*H895)),2)</f>
        <v>54.08</v>
      </c>
      <c r="O895" s="37"/>
      <c r="P895" s="55">
        <v>18.760000000000002</v>
      </c>
      <c r="Q895" s="55">
        <v>13.82</v>
      </c>
      <c r="R895" s="55">
        <v>65.16</v>
      </c>
      <c r="S895" s="55">
        <v>65.16</v>
      </c>
      <c r="T895" s="135">
        <f>N895/S895</f>
        <v>0.82995702885205647</v>
      </c>
      <c r="U895" s="55">
        <f>TRUNC(J895*H895,2)</f>
        <v>31.14</v>
      </c>
      <c r="V895" s="55">
        <f>TRUNC(L895*H895,2)</f>
        <v>22.94</v>
      </c>
      <c r="X895" s="36" t="b">
        <v>1</v>
      </c>
    </row>
    <row r="896" spans="1:24" ht="24" x14ac:dyDescent="0.3">
      <c r="A896" s="42" t="s">
        <v>3986</v>
      </c>
      <c r="B896" s="128" t="s">
        <v>1556</v>
      </c>
      <c r="C896" s="50" t="s">
        <v>217</v>
      </c>
      <c r="D896" s="51">
        <v>89698</v>
      </c>
      <c r="E896" s="56" t="s">
        <v>1557</v>
      </c>
      <c r="F896" s="53" t="s">
        <v>160</v>
      </c>
      <c r="G896" s="54">
        <v>2</v>
      </c>
      <c r="H896" s="55">
        <v>2</v>
      </c>
      <c r="I896" s="73">
        <v>249.36</v>
      </c>
      <c r="J896" s="55">
        <v>206.99</v>
      </c>
      <c r="K896" s="73">
        <v>23.39</v>
      </c>
      <c r="L896" s="55">
        <v>19.41</v>
      </c>
      <c r="M896" s="55">
        <f>TRUNC(((J896*G896)+(L896*G896)),2)</f>
        <v>452.8</v>
      </c>
      <c r="N896" s="55">
        <f>TRUNC(((J896*H896)+(L896*H896)),2)</f>
        <v>452.8</v>
      </c>
      <c r="O896" s="38"/>
      <c r="P896" s="55">
        <v>249.36</v>
      </c>
      <c r="Q896" s="55">
        <v>23.39</v>
      </c>
      <c r="R896" s="55">
        <v>545.5</v>
      </c>
      <c r="S896" s="55">
        <v>545.5</v>
      </c>
      <c r="T896" s="135">
        <f>N896/S896</f>
        <v>0.83006416131989003</v>
      </c>
      <c r="U896" s="55">
        <f>TRUNC(J896*H896,2)</f>
        <v>413.98</v>
      </c>
      <c r="V896" s="55">
        <f>TRUNC(L896*H896,2)</f>
        <v>38.82</v>
      </c>
      <c r="X896" s="36" t="b">
        <v>1</v>
      </c>
    </row>
    <row r="897" spans="1:24" x14ac:dyDescent="0.25">
      <c r="A897" s="42" t="s">
        <v>3987</v>
      </c>
      <c r="B897" s="130" t="s">
        <v>1558</v>
      </c>
      <c r="C897" s="134"/>
      <c r="D897" s="134"/>
      <c r="E897" s="61" t="s">
        <v>1559</v>
      </c>
      <c r="F897" s="134"/>
      <c r="G897" s="62"/>
      <c r="H897" s="62"/>
      <c r="I897" s="72"/>
      <c r="J897" s="62"/>
      <c r="K897" s="72"/>
      <c r="L897" s="62"/>
      <c r="M897" s="63">
        <f>SUM(M898:M901)</f>
        <v>272.89</v>
      </c>
      <c r="N897" s="63">
        <f>SUM(N898:N901)</f>
        <v>272.89</v>
      </c>
      <c r="O897" s="37"/>
      <c r="P897" s="62"/>
      <c r="Q897" s="62"/>
      <c r="R897" s="63">
        <v>328.95</v>
      </c>
      <c r="S897" s="63">
        <v>328.95</v>
      </c>
      <c r="T897" s="135">
        <f>N897/S897</f>
        <v>0.82957896336829307</v>
      </c>
      <c r="U897" s="55">
        <f>TRUNC(J897*H897,2)</f>
        <v>0</v>
      </c>
      <c r="V897" s="55">
        <f>TRUNC(L897*H897,2)</f>
        <v>0</v>
      </c>
      <c r="X897" s="36" t="b">
        <v>1</v>
      </c>
    </row>
    <row r="898" spans="1:24" x14ac:dyDescent="0.25">
      <c r="A898" s="42" t="s">
        <v>3988</v>
      </c>
      <c r="B898" s="128" t="s">
        <v>1560</v>
      </c>
      <c r="C898" s="50" t="s">
        <v>163</v>
      </c>
      <c r="D898" s="51">
        <v>82001</v>
      </c>
      <c r="E898" s="56" t="s">
        <v>1561</v>
      </c>
      <c r="F898" s="53" t="s">
        <v>160</v>
      </c>
      <c r="G898" s="54">
        <v>4</v>
      </c>
      <c r="H898" s="55">
        <v>4</v>
      </c>
      <c r="I898" s="73">
        <v>1.66</v>
      </c>
      <c r="J898" s="55">
        <v>1.37</v>
      </c>
      <c r="K898" s="73">
        <v>5.23</v>
      </c>
      <c r="L898" s="55">
        <v>4.34</v>
      </c>
      <c r="M898" s="55">
        <f>TRUNC(((J898*G898)+(L898*G898)),2)</f>
        <v>22.84</v>
      </c>
      <c r="N898" s="55">
        <f>TRUNC(((J898*H898)+(L898*H898)),2)</f>
        <v>22.84</v>
      </c>
      <c r="O898" s="37"/>
      <c r="P898" s="55">
        <v>1.66</v>
      </c>
      <c r="Q898" s="55">
        <v>5.23</v>
      </c>
      <c r="R898" s="55">
        <v>27.56</v>
      </c>
      <c r="S898" s="55">
        <v>27.56</v>
      </c>
      <c r="T898" s="135">
        <f>N898/S898</f>
        <v>0.82873730043541372</v>
      </c>
      <c r="U898" s="55">
        <f>TRUNC(J898*H898,2)</f>
        <v>5.48</v>
      </c>
      <c r="V898" s="55">
        <f>TRUNC(L898*H898,2)</f>
        <v>17.36</v>
      </c>
      <c r="X898" s="36" t="b">
        <v>1</v>
      </c>
    </row>
    <row r="899" spans="1:24" x14ac:dyDescent="0.25">
      <c r="A899" s="42" t="s">
        <v>3989</v>
      </c>
      <c r="B899" s="128" t="s">
        <v>1562</v>
      </c>
      <c r="C899" s="50" t="s">
        <v>163</v>
      </c>
      <c r="D899" s="51">
        <v>82002</v>
      </c>
      <c r="E899" s="56" t="s">
        <v>1563</v>
      </c>
      <c r="F899" s="53" t="s">
        <v>160</v>
      </c>
      <c r="G899" s="54">
        <v>4</v>
      </c>
      <c r="H899" s="55">
        <v>4</v>
      </c>
      <c r="I899" s="73">
        <v>2.76</v>
      </c>
      <c r="J899" s="55">
        <v>2.29</v>
      </c>
      <c r="K899" s="73">
        <v>5.23</v>
      </c>
      <c r="L899" s="55">
        <v>4.34</v>
      </c>
      <c r="M899" s="55">
        <f>TRUNC(((J899*G899)+(L899*G899)),2)</f>
        <v>26.52</v>
      </c>
      <c r="N899" s="55">
        <f>TRUNC(((J899*H899)+(L899*H899)),2)</f>
        <v>26.52</v>
      </c>
      <c r="O899" s="37"/>
      <c r="P899" s="55">
        <v>2.76</v>
      </c>
      <c r="Q899" s="55">
        <v>5.23</v>
      </c>
      <c r="R899" s="55">
        <v>31.96</v>
      </c>
      <c r="S899" s="55">
        <v>31.96</v>
      </c>
      <c r="T899" s="135">
        <f>N899/S899</f>
        <v>0.82978723404255317</v>
      </c>
      <c r="U899" s="55">
        <f>TRUNC(J899*H899,2)</f>
        <v>9.16</v>
      </c>
      <c r="V899" s="55">
        <f>TRUNC(L899*H899,2)</f>
        <v>17.36</v>
      </c>
      <c r="X899" s="36" t="b">
        <v>1</v>
      </c>
    </row>
    <row r="900" spans="1:24" x14ac:dyDescent="0.25">
      <c r="A900" s="42" t="s">
        <v>3990</v>
      </c>
      <c r="B900" s="128" t="s">
        <v>1564</v>
      </c>
      <c r="C900" s="50" t="s">
        <v>163</v>
      </c>
      <c r="D900" s="51">
        <v>82003</v>
      </c>
      <c r="E900" s="56" t="s">
        <v>1565</v>
      </c>
      <c r="F900" s="53" t="s">
        <v>160</v>
      </c>
      <c r="G900" s="54">
        <v>4</v>
      </c>
      <c r="H900" s="55">
        <v>4</v>
      </c>
      <c r="I900" s="73">
        <v>5.55</v>
      </c>
      <c r="J900" s="55">
        <v>4.5999999999999996</v>
      </c>
      <c r="K900" s="73">
        <v>6.72</v>
      </c>
      <c r="L900" s="55">
        <v>5.57</v>
      </c>
      <c r="M900" s="55">
        <f>TRUNC(((J900*G900)+(L900*G900)),2)</f>
        <v>40.68</v>
      </c>
      <c r="N900" s="55">
        <f>TRUNC(((J900*H900)+(L900*H900)),2)</f>
        <v>40.68</v>
      </c>
      <c r="O900" s="37"/>
      <c r="P900" s="55">
        <v>5.55</v>
      </c>
      <c r="Q900" s="55">
        <v>6.72</v>
      </c>
      <c r="R900" s="55">
        <v>49.08</v>
      </c>
      <c r="S900" s="55">
        <v>49.08</v>
      </c>
      <c r="T900" s="135">
        <f>N900/S900</f>
        <v>0.82885085574572126</v>
      </c>
      <c r="U900" s="55">
        <f>TRUNC(J900*H900,2)</f>
        <v>18.399999999999999</v>
      </c>
      <c r="V900" s="55">
        <f>TRUNC(L900*H900,2)</f>
        <v>22.28</v>
      </c>
      <c r="X900" s="36" t="b">
        <v>1</v>
      </c>
    </row>
    <row r="901" spans="1:24" x14ac:dyDescent="0.25">
      <c r="A901" s="42" t="s">
        <v>3991</v>
      </c>
      <c r="B901" s="128" t="s">
        <v>1566</v>
      </c>
      <c r="C901" s="50" t="s">
        <v>163</v>
      </c>
      <c r="D901" s="51">
        <v>82004</v>
      </c>
      <c r="E901" s="56" t="s">
        <v>1567</v>
      </c>
      <c r="F901" s="53" t="s">
        <v>160</v>
      </c>
      <c r="G901" s="54">
        <v>15</v>
      </c>
      <c r="H901" s="55">
        <v>15</v>
      </c>
      <c r="I901" s="73">
        <v>6.1</v>
      </c>
      <c r="J901" s="55">
        <v>5.0599999999999996</v>
      </c>
      <c r="K901" s="73">
        <v>8.59</v>
      </c>
      <c r="L901" s="55">
        <v>7.13</v>
      </c>
      <c r="M901" s="55">
        <f>TRUNC(((J901*G901)+(L901*G901)),2)</f>
        <v>182.85</v>
      </c>
      <c r="N901" s="55">
        <f>TRUNC(((J901*H901)+(L901*H901)),2)</f>
        <v>182.85</v>
      </c>
      <c r="O901" s="37"/>
      <c r="P901" s="55">
        <v>6.1</v>
      </c>
      <c r="Q901" s="55">
        <v>8.59</v>
      </c>
      <c r="R901" s="55">
        <v>220.35</v>
      </c>
      <c r="S901" s="55">
        <v>220.35</v>
      </c>
      <c r="T901" s="135">
        <f>N901/S901</f>
        <v>0.82981620149761737</v>
      </c>
      <c r="U901" s="55">
        <f>TRUNC(J901*H901,2)</f>
        <v>75.900000000000006</v>
      </c>
      <c r="V901" s="55">
        <f>TRUNC(L901*H901,2)</f>
        <v>106.95</v>
      </c>
      <c r="X901" s="36" t="b">
        <v>1</v>
      </c>
    </row>
    <row r="902" spans="1:24" x14ac:dyDescent="0.25">
      <c r="A902" s="42" t="s">
        <v>3992</v>
      </c>
      <c r="B902" s="130" t="s">
        <v>1568</v>
      </c>
      <c r="C902" s="134"/>
      <c r="D902" s="134"/>
      <c r="E902" s="61" t="s">
        <v>1569</v>
      </c>
      <c r="F902" s="134"/>
      <c r="G902" s="62"/>
      <c r="H902" s="62"/>
      <c r="I902" s="72"/>
      <c r="J902" s="62"/>
      <c r="K902" s="72"/>
      <c r="L902" s="62"/>
      <c r="M902" s="63">
        <f>M903</f>
        <v>145.5</v>
      </c>
      <c r="N902" s="63">
        <f>N903</f>
        <v>145.5</v>
      </c>
      <c r="O902" s="37"/>
      <c r="P902" s="62"/>
      <c r="Q902" s="62"/>
      <c r="R902" s="63">
        <v>175.3</v>
      </c>
      <c r="S902" s="63">
        <v>175.3</v>
      </c>
      <c r="T902" s="135">
        <f>N902/S902</f>
        <v>0.83000570450656008</v>
      </c>
      <c r="U902" s="55">
        <f>TRUNC(J902*H902,2)</f>
        <v>0</v>
      </c>
      <c r="V902" s="55">
        <f>TRUNC(L902*H902,2)</f>
        <v>0</v>
      </c>
      <c r="X902" s="36" t="b">
        <v>1</v>
      </c>
    </row>
    <row r="903" spans="1:24" ht="24" x14ac:dyDescent="0.3">
      <c r="A903" s="42" t="s">
        <v>3993</v>
      </c>
      <c r="B903" s="128" t="s">
        <v>1570</v>
      </c>
      <c r="C903" s="50" t="s">
        <v>217</v>
      </c>
      <c r="D903" s="51">
        <v>104173</v>
      </c>
      <c r="E903" s="56" t="s">
        <v>1571</v>
      </c>
      <c r="F903" s="53" t="s">
        <v>160</v>
      </c>
      <c r="G903" s="54">
        <v>2</v>
      </c>
      <c r="H903" s="55">
        <v>2</v>
      </c>
      <c r="I903" s="73">
        <v>82.01</v>
      </c>
      <c r="J903" s="55">
        <v>68.069999999999993</v>
      </c>
      <c r="K903" s="73">
        <v>5.64</v>
      </c>
      <c r="L903" s="55">
        <v>4.68</v>
      </c>
      <c r="M903" s="55">
        <f>TRUNC(((J903*G903)+(L903*G903)),2)</f>
        <v>145.5</v>
      </c>
      <c r="N903" s="55">
        <f>TRUNC(((J903*H903)+(L903*H903)),2)</f>
        <v>145.5</v>
      </c>
      <c r="O903" s="38"/>
      <c r="P903" s="55">
        <v>82.01</v>
      </c>
      <c r="Q903" s="55">
        <v>5.64</v>
      </c>
      <c r="R903" s="55">
        <v>175.3</v>
      </c>
      <c r="S903" s="55">
        <v>175.3</v>
      </c>
      <c r="T903" s="135">
        <f>N903/S903</f>
        <v>0.83000570450656008</v>
      </c>
      <c r="U903" s="55">
        <f>TRUNC(J903*H903,2)</f>
        <v>136.13999999999999</v>
      </c>
      <c r="V903" s="55">
        <f>TRUNC(L903*H903,2)</f>
        <v>9.36</v>
      </c>
      <c r="X903" s="36" t="b">
        <v>1</v>
      </c>
    </row>
    <row r="904" spans="1:24" x14ac:dyDescent="0.25">
      <c r="A904" s="42" t="s">
        <v>3994</v>
      </c>
      <c r="B904" s="130" t="s">
        <v>1572</v>
      </c>
      <c r="C904" s="134"/>
      <c r="D904" s="134"/>
      <c r="E904" s="61" t="s">
        <v>1487</v>
      </c>
      <c r="F904" s="134"/>
      <c r="G904" s="62"/>
      <c r="H904" s="62"/>
      <c r="I904" s="72"/>
      <c r="J904" s="62"/>
      <c r="K904" s="72"/>
      <c r="L904" s="62"/>
      <c r="M904" s="63">
        <f>SUM(M905:M906)</f>
        <v>114.5</v>
      </c>
      <c r="N904" s="63">
        <f>SUM(N905:N906)</f>
        <v>114.5</v>
      </c>
      <c r="O904" s="37"/>
      <c r="P904" s="62"/>
      <c r="Q904" s="62"/>
      <c r="R904" s="63">
        <v>138.05000000000001</v>
      </c>
      <c r="S904" s="63">
        <v>138.05000000000001</v>
      </c>
      <c r="T904" s="135">
        <f>N904/S904</f>
        <v>0.82940963419051061</v>
      </c>
      <c r="U904" s="55">
        <f>TRUNC(J904*H904,2)</f>
        <v>0</v>
      </c>
      <c r="V904" s="55">
        <f>TRUNC(L904*H904,2)</f>
        <v>0</v>
      </c>
      <c r="X904" s="36" t="b">
        <v>1</v>
      </c>
    </row>
    <row r="905" spans="1:24" x14ac:dyDescent="0.25">
      <c r="A905" s="42" t="s">
        <v>3995</v>
      </c>
      <c r="B905" s="128" t="s">
        <v>1573</v>
      </c>
      <c r="C905" s="50" t="s">
        <v>163</v>
      </c>
      <c r="D905" s="51">
        <v>82230</v>
      </c>
      <c r="E905" s="56" t="s">
        <v>1574</v>
      </c>
      <c r="F905" s="53" t="s">
        <v>160</v>
      </c>
      <c r="G905" s="54">
        <v>5</v>
      </c>
      <c r="H905" s="55">
        <v>5</v>
      </c>
      <c r="I905" s="73">
        <v>4.4000000000000004</v>
      </c>
      <c r="J905" s="55">
        <v>3.65</v>
      </c>
      <c r="K905" s="73">
        <v>10.84</v>
      </c>
      <c r="L905" s="55">
        <v>8.99</v>
      </c>
      <c r="M905" s="55">
        <f>TRUNC(((J905*G905)+(L905*G905)),2)</f>
        <v>63.2</v>
      </c>
      <c r="N905" s="55">
        <f>TRUNC(((J905*H905)+(L905*H905)),2)</f>
        <v>63.2</v>
      </c>
      <c r="O905" s="37"/>
      <c r="P905" s="55">
        <v>4.4000000000000004</v>
      </c>
      <c r="Q905" s="55">
        <v>10.84</v>
      </c>
      <c r="R905" s="55">
        <v>76.2</v>
      </c>
      <c r="S905" s="55">
        <v>76.2</v>
      </c>
      <c r="T905" s="135">
        <f>N905/S905</f>
        <v>0.82939632545931763</v>
      </c>
      <c r="U905" s="55">
        <f>TRUNC(J905*H905,2)</f>
        <v>18.25</v>
      </c>
      <c r="V905" s="55">
        <f>TRUNC(L905*H905,2)</f>
        <v>44.95</v>
      </c>
      <c r="X905" s="36" t="b">
        <v>1</v>
      </c>
    </row>
    <row r="906" spans="1:24" x14ac:dyDescent="0.25">
      <c r="A906" s="42" t="s">
        <v>3996</v>
      </c>
      <c r="B906" s="128" t="s">
        <v>1575</v>
      </c>
      <c r="C906" s="50" t="s">
        <v>163</v>
      </c>
      <c r="D906" s="51">
        <v>81885</v>
      </c>
      <c r="E906" s="56" t="s">
        <v>1576</v>
      </c>
      <c r="F906" s="53" t="s">
        <v>160</v>
      </c>
      <c r="G906" s="54">
        <v>5</v>
      </c>
      <c r="H906" s="55">
        <v>5</v>
      </c>
      <c r="I906" s="73">
        <v>9.76</v>
      </c>
      <c r="J906" s="55">
        <v>8.1</v>
      </c>
      <c r="K906" s="73">
        <v>2.61</v>
      </c>
      <c r="L906" s="55">
        <v>2.16</v>
      </c>
      <c r="M906" s="55">
        <f>TRUNC(((J906*G906)+(L906*G906)),2)</f>
        <v>51.3</v>
      </c>
      <c r="N906" s="55">
        <f>TRUNC(((J906*H906)+(L906*H906)),2)</f>
        <v>51.3</v>
      </c>
      <c r="O906" s="37"/>
      <c r="P906" s="55">
        <v>9.76</v>
      </c>
      <c r="Q906" s="55">
        <v>2.61</v>
      </c>
      <c r="R906" s="55">
        <v>61.85</v>
      </c>
      <c r="S906" s="55">
        <v>61.85</v>
      </c>
      <c r="T906" s="135">
        <f>N906/S906</f>
        <v>0.82942603071948251</v>
      </c>
      <c r="U906" s="55">
        <f>TRUNC(J906*H906,2)</f>
        <v>40.5</v>
      </c>
      <c r="V906" s="55">
        <f>TRUNC(L906*H906,2)</f>
        <v>10.8</v>
      </c>
      <c r="X906" s="36" t="b">
        <v>1</v>
      </c>
    </row>
    <row r="907" spans="1:24" x14ac:dyDescent="0.25">
      <c r="A907" s="42" t="s">
        <v>3997</v>
      </c>
      <c r="B907" s="130" t="s">
        <v>1577</v>
      </c>
      <c r="C907" s="134"/>
      <c r="D907" s="134"/>
      <c r="E907" s="61" t="s">
        <v>1578</v>
      </c>
      <c r="F907" s="134"/>
      <c r="G907" s="62"/>
      <c r="H907" s="62"/>
      <c r="I907" s="72"/>
      <c r="J907" s="62"/>
      <c r="K907" s="72"/>
      <c r="L907" s="62"/>
      <c r="M907" s="63">
        <f>SUM(M908:M912)</f>
        <v>11577.300000000001</v>
      </c>
      <c r="N907" s="63">
        <f>SUM(N908:N912)</f>
        <v>11577.300000000001</v>
      </c>
      <c r="O907" s="37"/>
      <c r="P907" s="62"/>
      <c r="Q907" s="62"/>
      <c r="R907" s="63">
        <v>13950.72</v>
      </c>
      <c r="S907" s="63">
        <v>13950.72</v>
      </c>
      <c r="T907" s="135">
        <f>N907/S907</f>
        <v>0.8298711464354529</v>
      </c>
      <c r="U907" s="55">
        <f>TRUNC(J907*H907,2)</f>
        <v>0</v>
      </c>
      <c r="V907" s="55">
        <f>TRUNC(L907*H907,2)</f>
        <v>0</v>
      </c>
      <c r="X907" s="36" t="b">
        <v>1</v>
      </c>
    </row>
    <row r="908" spans="1:24" x14ac:dyDescent="0.25">
      <c r="A908" s="42" t="s">
        <v>3998</v>
      </c>
      <c r="B908" s="128" t="s">
        <v>1579</v>
      </c>
      <c r="C908" s="50" t="s">
        <v>163</v>
      </c>
      <c r="D908" s="51">
        <v>82301</v>
      </c>
      <c r="E908" s="56" t="s">
        <v>1580</v>
      </c>
      <c r="F908" s="53" t="s">
        <v>172</v>
      </c>
      <c r="G908" s="54">
        <v>12</v>
      </c>
      <c r="H908" s="55">
        <v>12</v>
      </c>
      <c r="I908" s="73">
        <v>6.82</v>
      </c>
      <c r="J908" s="55">
        <v>5.66</v>
      </c>
      <c r="K908" s="73">
        <v>8.9600000000000009</v>
      </c>
      <c r="L908" s="55">
        <v>7.43</v>
      </c>
      <c r="M908" s="55">
        <f>TRUNC(((J908*G908)+(L908*G908)),2)</f>
        <v>157.08000000000001</v>
      </c>
      <c r="N908" s="55">
        <f>TRUNC(((J908*H908)+(L908*H908)),2)</f>
        <v>157.08000000000001</v>
      </c>
      <c r="O908" s="37"/>
      <c r="P908" s="55">
        <v>6.82</v>
      </c>
      <c r="Q908" s="55">
        <v>8.9600000000000009</v>
      </c>
      <c r="R908" s="55">
        <v>189.36</v>
      </c>
      <c r="S908" s="55">
        <v>189.36</v>
      </c>
      <c r="T908" s="135">
        <f>N908/S908</f>
        <v>0.82953105196451205</v>
      </c>
      <c r="U908" s="55">
        <f>TRUNC(J908*H908,2)</f>
        <v>67.92</v>
      </c>
      <c r="V908" s="55">
        <f>TRUNC(L908*H908,2)</f>
        <v>89.16</v>
      </c>
      <c r="X908" s="36" t="b">
        <v>1</v>
      </c>
    </row>
    <row r="909" spans="1:24" ht="24" x14ac:dyDescent="0.3">
      <c r="A909" s="42" t="s">
        <v>3999</v>
      </c>
      <c r="B909" s="128" t="s">
        <v>1581</v>
      </c>
      <c r="C909" s="50" t="s">
        <v>217</v>
      </c>
      <c r="D909" s="51">
        <v>89798</v>
      </c>
      <c r="E909" s="56" t="s">
        <v>1582</v>
      </c>
      <c r="F909" s="53" t="s">
        <v>172</v>
      </c>
      <c r="G909" s="54">
        <v>78</v>
      </c>
      <c r="H909" s="55">
        <v>78</v>
      </c>
      <c r="I909" s="73">
        <v>12.54</v>
      </c>
      <c r="J909" s="55">
        <v>10.4</v>
      </c>
      <c r="K909" s="73">
        <v>1.53</v>
      </c>
      <c r="L909" s="55">
        <v>1.27</v>
      </c>
      <c r="M909" s="55">
        <f>TRUNC(((J909*G909)+(L909*G909)),2)</f>
        <v>910.26</v>
      </c>
      <c r="N909" s="55">
        <f>TRUNC(((J909*H909)+(L909*H909)),2)</f>
        <v>910.26</v>
      </c>
      <c r="O909" s="38"/>
      <c r="P909" s="55">
        <v>12.54</v>
      </c>
      <c r="Q909" s="55">
        <v>1.53</v>
      </c>
      <c r="R909" s="55">
        <v>1097.46</v>
      </c>
      <c r="S909" s="55">
        <v>1097.46</v>
      </c>
      <c r="T909" s="135">
        <f>N909/S909</f>
        <v>0.82942430703624725</v>
      </c>
      <c r="U909" s="55">
        <f>TRUNC(J909*H909,2)</f>
        <v>811.2</v>
      </c>
      <c r="V909" s="55">
        <f>TRUNC(L909*H909,2)</f>
        <v>99.06</v>
      </c>
      <c r="X909" s="36" t="b">
        <v>1</v>
      </c>
    </row>
    <row r="910" spans="1:24" ht="24" x14ac:dyDescent="0.3">
      <c r="A910" s="42" t="s">
        <v>4000</v>
      </c>
      <c r="B910" s="128" t="s">
        <v>1583</v>
      </c>
      <c r="C910" s="50" t="s">
        <v>217</v>
      </c>
      <c r="D910" s="51">
        <v>89799</v>
      </c>
      <c r="E910" s="52" t="s">
        <v>3063</v>
      </c>
      <c r="F910" s="53" t="s">
        <v>172</v>
      </c>
      <c r="G910" s="54">
        <v>30</v>
      </c>
      <c r="H910" s="55">
        <v>30</v>
      </c>
      <c r="I910" s="73">
        <v>17.46</v>
      </c>
      <c r="J910" s="55">
        <v>14.49</v>
      </c>
      <c r="K910" s="73">
        <v>5.67</v>
      </c>
      <c r="L910" s="55">
        <v>4.7</v>
      </c>
      <c r="M910" s="55">
        <f>TRUNC(((J910*G910)+(L910*G910)),2)</f>
        <v>575.70000000000005</v>
      </c>
      <c r="N910" s="55">
        <f>TRUNC(((J910*H910)+(L910*H910)),2)</f>
        <v>575.70000000000005</v>
      </c>
      <c r="O910" s="38"/>
      <c r="P910" s="55">
        <v>17.46</v>
      </c>
      <c r="Q910" s="55">
        <v>5.67</v>
      </c>
      <c r="R910" s="55">
        <v>693.9</v>
      </c>
      <c r="S910" s="55">
        <v>693.9</v>
      </c>
      <c r="T910" s="135">
        <f>N910/S910</f>
        <v>0.82965845222654566</v>
      </c>
      <c r="U910" s="55">
        <f>TRUNC(J910*H910,2)</f>
        <v>434.7</v>
      </c>
      <c r="V910" s="55">
        <f>TRUNC(L910*H910,2)</f>
        <v>141</v>
      </c>
      <c r="X910" s="36" t="b">
        <v>1</v>
      </c>
    </row>
    <row r="911" spans="1:24" ht="24" x14ac:dyDescent="0.3">
      <c r="A911" s="42" t="s">
        <v>4001</v>
      </c>
      <c r="B911" s="128" t="s">
        <v>1584</v>
      </c>
      <c r="C911" s="50" t="s">
        <v>217</v>
      </c>
      <c r="D911" s="51">
        <v>89800</v>
      </c>
      <c r="E911" s="52" t="s">
        <v>3064</v>
      </c>
      <c r="F911" s="53" t="s">
        <v>172</v>
      </c>
      <c r="G911" s="54">
        <v>372</v>
      </c>
      <c r="H911" s="55">
        <v>372</v>
      </c>
      <c r="I911" s="73">
        <v>19.53</v>
      </c>
      <c r="J911" s="55">
        <v>16.21</v>
      </c>
      <c r="K911" s="73">
        <v>9.81</v>
      </c>
      <c r="L911" s="55">
        <v>8.14</v>
      </c>
      <c r="M911" s="55">
        <f>TRUNC(((J911*G911)+(L911*G911)),2)</f>
        <v>9058.2000000000007</v>
      </c>
      <c r="N911" s="55">
        <f>TRUNC(((J911*H911)+(L911*H911)),2)</f>
        <v>9058.2000000000007</v>
      </c>
      <c r="O911" s="38"/>
      <c r="P911" s="55">
        <v>19.53</v>
      </c>
      <c r="Q911" s="55">
        <v>9.81</v>
      </c>
      <c r="R911" s="55">
        <v>10914.48</v>
      </c>
      <c r="S911" s="55">
        <v>10914.48</v>
      </c>
      <c r="T911" s="135">
        <f>N911/S911</f>
        <v>0.8299250170415815</v>
      </c>
      <c r="U911" s="55">
        <f>TRUNC(J911*H911,2)</f>
        <v>6030.12</v>
      </c>
      <c r="V911" s="55">
        <f>TRUNC(L911*H911,2)</f>
        <v>3028.08</v>
      </c>
      <c r="X911" s="36" t="b">
        <v>1</v>
      </c>
    </row>
    <row r="912" spans="1:24" ht="24" x14ac:dyDescent="0.3">
      <c r="A912" s="42" t="s">
        <v>4002</v>
      </c>
      <c r="B912" s="128" t="s">
        <v>1585</v>
      </c>
      <c r="C912" s="50" t="s">
        <v>217</v>
      </c>
      <c r="D912" s="51">
        <v>89849</v>
      </c>
      <c r="E912" s="56" t="s">
        <v>1586</v>
      </c>
      <c r="F912" s="53" t="s">
        <v>172</v>
      </c>
      <c r="G912" s="54">
        <v>18</v>
      </c>
      <c r="H912" s="55">
        <v>18</v>
      </c>
      <c r="I912" s="73">
        <v>47.05</v>
      </c>
      <c r="J912" s="55">
        <v>39.049999999999997</v>
      </c>
      <c r="K912" s="73">
        <v>11.59</v>
      </c>
      <c r="L912" s="55">
        <v>9.6199999999999992</v>
      </c>
      <c r="M912" s="55">
        <f>TRUNC(((J912*G912)+(L912*G912)),2)</f>
        <v>876.06</v>
      </c>
      <c r="N912" s="55">
        <f>TRUNC(((J912*H912)+(L912*H912)),2)</f>
        <v>876.06</v>
      </c>
      <c r="O912" s="38"/>
      <c r="P912" s="55">
        <v>47.05</v>
      </c>
      <c r="Q912" s="55">
        <v>11.59</v>
      </c>
      <c r="R912" s="55">
        <v>1055.52</v>
      </c>
      <c r="S912" s="55">
        <v>1055.52</v>
      </c>
      <c r="T912" s="135">
        <f>N912/S912</f>
        <v>0.82997953615279674</v>
      </c>
      <c r="U912" s="55">
        <f>TRUNC(J912*H912,2)</f>
        <v>702.9</v>
      </c>
      <c r="V912" s="55">
        <f>TRUNC(L912*H912,2)</f>
        <v>173.16</v>
      </c>
      <c r="X912" s="36" t="b">
        <v>1</v>
      </c>
    </row>
    <row r="913" spans="1:24" x14ac:dyDescent="0.25">
      <c r="A913" s="42" t="s">
        <v>4003</v>
      </c>
      <c r="B913" s="129" t="s">
        <v>1587</v>
      </c>
      <c r="C913" s="133"/>
      <c r="D913" s="133"/>
      <c r="E913" s="58" t="s">
        <v>1588</v>
      </c>
      <c r="F913" s="133"/>
      <c r="G913" s="59"/>
      <c r="H913" s="59"/>
      <c r="I913" s="72"/>
      <c r="J913" s="59"/>
      <c r="K913" s="72"/>
      <c r="L913" s="59"/>
      <c r="M913" s="60">
        <f>SUM(M914:M924)</f>
        <v>41203.359999999993</v>
      </c>
      <c r="N913" s="60">
        <f>SUM(N914:N924)</f>
        <v>41203.359999999993</v>
      </c>
      <c r="O913" s="37"/>
      <c r="P913" s="59"/>
      <c r="Q913" s="59"/>
      <c r="R913" s="60">
        <v>49636.97</v>
      </c>
      <c r="S913" s="60">
        <v>49636.97</v>
      </c>
      <c r="T913" s="135">
        <f>N913/S913</f>
        <v>0.83009418181649675</v>
      </c>
      <c r="U913" s="55">
        <f>TRUNC(J913*H913,2)</f>
        <v>0</v>
      </c>
      <c r="V913" s="55">
        <f>TRUNC(L913*H913,2)</f>
        <v>0</v>
      </c>
      <c r="X913" s="36" t="b">
        <v>1</v>
      </c>
    </row>
    <row r="914" spans="1:24" x14ac:dyDescent="0.25">
      <c r="A914" s="42" t="s">
        <v>4004</v>
      </c>
      <c r="B914" s="128" t="s">
        <v>1589</v>
      </c>
      <c r="C914" s="50" t="s">
        <v>163</v>
      </c>
      <c r="D914" s="51">
        <v>81811</v>
      </c>
      <c r="E914" s="56" t="s">
        <v>1590</v>
      </c>
      <c r="F914" s="53" t="s">
        <v>160</v>
      </c>
      <c r="G914" s="54">
        <v>1</v>
      </c>
      <c r="H914" s="55">
        <v>1</v>
      </c>
      <c r="I914" s="73">
        <v>131.55000000000001</v>
      </c>
      <c r="J914" s="55">
        <v>109.19</v>
      </c>
      <c r="K914" s="73">
        <v>18.68</v>
      </c>
      <c r="L914" s="55">
        <v>15.5</v>
      </c>
      <c r="M914" s="55">
        <f>TRUNC(((J914*G914)+(L914*G914)),2)</f>
        <v>124.69</v>
      </c>
      <c r="N914" s="55">
        <f>TRUNC(((J914*H914)+(L914*H914)),2)</f>
        <v>124.69</v>
      </c>
      <c r="O914" s="37"/>
      <c r="P914" s="55">
        <v>131.55000000000001</v>
      </c>
      <c r="Q914" s="55">
        <v>18.68</v>
      </c>
      <c r="R914" s="55">
        <v>150.22999999999999</v>
      </c>
      <c r="S914" s="55">
        <v>150.22999999999999</v>
      </c>
      <c r="T914" s="135">
        <f>N914/S914</f>
        <v>0.82999400918591493</v>
      </c>
      <c r="U914" s="55">
        <f>TRUNC(J914*H914,2)</f>
        <v>109.19</v>
      </c>
      <c r="V914" s="55">
        <f>TRUNC(L914*H914,2)</f>
        <v>15.5</v>
      </c>
      <c r="X914" s="36" t="b">
        <v>1</v>
      </c>
    </row>
    <row r="915" spans="1:24" x14ac:dyDescent="0.25">
      <c r="A915" s="42" t="s">
        <v>4005</v>
      </c>
      <c r="B915" s="128" t="s">
        <v>1591</v>
      </c>
      <c r="C915" s="50" t="s">
        <v>163</v>
      </c>
      <c r="D915" s="51">
        <v>81815</v>
      </c>
      <c r="E915" s="56" t="s">
        <v>1592</v>
      </c>
      <c r="F915" s="53" t="s">
        <v>160</v>
      </c>
      <c r="G915" s="54">
        <v>1</v>
      </c>
      <c r="H915" s="55">
        <v>1</v>
      </c>
      <c r="I915" s="73">
        <v>195.56</v>
      </c>
      <c r="J915" s="55">
        <v>162.33000000000001</v>
      </c>
      <c r="K915" s="73">
        <v>129.38999999999999</v>
      </c>
      <c r="L915" s="55">
        <v>107.4</v>
      </c>
      <c r="M915" s="55">
        <f>TRUNC(((J915*G915)+(L915*G915)),2)</f>
        <v>269.73</v>
      </c>
      <c r="N915" s="55">
        <f>TRUNC(((J915*H915)+(L915*H915)),2)</f>
        <v>269.73</v>
      </c>
      <c r="O915" s="37"/>
      <c r="P915" s="55">
        <v>195.56</v>
      </c>
      <c r="Q915" s="55">
        <v>129.38999999999999</v>
      </c>
      <c r="R915" s="55">
        <v>324.95</v>
      </c>
      <c r="S915" s="55">
        <v>324.95</v>
      </c>
      <c r="T915" s="135">
        <f>N915/S915</f>
        <v>0.8300661640252347</v>
      </c>
      <c r="U915" s="55">
        <f>TRUNC(J915*H915,2)</f>
        <v>162.33000000000001</v>
      </c>
      <c r="V915" s="55">
        <f>TRUNC(L915*H915,2)</f>
        <v>107.4</v>
      </c>
      <c r="X915" s="36" t="b">
        <v>1</v>
      </c>
    </row>
    <row r="916" spans="1:24" ht="24" x14ac:dyDescent="0.3">
      <c r="A916" s="42" t="s">
        <v>4006</v>
      </c>
      <c r="B916" s="128" t="s">
        <v>1593</v>
      </c>
      <c r="C916" s="50" t="s">
        <v>217</v>
      </c>
      <c r="D916" s="51">
        <v>104032</v>
      </c>
      <c r="E916" s="56" t="s">
        <v>1594</v>
      </c>
      <c r="F916" s="53" t="s">
        <v>160</v>
      </c>
      <c r="G916" s="54">
        <v>1</v>
      </c>
      <c r="H916" s="55">
        <v>1</v>
      </c>
      <c r="I916" s="73">
        <v>14.27</v>
      </c>
      <c r="J916" s="55">
        <v>11.84</v>
      </c>
      <c r="K916" s="73">
        <v>7.75</v>
      </c>
      <c r="L916" s="55">
        <v>6.43</v>
      </c>
      <c r="M916" s="55">
        <f>TRUNC(((J916*G916)+(L916*G916)),2)</f>
        <v>18.27</v>
      </c>
      <c r="N916" s="55">
        <f>TRUNC(((J916*H916)+(L916*H916)),2)</f>
        <v>18.27</v>
      </c>
      <c r="O916" s="38"/>
      <c r="P916" s="55">
        <v>14.27</v>
      </c>
      <c r="Q916" s="55">
        <v>7.75</v>
      </c>
      <c r="R916" s="55">
        <v>22.02</v>
      </c>
      <c r="S916" s="55">
        <v>22.02</v>
      </c>
      <c r="T916" s="135">
        <f>N916/S916</f>
        <v>0.82970027247956402</v>
      </c>
      <c r="U916" s="55">
        <f>TRUNC(J916*H916,2)</f>
        <v>11.84</v>
      </c>
      <c r="V916" s="55">
        <f>TRUNC(L916*H916,2)</f>
        <v>6.43</v>
      </c>
      <c r="X916" s="36" t="b">
        <v>1</v>
      </c>
    </row>
    <row r="917" spans="1:24" x14ac:dyDescent="0.25">
      <c r="A917" s="42" t="s">
        <v>4007</v>
      </c>
      <c r="B917" s="128" t="s">
        <v>1595</v>
      </c>
      <c r="C917" s="50" t="s">
        <v>163</v>
      </c>
      <c r="D917" s="51">
        <v>81825</v>
      </c>
      <c r="E917" s="56" t="s">
        <v>1596</v>
      </c>
      <c r="F917" s="53" t="s">
        <v>160</v>
      </c>
      <c r="G917" s="54">
        <v>17</v>
      </c>
      <c r="H917" s="55">
        <v>17</v>
      </c>
      <c r="I917" s="73">
        <v>162.96</v>
      </c>
      <c r="J917" s="55">
        <v>135.27000000000001</v>
      </c>
      <c r="K917" s="73">
        <v>269.39</v>
      </c>
      <c r="L917" s="55">
        <v>223.62</v>
      </c>
      <c r="M917" s="55">
        <f>TRUNC(((J917*G917)+(L917*G917)),2)</f>
        <v>6101.13</v>
      </c>
      <c r="N917" s="55">
        <f>TRUNC(((J917*H917)+(L917*H917)),2)</f>
        <v>6101.13</v>
      </c>
      <c r="O917" s="37"/>
      <c r="P917" s="55">
        <v>162.96</v>
      </c>
      <c r="Q917" s="55">
        <v>269.39</v>
      </c>
      <c r="R917" s="55">
        <v>7349.95</v>
      </c>
      <c r="S917" s="55">
        <v>7349.95</v>
      </c>
      <c r="T917" s="135">
        <f>N917/S917</f>
        <v>0.83009136116572224</v>
      </c>
      <c r="U917" s="55">
        <f>TRUNC(J917*H917,2)</f>
        <v>2299.59</v>
      </c>
      <c r="V917" s="55">
        <f>TRUNC(L917*H917,2)</f>
        <v>3801.54</v>
      </c>
      <c r="X917" s="36" t="b">
        <v>1</v>
      </c>
    </row>
    <row r="918" spans="1:24" x14ac:dyDescent="0.3">
      <c r="A918" s="42" t="s">
        <v>4008</v>
      </c>
      <c r="B918" s="128" t="s">
        <v>1597</v>
      </c>
      <c r="C918" s="50" t="s">
        <v>163</v>
      </c>
      <c r="D918" s="51">
        <v>81826</v>
      </c>
      <c r="E918" s="56" t="s">
        <v>1316</v>
      </c>
      <c r="F918" s="53" t="s">
        <v>160</v>
      </c>
      <c r="G918" s="54">
        <v>17</v>
      </c>
      <c r="H918" s="55">
        <v>17</v>
      </c>
      <c r="I918" s="73">
        <v>67.36</v>
      </c>
      <c r="J918" s="55">
        <v>55.91</v>
      </c>
      <c r="K918" s="73">
        <v>15.12</v>
      </c>
      <c r="L918" s="55">
        <v>12.55</v>
      </c>
      <c r="M918" s="55">
        <f>TRUNC(((J918*G918)+(L918*G918)),2)</f>
        <v>1163.82</v>
      </c>
      <c r="N918" s="55">
        <f>TRUNC(((J918*H918)+(L918*H918)),2)</f>
        <v>1163.82</v>
      </c>
      <c r="O918" s="38"/>
      <c r="P918" s="55">
        <v>67.36</v>
      </c>
      <c r="Q918" s="55">
        <v>15.12</v>
      </c>
      <c r="R918" s="55">
        <v>1402.16</v>
      </c>
      <c r="S918" s="55">
        <v>1402.16</v>
      </c>
      <c r="T918" s="135">
        <f>N918/S918</f>
        <v>0.83001939864209495</v>
      </c>
      <c r="U918" s="55">
        <f>TRUNC(J918*H918,2)</f>
        <v>950.47</v>
      </c>
      <c r="V918" s="55">
        <f>TRUNC(L918*H918,2)</f>
        <v>213.35</v>
      </c>
      <c r="X918" s="36" t="b">
        <v>1</v>
      </c>
    </row>
    <row r="919" spans="1:24" x14ac:dyDescent="0.25">
      <c r="A919" s="42" t="s">
        <v>4009</v>
      </c>
      <c r="B919" s="128" t="s">
        <v>1598</v>
      </c>
      <c r="C919" s="50" t="s">
        <v>163</v>
      </c>
      <c r="D919" s="51">
        <v>81827</v>
      </c>
      <c r="E919" s="56" t="s">
        <v>1599</v>
      </c>
      <c r="F919" s="53" t="s">
        <v>160</v>
      </c>
      <c r="G919" s="54">
        <v>5</v>
      </c>
      <c r="H919" s="55">
        <v>5</v>
      </c>
      <c r="I919" s="73">
        <v>155.97</v>
      </c>
      <c r="J919" s="55">
        <v>129.47</v>
      </c>
      <c r="K919" s="73">
        <v>245.71</v>
      </c>
      <c r="L919" s="55">
        <v>203.96</v>
      </c>
      <c r="M919" s="55">
        <f>TRUNC(((J919*G919)+(L919*G919)),2)</f>
        <v>1667.15</v>
      </c>
      <c r="N919" s="55">
        <f>TRUNC(((J919*H919)+(L919*H919)),2)</f>
        <v>1667.15</v>
      </c>
      <c r="O919" s="37"/>
      <c r="P919" s="55">
        <v>155.97</v>
      </c>
      <c r="Q919" s="55">
        <v>245.71</v>
      </c>
      <c r="R919" s="55">
        <v>2008.4</v>
      </c>
      <c r="S919" s="55">
        <v>2008.4</v>
      </c>
      <c r="T919" s="135">
        <f>N919/S919</f>
        <v>0.83008862776339376</v>
      </c>
      <c r="U919" s="55">
        <f>TRUNC(J919*H919,2)</f>
        <v>647.35</v>
      </c>
      <c r="V919" s="55">
        <f>TRUNC(L919*H919,2)</f>
        <v>1019.8</v>
      </c>
      <c r="X919" s="36" t="b">
        <v>1</v>
      </c>
    </row>
    <row r="920" spans="1:24" x14ac:dyDescent="0.25">
      <c r="A920" s="42" t="s">
        <v>4010</v>
      </c>
      <c r="B920" s="128" t="s">
        <v>1600</v>
      </c>
      <c r="C920" s="50" t="s">
        <v>163</v>
      </c>
      <c r="D920" s="51">
        <v>81835</v>
      </c>
      <c r="E920" s="56" t="s">
        <v>1601</v>
      </c>
      <c r="F920" s="53" t="s">
        <v>164</v>
      </c>
      <c r="G920" s="54">
        <v>5</v>
      </c>
      <c r="H920" s="55">
        <v>5</v>
      </c>
      <c r="I920" s="73">
        <v>74.14</v>
      </c>
      <c r="J920" s="55">
        <v>61.54</v>
      </c>
      <c r="K920" s="73">
        <v>16.649999999999999</v>
      </c>
      <c r="L920" s="55">
        <v>13.82</v>
      </c>
      <c r="M920" s="55">
        <f>TRUNC(((J920*G920)+(L920*G920)),2)</f>
        <v>376.8</v>
      </c>
      <c r="N920" s="55">
        <f>TRUNC(((J920*H920)+(L920*H920)),2)</f>
        <v>376.8</v>
      </c>
      <c r="O920" s="37"/>
      <c r="P920" s="55">
        <v>74.14</v>
      </c>
      <c r="Q920" s="55">
        <v>16.649999999999999</v>
      </c>
      <c r="R920" s="55">
        <v>453.95</v>
      </c>
      <c r="S920" s="55">
        <v>453.95</v>
      </c>
      <c r="T920" s="135">
        <f>N920/S920</f>
        <v>0.83004736204427809</v>
      </c>
      <c r="U920" s="55">
        <f>TRUNC(J920*H920,2)</f>
        <v>307.7</v>
      </c>
      <c r="V920" s="55">
        <f>TRUNC(L920*H920,2)</f>
        <v>69.099999999999994</v>
      </c>
      <c r="X920" s="36" t="b">
        <v>1</v>
      </c>
    </row>
    <row r="921" spans="1:24" x14ac:dyDescent="0.25">
      <c r="A921" s="42" t="s">
        <v>4011</v>
      </c>
      <c r="B921" s="128" t="s">
        <v>1602</v>
      </c>
      <c r="C921" s="50" t="s">
        <v>163</v>
      </c>
      <c r="D921" s="51">
        <v>81854</v>
      </c>
      <c r="E921" s="56" t="s">
        <v>1603</v>
      </c>
      <c r="F921" s="53" t="s">
        <v>160</v>
      </c>
      <c r="G921" s="54">
        <v>1</v>
      </c>
      <c r="H921" s="55">
        <v>1</v>
      </c>
      <c r="I921" s="73">
        <v>1526.34</v>
      </c>
      <c r="J921" s="55">
        <v>1267.01</v>
      </c>
      <c r="K921" s="73">
        <v>947.46</v>
      </c>
      <c r="L921" s="55">
        <v>786.48</v>
      </c>
      <c r="M921" s="55">
        <f>TRUNC(((J921*G921)+(L921*G921)),2)</f>
        <v>2053.4899999999998</v>
      </c>
      <c r="N921" s="55">
        <f>TRUNC(((J921*H921)+(L921*H921)),2)</f>
        <v>2053.4899999999998</v>
      </c>
      <c r="O921" s="37"/>
      <c r="P921" s="55">
        <v>1526.34</v>
      </c>
      <c r="Q921" s="55">
        <v>947.46</v>
      </c>
      <c r="R921" s="55">
        <v>2473.8000000000002</v>
      </c>
      <c r="S921" s="55">
        <v>2473.8000000000002</v>
      </c>
      <c r="T921" s="135">
        <f>N921/S921</f>
        <v>0.83009539978979696</v>
      </c>
      <c r="U921" s="55">
        <f>TRUNC(J921*H921,2)</f>
        <v>1267.01</v>
      </c>
      <c r="V921" s="55">
        <f>TRUNC(L921*H921,2)</f>
        <v>786.48</v>
      </c>
      <c r="X921" s="36" t="b">
        <v>1</v>
      </c>
    </row>
    <row r="922" spans="1:24" x14ac:dyDescent="0.25">
      <c r="A922" s="42" t="s">
        <v>4012</v>
      </c>
      <c r="B922" s="128" t="s">
        <v>1604</v>
      </c>
      <c r="C922" s="50" t="s">
        <v>197</v>
      </c>
      <c r="D922" s="57" t="s">
        <v>1605</v>
      </c>
      <c r="E922" s="56" t="s">
        <v>1606</v>
      </c>
      <c r="F922" s="53" t="s">
        <v>160</v>
      </c>
      <c r="G922" s="54">
        <v>1</v>
      </c>
      <c r="H922" s="55">
        <v>1</v>
      </c>
      <c r="I922" s="73">
        <v>0</v>
      </c>
      <c r="J922" s="55">
        <v>0</v>
      </c>
      <c r="K922" s="73">
        <v>1102.6600000000001</v>
      </c>
      <c r="L922" s="55">
        <v>915.31</v>
      </c>
      <c r="M922" s="55">
        <f>TRUNC(((J922*G922)+(L922*G922)),2)</f>
        <v>915.31</v>
      </c>
      <c r="N922" s="55">
        <f>TRUNC(((J922*H922)+(L922*H922)),2)</f>
        <v>915.31</v>
      </c>
      <c r="O922" s="37"/>
      <c r="P922" s="55">
        <v>0</v>
      </c>
      <c r="Q922" s="55">
        <v>1102.6600000000001</v>
      </c>
      <c r="R922" s="55">
        <v>1102.6600000000001</v>
      </c>
      <c r="S922" s="55">
        <v>1102.6600000000001</v>
      </c>
      <c r="T922" s="135">
        <f>N922/S922</f>
        <v>0.83009268496181954</v>
      </c>
      <c r="U922" s="55">
        <f>TRUNC(J922*H922,2)</f>
        <v>0</v>
      </c>
      <c r="V922" s="55">
        <f>TRUNC(L922*H922,2)</f>
        <v>915.31</v>
      </c>
      <c r="X922" s="36" t="b">
        <v>1</v>
      </c>
    </row>
    <row r="923" spans="1:24" x14ac:dyDescent="0.25">
      <c r="A923" s="42" t="s">
        <v>4013</v>
      </c>
      <c r="B923" s="128" t="s">
        <v>1607</v>
      </c>
      <c r="C923" s="50" t="s">
        <v>197</v>
      </c>
      <c r="D923" s="57" t="s">
        <v>1608</v>
      </c>
      <c r="E923" s="56" t="s">
        <v>1609</v>
      </c>
      <c r="F923" s="53" t="s">
        <v>160</v>
      </c>
      <c r="G923" s="54">
        <v>1</v>
      </c>
      <c r="H923" s="55">
        <v>1</v>
      </c>
      <c r="I923" s="73">
        <v>0</v>
      </c>
      <c r="J923" s="55">
        <v>0</v>
      </c>
      <c r="K923" s="73">
        <v>34213.71</v>
      </c>
      <c r="L923" s="55">
        <v>28400.799999999999</v>
      </c>
      <c r="M923" s="55">
        <f>TRUNC(((J923*G923)+(L923*G923)),2)</f>
        <v>28400.799999999999</v>
      </c>
      <c r="N923" s="55">
        <f>TRUNC(((J923*H923)+(L923*H923)),2)</f>
        <v>28400.799999999999</v>
      </c>
      <c r="O923" s="37"/>
      <c r="P923" s="55">
        <v>0</v>
      </c>
      <c r="Q923" s="55">
        <v>34213.71</v>
      </c>
      <c r="R923" s="55">
        <v>34213.71</v>
      </c>
      <c r="S923" s="55">
        <v>34213.71</v>
      </c>
      <c r="T923" s="135">
        <f>N923/S923</f>
        <v>0.83009998038797894</v>
      </c>
      <c r="U923" s="55">
        <f>TRUNC(J923*H923,2)</f>
        <v>0</v>
      </c>
      <c r="V923" s="55">
        <f>TRUNC(L923*H923,2)</f>
        <v>28400.799999999999</v>
      </c>
      <c r="X923" s="36" t="b">
        <v>1</v>
      </c>
    </row>
    <row r="924" spans="1:24" x14ac:dyDescent="0.25">
      <c r="A924" s="42" t="s">
        <v>4014</v>
      </c>
      <c r="B924" s="128" t="s">
        <v>1610</v>
      </c>
      <c r="C924" s="50" t="s">
        <v>163</v>
      </c>
      <c r="D924" s="51">
        <v>81889</v>
      </c>
      <c r="E924" s="56" t="s">
        <v>1611</v>
      </c>
      <c r="F924" s="53" t="s">
        <v>160</v>
      </c>
      <c r="G924" s="54">
        <v>1</v>
      </c>
      <c r="H924" s="55">
        <v>1</v>
      </c>
      <c r="I924" s="73">
        <v>122.44</v>
      </c>
      <c r="J924" s="55">
        <v>101.63</v>
      </c>
      <c r="K924" s="73">
        <v>12.7</v>
      </c>
      <c r="L924" s="55">
        <v>10.54</v>
      </c>
      <c r="M924" s="55">
        <f>TRUNC(((J924*G924)+(L924*G924)),2)</f>
        <v>112.17</v>
      </c>
      <c r="N924" s="55">
        <f>TRUNC(((J924*H924)+(L924*H924)),2)</f>
        <v>112.17</v>
      </c>
      <c r="O924" s="37"/>
      <c r="P924" s="55">
        <v>122.44</v>
      </c>
      <c r="Q924" s="55">
        <v>12.7</v>
      </c>
      <c r="R924" s="55">
        <v>135.13999999999999</v>
      </c>
      <c r="S924" s="55">
        <v>135.13999999999999</v>
      </c>
      <c r="T924" s="135">
        <f>N924/S924</f>
        <v>0.83002811898771656</v>
      </c>
      <c r="U924" s="55">
        <f>TRUNC(J924*H924,2)</f>
        <v>101.63</v>
      </c>
      <c r="V924" s="55">
        <f>TRUNC(L924*H924,2)</f>
        <v>10.54</v>
      </c>
      <c r="X924" s="36" t="b">
        <v>1</v>
      </c>
    </row>
    <row r="925" spans="1:24" x14ac:dyDescent="0.25">
      <c r="A925" s="42" t="s">
        <v>4015</v>
      </c>
      <c r="B925" s="127" t="s">
        <v>1612</v>
      </c>
      <c r="C925" s="132"/>
      <c r="D925" s="132"/>
      <c r="E925" s="47" t="s">
        <v>107</v>
      </c>
      <c r="F925" s="132"/>
      <c r="G925" s="48"/>
      <c r="H925" s="48"/>
      <c r="I925" s="72"/>
      <c r="J925" s="48"/>
      <c r="K925" s="72"/>
      <c r="L925" s="48"/>
      <c r="M925" s="314">
        <f>M926</f>
        <v>7593.59</v>
      </c>
      <c r="N925" s="314">
        <f>N926</f>
        <v>7593.59</v>
      </c>
      <c r="O925" s="37"/>
      <c r="P925" s="48"/>
      <c r="Q925" s="48"/>
      <c r="R925" s="314">
        <v>9149.4599999999991</v>
      </c>
      <c r="S925" s="314">
        <v>9149.4599999999991</v>
      </c>
      <c r="T925" s="135">
        <f>N925/S925</f>
        <v>0.82994952707591496</v>
      </c>
      <c r="U925" s="55">
        <f>TRUNC(J925*H925,2)</f>
        <v>0</v>
      </c>
      <c r="V925" s="55">
        <f>TRUNC(L925*H925,2)</f>
        <v>0</v>
      </c>
      <c r="X925" s="36" t="b">
        <v>1</v>
      </c>
    </row>
    <row r="926" spans="1:24" x14ac:dyDescent="0.25">
      <c r="A926" s="42" t="s">
        <v>4016</v>
      </c>
      <c r="B926" s="128" t="s">
        <v>1613</v>
      </c>
      <c r="C926" s="50" t="s">
        <v>163</v>
      </c>
      <c r="D926" s="51">
        <v>220059</v>
      </c>
      <c r="E926" s="56" t="s">
        <v>625</v>
      </c>
      <c r="F926" s="53" t="s">
        <v>164</v>
      </c>
      <c r="G926" s="54">
        <v>232.22</v>
      </c>
      <c r="H926" s="55">
        <v>232.22</v>
      </c>
      <c r="I926" s="73">
        <v>29.4</v>
      </c>
      <c r="J926" s="55">
        <v>24.4</v>
      </c>
      <c r="K926" s="73">
        <v>10</v>
      </c>
      <c r="L926" s="55">
        <v>8.3000000000000007</v>
      </c>
      <c r="M926" s="55">
        <f>TRUNC(((J926*G926)+(L926*G926)),2)</f>
        <v>7593.59</v>
      </c>
      <c r="N926" s="55">
        <f>TRUNC(((J926*H926)+(L926*H926)),2)</f>
        <v>7593.59</v>
      </c>
      <c r="O926" s="37"/>
      <c r="P926" s="55">
        <v>29.4</v>
      </c>
      <c r="Q926" s="55">
        <v>10</v>
      </c>
      <c r="R926" s="55">
        <v>9149.4599999999991</v>
      </c>
      <c r="S926" s="55">
        <v>9149.4599999999991</v>
      </c>
      <c r="T926" s="135">
        <f>N926/S926</f>
        <v>0.82994952707591496</v>
      </c>
      <c r="U926" s="55">
        <f>TRUNC(J926*H926,2)</f>
        <v>5666.16</v>
      </c>
      <c r="V926" s="55">
        <f>TRUNC(L926*H926,2)</f>
        <v>1927.42</v>
      </c>
      <c r="X926" s="36" t="b">
        <v>1</v>
      </c>
    </row>
    <row r="927" spans="1:24" x14ac:dyDescent="0.25">
      <c r="A927" s="42" t="s">
        <v>4017</v>
      </c>
      <c r="B927" s="126">
        <v>22</v>
      </c>
      <c r="C927" s="131"/>
      <c r="D927" s="131"/>
      <c r="E927" s="43" t="s">
        <v>24</v>
      </c>
      <c r="F927" s="44" t="s">
        <v>160</v>
      </c>
      <c r="G927" s="45">
        <v>1</v>
      </c>
      <c r="H927" s="46"/>
      <c r="I927" s="72"/>
      <c r="J927" s="46"/>
      <c r="K927" s="72"/>
      <c r="L927" s="46"/>
      <c r="M927" s="45">
        <f>M928+M944</f>
        <v>14246.730000000003</v>
      </c>
      <c r="N927" s="45">
        <f>N928+N944</f>
        <v>14246.730000000003</v>
      </c>
      <c r="O927" s="37"/>
      <c r="P927" s="46"/>
      <c r="Q927" s="46"/>
      <c r="R927" s="45">
        <v>17173.419999999998</v>
      </c>
      <c r="S927" s="45">
        <v>17173.419999999998</v>
      </c>
      <c r="T927" s="135">
        <f>N927/S927</f>
        <v>0.82958024668353803</v>
      </c>
      <c r="U927" s="55">
        <f>TRUNC(J927*H927,2)</f>
        <v>0</v>
      </c>
      <c r="V927" s="55">
        <f>TRUNC(L927*H927,2)</f>
        <v>0</v>
      </c>
      <c r="X927" s="36" t="b">
        <v>1</v>
      </c>
    </row>
    <row r="928" spans="1:24" x14ac:dyDescent="0.25">
      <c r="A928" s="42" t="s">
        <v>4018</v>
      </c>
      <c r="B928" s="127" t="s">
        <v>1614</v>
      </c>
      <c r="C928" s="132"/>
      <c r="D928" s="132"/>
      <c r="E928" s="47" t="s">
        <v>73</v>
      </c>
      <c r="F928" s="132"/>
      <c r="G928" s="48"/>
      <c r="H928" s="48"/>
      <c r="I928" s="72"/>
      <c r="J928" s="48"/>
      <c r="K928" s="72"/>
      <c r="L928" s="48"/>
      <c r="M928" s="314">
        <f>SUM(M929:M943)</f>
        <v>10662.530000000002</v>
      </c>
      <c r="N928" s="314">
        <f>SUM(N929:N943)</f>
        <v>10662.530000000002</v>
      </c>
      <c r="O928" s="37"/>
      <c r="P928" s="48"/>
      <c r="Q928" s="48"/>
      <c r="R928" s="314">
        <v>12854</v>
      </c>
      <c r="S928" s="314">
        <v>12854</v>
      </c>
      <c r="T928" s="135">
        <f>N928/S928</f>
        <v>0.82951065816088398</v>
      </c>
      <c r="U928" s="55">
        <f>TRUNC(J928*H928,2)</f>
        <v>0</v>
      </c>
      <c r="V928" s="55">
        <f>TRUNC(L928*H928,2)</f>
        <v>0</v>
      </c>
      <c r="X928" s="36" t="b">
        <v>1</v>
      </c>
    </row>
    <row r="929" spans="1:24" x14ac:dyDescent="0.3">
      <c r="A929" s="42" t="s">
        <v>4019</v>
      </c>
      <c r="B929" s="128" t="s">
        <v>1615</v>
      </c>
      <c r="C929" s="50" t="s">
        <v>163</v>
      </c>
      <c r="D929" s="51">
        <v>20136</v>
      </c>
      <c r="E929" s="56" t="s">
        <v>1616</v>
      </c>
      <c r="F929" s="53" t="s">
        <v>164</v>
      </c>
      <c r="G929" s="54">
        <v>326.52999999999997</v>
      </c>
      <c r="H929" s="55">
        <v>326.52999999999997</v>
      </c>
      <c r="I929" s="73">
        <v>0</v>
      </c>
      <c r="J929" s="55">
        <v>0</v>
      </c>
      <c r="K929" s="73">
        <v>4.9800000000000004</v>
      </c>
      <c r="L929" s="55">
        <v>4.13</v>
      </c>
      <c r="M929" s="55">
        <f>TRUNC(((J929*G929)+(L929*G929)),2)</f>
        <v>1348.56</v>
      </c>
      <c r="N929" s="55">
        <f>TRUNC(((J929*H929)+(L929*H929)),2)</f>
        <v>1348.56</v>
      </c>
      <c r="O929" s="38"/>
      <c r="P929" s="55">
        <v>0</v>
      </c>
      <c r="Q929" s="55">
        <v>4.9800000000000004</v>
      </c>
      <c r="R929" s="55">
        <v>1626.11</v>
      </c>
      <c r="S929" s="55">
        <v>1626.11</v>
      </c>
      <c r="T929" s="135">
        <f>N929/S929</f>
        <v>0.82931658989859236</v>
      </c>
      <c r="U929" s="55">
        <f>TRUNC(J929*H929,2)</f>
        <v>0</v>
      </c>
      <c r="V929" s="55">
        <f>TRUNC(L929*H929,2)</f>
        <v>1348.56</v>
      </c>
      <c r="X929" s="36" t="b">
        <v>1</v>
      </c>
    </row>
    <row r="930" spans="1:24" ht="24" x14ac:dyDescent="0.3">
      <c r="A930" s="42" t="s">
        <v>4020</v>
      </c>
      <c r="B930" s="128" t="s">
        <v>1617</v>
      </c>
      <c r="C930" s="50" t="s">
        <v>163</v>
      </c>
      <c r="D930" s="51">
        <v>20102</v>
      </c>
      <c r="E930" s="52" t="s">
        <v>3065</v>
      </c>
      <c r="F930" s="53" t="s">
        <v>164</v>
      </c>
      <c r="G930" s="54">
        <v>326.52999999999997</v>
      </c>
      <c r="H930" s="55">
        <v>326.52999999999997</v>
      </c>
      <c r="I930" s="73">
        <v>0</v>
      </c>
      <c r="J930" s="55">
        <v>0</v>
      </c>
      <c r="K930" s="73">
        <v>3.12</v>
      </c>
      <c r="L930" s="55">
        <v>2.58</v>
      </c>
      <c r="M930" s="55">
        <f>TRUNC(((J930*G930)+(L930*G930)),2)</f>
        <v>842.44</v>
      </c>
      <c r="N930" s="55">
        <f>TRUNC(((J930*H930)+(L930*H930)),2)</f>
        <v>842.44</v>
      </c>
      <c r="O930" s="38"/>
      <c r="P930" s="55">
        <v>0</v>
      </c>
      <c r="Q930" s="55">
        <v>3.12</v>
      </c>
      <c r="R930" s="55">
        <v>1018.77</v>
      </c>
      <c r="S930" s="55">
        <v>1018.77</v>
      </c>
      <c r="T930" s="135">
        <f>N930/S930</f>
        <v>0.82691873533771121</v>
      </c>
      <c r="U930" s="55">
        <f>TRUNC(J930*H930,2)</f>
        <v>0</v>
      </c>
      <c r="V930" s="55">
        <f>TRUNC(L930*H930,2)</f>
        <v>842.44</v>
      </c>
      <c r="X930" s="36" t="b">
        <v>1</v>
      </c>
    </row>
    <row r="931" spans="1:24" ht="24" x14ac:dyDescent="0.3">
      <c r="A931" s="42" t="s">
        <v>4021</v>
      </c>
      <c r="B931" s="128" t="s">
        <v>1618</v>
      </c>
      <c r="C931" s="50" t="s">
        <v>163</v>
      </c>
      <c r="D931" s="51">
        <v>20147</v>
      </c>
      <c r="E931" s="56" t="s">
        <v>208</v>
      </c>
      <c r="F931" s="53" t="s">
        <v>164</v>
      </c>
      <c r="G931" s="54">
        <v>252.16</v>
      </c>
      <c r="H931" s="55">
        <v>252.16</v>
      </c>
      <c r="I931" s="73">
        <v>0</v>
      </c>
      <c r="J931" s="55">
        <v>0</v>
      </c>
      <c r="K931" s="73">
        <v>4.5199999999999996</v>
      </c>
      <c r="L931" s="55">
        <v>3.75</v>
      </c>
      <c r="M931" s="55">
        <f>TRUNC(((J931*G931)+(L931*G931)),2)</f>
        <v>945.6</v>
      </c>
      <c r="N931" s="55">
        <f>TRUNC(((J931*H931)+(L931*H931)),2)</f>
        <v>945.6</v>
      </c>
      <c r="O931" s="38"/>
      <c r="P931" s="55">
        <v>0</v>
      </c>
      <c r="Q931" s="55">
        <v>4.5199999999999996</v>
      </c>
      <c r="R931" s="55">
        <v>1139.76</v>
      </c>
      <c r="S931" s="55">
        <v>1139.76</v>
      </c>
      <c r="T931" s="135">
        <f>N931/S931</f>
        <v>0.82964834702042534</v>
      </c>
      <c r="U931" s="55">
        <f>TRUNC(J931*H931,2)</f>
        <v>0</v>
      </c>
      <c r="V931" s="55">
        <f>TRUNC(L931*H931,2)</f>
        <v>945.6</v>
      </c>
      <c r="X931" s="36" t="b">
        <v>1</v>
      </c>
    </row>
    <row r="932" spans="1:24" ht="24" x14ac:dyDescent="0.3">
      <c r="A932" s="42" t="s">
        <v>4022</v>
      </c>
      <c r="B932" s="128" t="s">
        <v>1619</v>
      </c>
      <c r="C932" s="50" t="s">
        <v>163</v>
      </c>
      <c r="D932" s="51">
        <v>20118</v>
      </c>
      <c r="E932" s="52" t="s">
        <v>3066</v>
      </c>
      <c r="F932" s="53" t="s">
        <v>211</v>
      </c>
      <c r="G932" s="54">
        <v>12.35</v>
      </c>
      <c r="H932" s="55">
        <v>12.35</v>
      </c>
      <c r="I932" s="73">
        <v>0</v>
      </c>
      <c r="J932" s="55">
        <v>0</v>
      </c>
      <c r="K932" s="73">
        <v>38.93</v>
      </c>
      <c r="L932" s="55">
        <v>32.31</v>
      </c>
      <c r="M932" s="55">
        <f>TRUNC(((J932*G932)+(L932*G932)),2)</f>
        <v>399.02</v>
      </c>
      <c r="N932" s="55">
        <f>TRUNC(((J932*H932)+(L932*H932)),2)</f>
        <v>399.02</v>
      </c>
      <c r="O932" s="38"/>
      <c r="P932" s="55">
        <v>0</v>
      </c>
      <c r="Q932" s="55">
        <v>38.93</v>
      </c>
      <c r="R932" s="55">
        <v>480.78</v>
      </c>
      <c r="S932" s="55">
        <v>480.78</v>
      </c>
      <c r="T932" s="135">
        <f>N932/S932</f>
        <v>0.82994300927659226</v>
      </c>
      <c r="U932" s="55">
        <f>TRUNC(J932*H932,2)</f>
        <v>0</v>
      </c>
      <c r="V932" s="55">
        <f>TRUNC(L932*H932,2)</f>
        <v>399.02</v>
      </c>
      <c r="X932" s="36" t="b">
        <v>1</v>
      </c>
    </row>
    <row r="933" spans="1:24" ht="24" x14ac:dyDescent="0.3">
      <c r="A933" s="42" t="s">
        <v>4023</v>
      </c>
      <c r="B933" s="128" t="s">
        <v>1620</v>
      </c>
      <c r="C933" s="50" t="s">
        <v>163</v>
      </c>
      <c r="D933" s="51">
        <v>20155</v>
      </c>
      <c r="E933" s="52" t="s">
        <v>3017</v>
      </c>
      <c r="F933" s="53" t="s">
        <v>164</v>
      </c>
      <c r="G933" s="54">
        <v>216</v>
      </c>
      <c r="H933" s="55">
        <v>216</v>
      </c>
      <c r="I933" s="73">
        <v>0</v>
      </c>
      <c r="J933" s="55">
        <v>0</v>
      </c>
      <c r="K933" s="73">
        <v>6.54</v>
      </c>
      <c r="L933" s="55">
        <v>5.42</v>
      </c>
      <c r="M933" s="55">
        <f>TRUNC(((J933*G933)+(L933*G933)),2)</f>
        <v>1170.72</v>
      </c>
      <c r="N933" s="55">
        <f>TRUNC(((J933*H933)+(L933*H933)),2)</f>
        <v>1170.72</v>
      </c>
      <c r="O933" s="38"/>
      <c r="P933" s="55">
        <v>0</v>
      </c>
      <c r="Q933" s="55">
        <v>6.54</v>
      </c>
      <c r="R933" s="55">
        <v>1412.64</v>
      </c>
      <c r="S933" s="55">
        <v>1412.64</v>
      </c>
      <c r="T933" s="135">
        <f>N933/S933</f>
        <v>0.82874617737003053</v>
      </c>
      <c r="U933" s="55">
        <f>TRUNC(J933*H933,2)</f>
        <v>0</v>
      </c>
      <c r="V933" s="55">
        <f>TRUNC(L933*H933,2)</f>
        <v>1170.72</v>
      </c>
      <c r="X933" s="36" t="b">
        <v>1</v>
      </c>
    </row>
    <row r="934" spans="1:24" ht="24" x14ac:dyDescent="0.3">
      <c r="A934" s="42" t="s">
        <v>4024</v>
      </c>
      <c r="B934" s="128" t="s">
        <v>1621</v>
      </c>
      <c r="C934" s="50" t="s">
        <v>163</v>
      </c>
      <c r="D934" s="51">
        <v>20128</v>
      </c>
      <c r="E934" s="56" t="s">
        <v>1622</v>
      </c>
      <c r="F934" s="53" t="s">
        <v>211</v>
      </c>
      <c r="G934" s="54">
        <v>3.17</v>
      </c>
      <c r="H934" s="55">
        <v>3.17</v>
      </c>
      <c r="I934" s="73">
        <v>0</v>
      </c>
      <c r="J934" s="55">
        <v>0</v>
      </c>
      <c r="K934" s="73">
        <v>280.26</v>
      </c>
      <c r="L934" s="55">
        <v>232.64</v>
      </c>
      <c r="M934" s="55">
        <f>TRUNC(((J934*G934)+(L934*G934)),2)</f>
        <v>737.46</v>
      </c>
      <c r="N934" s="55">
        <f>TRUNC(((J934*H934)+(L934*H934)),2)</f>
        <v>737.46</v>
      </c>
      <c r="O934" s="38"/>
      <c r="P934" s="55">
        <v>0</v>
      </c>
      <c r="Q934" s="55">
        <v>280.26</v>
      </c>
      <c r="R934" s="55">
        <v>888.42</v>
      </c>
      <c r="S934" s="55">
        <v>888.42</v>
      </c>
      <c r="T934" s="135">
        <f>N934/S934</f>
        <v>0.83008036739380031</v>
      </c>
      <c r="U934" s="55">
        <f>TRUNC(J934*H934,2)</f>
        <v>0</v>
      </c>
      <c r="V934" s="55">
        <f>TRUNC(L934*H934,2)</f>
        <v>737.46</v>
      </c>
      <c r="X934" s="36" t="b">
        <v>1</v>
      </c>
    </row>
    <row r="935" spans="1:24" x14ac:dyDescent="0.3">
      <c r="A935" s="42" t="s">
        <v>4025</v>
      </c>
      <c r="B935" s="128" t="s">
        <v>1623</v>
      </c>
      <c r="C935" s="50" t="s">
        <v>163</v>
      </c>
      <c r="D935" s="51">
        <v>20121</v>
      </c>
      <c r="E935" s="56" t="s">
        <v>215</v>
      </c>
      <c r="F935" s="53" t="s">
        <v>211</v>
      </c>
      <c r="G935" s="54">
        <v>17.059999999999999</v>
      </c>
      <c r="H935" s="55">
        <v>17.059999999999999</v>
      </c>
      <c r="I935" s="73">
        <v>0</v>
      </c>
      <c r="J935" s="55">
        <v>0</v>
      </c>
      <c r="K935" s="73">
        <v>161.93</v>
      </c>
      <c r="L935" s="55">
        <v>134.41</v>
      </c>
      <c r="M935" s="55">
        <f>TRUNC(((J935*G935)+(L935*G935)),2)</f>
        <v>2293.0300000000002</v>
      </c>
      <c r="N935" s="55">
        <f>TRUNC(((J935*H935)+(L935*H935)),2)</f>
        <v>2293.0300000000002</v>
      </c>
      <c r="O935" s="38"/>
      <c r="P935" s="55">
        <v>0</v>
      </c>
      <c r="Q935" s="55">
        <v>161.93</v>
      </c>
      <c r="R935" s="55">
        <v>2762.52</v>
      </c>
      <c r="S935" s="55">
        <v>2762.52</v>
      </c>
      <c r="T935" s="135">
        <f>N935/S935</f>
        <v>0.83005009918480233</v>
      </c>
      <c r="U935" s="55">
        <f>TRUNC(J935*H935,2)</f>
        <v>0</v>
      </c>
      <c r="V935" s="55">
        <f>TRUNC(L935*H935,2)</f>
        <v>2293.0300000000002</v>
      </c>
      <c r="X935" s="36" t="b">
        <v>1</v>
      </c>
    </row>
    <row r="936" spans="1:24" ht="24" x14ac:dyDescent="0.3">
      <c r="A936" s="42" t="s">
        <v>4026</v>
      </c>
      <c r="B936" s="128" t="s">
        <v>1624</v>
      </c>
      <c r="C936" s="50" t="s">
        <v>217</v>
      </c>
      <c r="D936" s="51">
        <v>97627</v>
      </c>
      <c r="E936" s="52" t="s">
        <v>3019</v>
      </c>
      <c r="F936" s="53" t="s">
        <v>211</v>
      </c>
      <c r="G936" s="54">
        <v>11.32</v>
      </c>
      <c r="H936" s="55">
        <v>11.32</v>
      </c>
      <c r="I936" s="73">
        <v>98.85</v>
      </c>
      <c r="J936" s="55">
        <v>82.05</v>
      </c>
      <c r="K936" s="73">
        <v>154.27000000000001</v>
      </c>
      <c r="L936" s="55">
        <v>128.05000000000001</v>
      </c>
      <c r="M936" s="55">
        <f>TRUNC(((J936*G936)+(L936*G936)),2)</f>
        <v>2378.33</v>
      </c>
      <c r="N936" s="55">
        <f>TRUNC(((J936*H936)+(L936*H936)),2)</f>
        <v>2378.33</v>
      </c>
      <c r="O936" s="38"/>
      <c r="P936" s="55">
        <v>98.85</v>
      </c>
      <c r="Q936" s="55">
        <v>154.27000000000001</v>
      </c>
      <c r="R936" s="55">
        <v>2865.31</v>
      </c>
      <c r="S936" s="55">
        <v>2865.31</v>
      </c>
      <c r="T936" s="135">
        <f>N936/S936</f>
        <v>0.83004282259162188</v>
      </c>
      <c r="U936" s="55">
        <f>TRUNC(J936*H936,2)</f>
        <v>928.8</v>
      </c>
      <c r="V936" s="55">
        <f>TRUNC(L936*H936,2)</f>
        <v>1449.52</v>
      </c>
      <c r="X936" s="36" t="b">
        <v>1</v>
      </c>
    </row>
    <row r="937" spans="1:24" x14ac:dyDescent="0.3">
      <c r="A937" s="42" t="s">
        <v>4027</v>
      </c>
      <c r="B937" s="128" t="s">
        <v>1625</v>
      </c>
      <c r="C937" s="50" t="s">
        <v>197</v>
      </c>
      <c r="D937" s="57" t="s">
        <v>219</v>
      </c>
      <c r="E937" s="56" t="s">
        <v>220</v>
      </c>
      <c r="F937" s="53" t="s">
        <v>164</v>
      </c>
      <c r="G937" s="54">
        <v>11.61</v>
      </c>
      <c r="H937" s="55">
        <v>11.61</v>
      </c>
      <c r="I937" s="73">
        <v>0</v>
      </c>
      <c r="J937" s="55">
        <v>0</v>
      </c>
      <c r="K937" s="73">
        <v>6.23</v>
      </c>
      <c r="L937" s="55">
        <v>5.17</v>
      </c>
      <c r="M937" s="55">
        <f>TRUNC(((J937*G937)+(L937*G937)),2)</f>
        <v>60.02</v>
      </c>
      <c r="N937" s="55">
        <f>TRUNC(((J937*H937)+(L937*H937)),2)</f>
        <v>60.02</v>
      </c>
      <c r="O937" s="38"/>
      <c r="P937" s="55">
        <v>0</v>
      </c>
      <c r="Q937" s="55">
        <v>6.23</v>
      </c>
      <c r="R937" s="55">
        <v>72.33</v>
      </c>
      <c r="S937" s="55">
        <v>72.33</v>
      </c>
      <c r="T937" s="135">
        <f>N937/S937</f>
        <v>0.82980782524540309</v>
      </c>
      <c r="U937" s="55">
        <f>TRUNC(J937*H937,2)</f>
        <v>0</v>
      </c>
      <c r="V937" s="55">
        <f>TRUNC(L937*H937,2)</f>
        <v>60.02</v>
      </c>
      <c r="X937" s="36" t="b">
        <v>1</v>
      </c>
    </row>
    <row r="938" spans="1:24" x14ac:dyDescent="0.3">
      <c r="A938" s="42" t="s">
        <v>4028</v>
      </c>
      <c r="B938" s="128" t="s">
        <v>1626</v>
      </c>
      <c r="C938" s="50" t="s">
        <v>163</v>
      </c>
      <c r="D938" s="51">
        <v>20106</v>
      </c>
      <c r="E938" s="56" t="s">
        <v>222</v>
      </c>
      <c r="F938" s="53" t="s">
        <v>164</v>
      </c>
      <c r="G938" s="54">
        <v>46.59</v>
      </c>
      <c r="H938" s="55">
        <v>46.59</v>
      </c>
      <c r="I938" s="73">
        <v>0</v>
      </c>
      <c r="J938" s="55">
        <v>0</v>
      </c>
      <c r="K938" s="73">
        <v>6.23</v>
      </c>
      <c r="L938" s="55">
        <v>5.17</v>
      </c>
      <c r="M938" s="55">
        <f>TRUNC(((J938*G938)+(L938*G938)),2)</f>
        <v>240.87</v>
      </c>
      <c r="N938" s="55">
        <f>TRUNC(((J938*H938)+(L938*H938)),2)</f>
        <v>240.87</v>
      </c>
      <c r="O938" s="38"/>
      <c r="P938" s="55">
        <v>0</v>
      </c>
      <c r="Q938" s="55">
        <v>6.23</v>
      </c>
      <c r="R938" s="55">
        <v>290.25</v>
      </c>
      <c r="S938" s="55">
        <v>290.25</v>
      </c>
      <c r="T938" s="135">
        <f>N938/S938</f>
        <v>0.82987080103359179</v>
      </c>
      <c r="U938" s="55">
        <f>TRUNC(J938*H938,2)</f>
        <v>0</v>
      </c>
      <c r="V938" s="55">
        <f>TRUNC(L938*H938,2)</f>
        <v>240.87</v>
      </c>
      <c r="X938" s="36" t="b">
        <v>1</v>
      </c>
    </row>
    <row r="939" spans="1:24" x14ac:dyDescent="0.25">
      <c r="A939" s="42" t="s">
        <v>4029</v>
      </c>
      <c r="B939" s="128" t="s">
        <v>1627</v>
      </c>
      <c r="C939" s="50" t="s">
        <v>163</v>
      </c>
      <c r="D939" s="51">
        <v>20139</v>
      </c>
      <c r="E939" s="56" t="s">
        <v>1628</v>
      </c>
      <c r="F939" s="53" t="s">
        <v>164</v>
      </c>
      <c r="G939" s="54">
        <v>2.9</v>
      </c>
      <c r="H939" s="55">
        <v>2.9</v>
      </c>
      <c r="I939" s="73">
        <v>0</v>
      </c>
      <c r="J939" s="55">
        <v>0</v>
      </c>
      <c r="K939" s="73">
        <v>3.9</v>
      </c>
      <c r="L939" s="55">
        <v>3.23</v>
      </c>
      <c r="M939" s="55">
        <f>TRUNC(((J939*G939)+(L939*G939)),2)</f>
        <v>9.36</v>
      </c>
      <c r="N939" s="55">
        <f>TRUNC(((J939*H939)+(L939*H939)),2)</f>
        <v>9.36</v>
      </c>
      <c r="O939" s="37"/>
      <c r="P939" s="55">
        <v>0</v>
      </c>
      <c r="Q939" s="55">
        <v>3.9</v>
      </c>
      <c r="R939" s="55">
        <v>11.31</v>
      </c>
      <c r="S939" s="55">
        <v>11.31</v>
      </c>
      <c r="T939" s="135">
        <f>N939/S939</f>
        <v>0.8275862068965516</v>
      </c>
      <c r="U939" s="55">
        <f>TRUNC(J939*H939,2)</f>
        <v>0</v>
      </c>
      <c r="V939" s="55">
        <f>TRUNC(L939*H939,2)</f>
        <v>9.36</v>
      </c>
      <c r="X939" s="36" t="b">
        <v>1</v>
      </c>
    </row>
    <row r="940" spans="1:24" ht="24" x14ac:dyDescent="0.3">
      <c r="A940" s="42" t="s">
        <v>4030</v>
      </c>
      <c r="B940" s="128" t="s">
        <v>1629</v>
      </c>
      <c r="C940" s="50" t="s">
        <v>163</v>
      </c>
      <c r="D940" s="51">
        <v>20140</v>
      </c>
      <c r="E940" s="56" t="s">
        <v>1630</v>
      </c>
      <c r="F940" s="53" t="s">
        <v>160</v>
      </c>
      <c r="G940" s="54">
        <v>10</v>
      </c>
      <c r="H940" s="55">
        <v>10</v>
      </c>
      <c r="I940" s="73">
        <v>0</v>
      </c>
      <c r="J940" s="55">
        <v>0</v>
      </c>
      <c r="K940" s="73">
        <v>4.58</v>
      </c>
      <c r="L940" s="55">
        <v>3.8</v>
      </c>
      <c r="M940" s="55">
        <f>TRUNC(((J940*G940)+(L940*G940)),2)</f>
        <v>38</v>
      </c>
      <c r="N940" s="55">
        <f>TRUNC(((J940*H940)+(L940*H940)),2)</f>
        <v>38</v>
      </c>
      <c r="O940" s="38"/>
      <c r="P940" s="55">
        <v>0</v>
      </c>
      <c r="Q940" s="55">
        <v>4.58</v>
      </c>
      <c r="R940" s="55">
        <v>45.8</v>
      </c>
      <c r="S940" s="55">
        <v>45.8</v>
      </c>
      <c r="T940" s="135">
        <f>N940/S940</f>
        <v>0.82969432314410485</v>
      </c>
      <c r="U940" s="55">
        <f>TRUNC(J940*H940,2)</f>
        <v>0</v>
      </c>
      <c r="V940" s="55">
        <f>TRUNC(L940*H940,2)</f>
        <v>38</v>
      </c>
      <c r="X940" s="36" t="b">
        <v>1</v>
      </c>
    </row>
    <row r="941" spans="1:24" x14ac:dyDescent="0.25">
      <c r="A941" s="42" t="s">
        <v>4031</v>
      </c>
      <c r="B941" s="128" t="s">
        <v>1631</v>
      </c>
      <c r="C941" s="50" t="s">
        <v>217</v>
      </c>
      <c r="D941" s="51">
        <v>88267</v>
      </c>
      <c r="E941" s="56" t="s">
        <v>1632</v>
      </c>
      <c r="F941" s="53" t="s">
        <v>185</v>
      </c>
      <c r="G941" s="54">
        <v>2</v>
      </c>
      <c r="H941" s="55">
        <v>2</v>
      </c>
      <c r="I941" s="73">
        <v>5.36</v>
      </c>
      <c r="J941" s="55">
        <v>4.4400000000000004</v>
      </c>
      <c r="K941" s="73">
        <v>22.58</v>
      </c>
      <c r="L941" s="55">
        <v>18.739999999999998</v>
      </c>
      <c r="M941" s="55">
        <f>TRUNC(((J941*G941)+(L941*G941)),2)</f>
        <v>46.36</v>
      </c>
      <c r="N941" s="55">
        <f>TRUNC(((J941*H941)+(L941*H941)),2)</f>
        <v>46.36</v>
      </c>
      <c r="O941" s="37"/>
      <c r="P941" s="55">
        <v>5.36</v>
      </c>
      <c r="Q941" s="55">
        <v>22.58</v>
      </c>
      <c r="R941" s="55">
        <v>55.88</v>
      </c>
      <c r="S941" s="55">
        <v>55.88</v>
      </c>
      <c r="T941" s="135">
        <f>N941/S941</f>
        <v>0.82963493199713667</v>
      </c>
      <c r="U941" s="55">
        <f>TRUNC(J941*H941,2)</f>
        <v>8.8800000000000008</v>
      </c>
      <c r="V941" s="55">
        <f>TRUNC(L941*H941,2)</f>
        <v>37.479999999999997</v>
      </c>
      <c r="X941" s="36" t="b">
        <v>1</v>
      </c>
    </row>
    <row r="942" spans="1:24" x14ac:dyDescent="0.25">
      <c r="A942" s="42" t="s">
        <v>4032</v>
      </c>
      <c r="B942" s="128" t="s">
        <v>1633</v>
      </c>
      <c r="C942" s="50" t="s">
        <v>217</v>
      </c>
      <c r="D942" s="51">
        <v>88315</v>
      </c>
      <c r="E942" s="56" t="s">
        <v>1634</v>
      </c>
      <c r="F942" s="53" t="s">
        <v>185</v>
      </c>
      <c r="G942" s="54">
        <v>4</v>
      </c>
      <c r="H942" s="55">
        <v>4</v>
      </c>
      <c r="I942" s="73">
        <v>6.04</v>
      </c>
      <c r="J942" s="55">
        <v>5.01</v>
      </c>
      <c r="K942" s="73">
        <v>22.43</v>
      </c>
      <c r="L942" s="55">
        <v>18.61</v>
      </c>
      <c r="M942" s="55">
        <f>TRUNC(((J942*G942)+(L942*G942)),2)</f>
        <v>94.48</v>
      </c>
      <c r="N942" s="55">
        <f>TRUNC(((J942*H942)+(L942*H942)),2)</f>
        <v>94.48</v>
      </c>
      <c r="O942" s="37"/>
      <c r="P942" s="55">
        <v>6.04</v>
      </c>
      <c r="Q942" s="55">
        <v>22.43</v>
      </c>
      <c r="R942" s="55">
        <v>113.88</v>
      </c>
      <c r="S942" s="55">
        <v>113.88</v>
      </c>
      <c r="T942" s="135">
        <f>N942/S942</f>
        <v>0.8296452406041448</v>
      </c>
      <c r="U942" s="55">
        <f>TRUNC(J942*H942,2)</f>
        <v>20.04</v>
      </c>
      <c r="V942" s="55">
        <f>TRUNC(L942*H942,2)</f>
        <v>74.44</v>
      </c>
      <c r="X942" s="36" t="b">
        <v>1</v>
      </c>
    </row>
    <row r="943" spans="1:24" x14ac:dyDescent="0.25">
      <c r="A943" s="42" t="s">
        <v>4033</v>
      </c>
      <c r="B943" s="128" t="s">
        <v>1635</v>
      </c>
      <c r="C943" s="50" t="s">
        <v>217</v>
      </c>
      <c r="D943" s="51">
        <v>88240</v>
      </c>
      <c r="E943" s="56" t="s">
        <v>1636</v>
      </c>
      <c r="F943" s="53" t="s">
        <v>185</v>
      </c>
      <c r="G943" s="54">
        <v>4</v>
      </c>
      <c r="H943" s="55">
        <v>4</v>
      </c>
      <c r="I943" s="73">
        <v>4.8600000000000003</v>
      </c>
      <c r="J943" s="55">
        <v>4.03</v>
      </c>
      <c r="K943" s="73">
        <v>12.7</v>
      </c>
      <c r="L943" s="55">
        <v>10.54</v>
      </c>
      <c r="M943" s="55">
        <f>TRUNC(((J943*G943)+(L943*G943)),2)</f>
        <v>58.28</v>
      </c>
      <c r="N943" s="55">
        <f>TRUNC(((J943*H943)+(L943*H943)),2)</f>
        <v>58.28</v>
      </c>
      <c r="O943" s="37"/>
      <c r="P943" s="55">
        <v>4.8600000000000003</v>
      </c>
      <c r="Q943" s="55">
        <v>12.7</v>
      </c>
      <c r="R943" s="55">
        <v>70.239999999999995</v>
      </c>
      <c r="S943" s="55">
        <v>70.239999999999995</v>
      </c>
      <c r="T943" s="135">
        <f>N943/S943</f>
        <v>0.82972665148063784</v>
      </c>
      <c r="U943" s="55">
        <f>TRUNC(J943*H943,2)</f>
        <v>16.12</v>
      </c>
      <c r="V943" s="55">
        <f>TRUNC(L943*H943,2)</f>
        <v>42.16</v>
      </c>
      <c r="X943" s="36" t="b">
        <v>1</v>
      </c>
    </row>
    <row r="944" spans="1:24" x14ac:dyDescent="0.25">
      <c r="A944" s="42" t="s">
        <v>4034</v>
      </c>
      <c r="B944" s="127" t="s">
        <v>1637</v>
      </c>
      <c r="C944" s="132"/>
      <c r="D944" s="132"/>
      <c r="E944" s="47" t="s">
        <v>75</v>
      </c>
      <c r="F944" s="132"/>
      <c r="G944" s="48"/>
      <c r="H944" s="48"/>
      <c r="I944" s="72"/>
      <c r="J944" s="48"/>
      <c r="K944" s="72"/>
      <c r="L944" s="48"/>
      <c r="M944" s="314">
        <f>M945</f>
        <v>3584.2</v>
      </c>
      <c r="N944" s="314">
        <f>N945</f>
        <v>3584.2</v>
      </c>
      <c r="O944" s="37"/>
      <c r="P944" s="48"/>
      <c r="Q944" s="48"/>
      <c r="R944" s="314">
        <v>4319.42</v>
      </c>
      <c r="S944" s="314">
        <v>4319.42</v>
      </c>
      <c r="T944" s="135">
        <f>N944/S944</f>
        <v>0.82978733255853787</v>
      </c>
      <c r="U944" s="55">
        <f>TRUNC(J944*H944,2)</f>
        <v>0</v>
      </c>
      <c r="V944" s="55">
        <f>TRUNC(L944*H944,2)</f>
        <v>0</v>
      </c>
      <c r="X944" s="36" t="b">
        <v>1</v>
      </c>
    </row>
    <row r="945" spans="1:24" x14ac:dyDescent="0.25">
      <c r="A945" s="42" t="s">
        <v>4035</v>
      </c>
      <c r="B945" s="128" t="s">
        <v>1638</v>
      </c>
      <c r="C945" s="50" t="s">
        <v>163</v>
      </c>
      <c r="D945" s="51">
        <v>30101</v>
      </c>
      <c r="E945" s="56" t="s">
        <v>230</v>
      </c>
      <c r="F945" s="53" t="s">
        <v>211</v>
      </c>
      <c r="G945" s="54">
        <v>98.82</v>
      </c>
      <c r="H945" s="55">
        <v>98.82</v>
      </c>
      <c r="I945" s="73">
        <v>34.11</v>
      </c>
      <c r="J945" s="55">
        <v>28.31</v>
      </c>
      <c r="K945" s="73">
        <v>9.6</v>
      </c>
      <c r="L945" s="55">
        <v>7.96</v>
      </c>
      <c r="M945" s="55">
        <f>TRUNC(((J945*G945)+(L945*G945)),2)</f>
        <v>3584.2</v>
      </c>
      <c r="N945" s="55">
        <f>TRUNC(((J945*H945)+(L945*H945)),2)</f>
        <v>3584.2</v>
      </c>
      <c r="O945" s="37"/>
      <c r="P945" s="55">
        <v>34.11</v>
      </c>
      <c r="Q945" s="55">
        <v>9.6</v>
      </c>
      <c r="R945" s="55">
        <v>4319.42</v>
      </c>
      <c r="S945" s="55">
        <v>4319.42</v>
      </c>
      <c r="T945" s="135">
        <f>N945/S945</f>
        <v>0.82978733255853787</v>
      </c>
      <c r="U945" s="55">
        <f>TRUNC(J945*H945,2)</f>
        <v>2797.59</v>
      </c>
      <c r="V945" s="55">
        <f>TRUNC(L945*H945,2)</f>
        <v>786.6</v>
      </c>
      <c r="X945" s="36" t="b">
        <v>1</v>
      </c>
    </row>
    <row r="946" spans="1:24" x14ac:dyDescent="0.25">
      <c r="A946" s="42" t="s">
        <v>4036</v>
      </c>
      <c r="B946" s="126">
        <v>23</v>
      </c>
      <c r="C946" s="131"/>
      <c r="D946" s="131"/>
      <c r="E946" s="43" t="s">
        <v>25</v>
      </c>
      <c r="F946" s="44" t="s">
        <v>160</v>
      </c>
      <c r="G946" s="45">
        <v>1</v>
      </c>
      <c r="H946" s="46"/>
      <c r="I946" s="72"/>
      <c r="J946" s="46"/>
      <c r="K946" s="72"/>
      <c r="L946" s="46"/>
      <c r="M946" s="45">
        <f>M947+M958</f>
        <v>2933.8900000000003</v>
      </c>
      <c r="N946" s="45">
        <f>N947+N958</f>
        <v>2933.8900000000003</v>
      </c>
      <c r="O946" s="37"/>
      <c r="P946" s="46"/>
      <c r="Q946" s="46"/>
      <c r="R946" s="45">
        <v>3536.8</v>
      </c>
      <c r="S946" s="45">
        <v>3536.8</v>
      </c>
      <c r="T946" s="135">
        <f>N946/S946</f>
        <v>0.82953234562316225</v>
      </c>
      <c r="U946" s="55">
        <f>TRUNC(J946*H946,2)</f>
        <v>0</v>
      </c>
      <c r="V946" s="55">
        <f>TRUNC(L946*H946,2)</f>
        <v>0</v>
      </c>
      <c r="X946" s="36" t="b">
        <v>1</v>
      </c>
    </row>
    <row r="947" spans="1:24" x14ac:dyDescent="0.25">
      <c r="A947" s="42" t="s">
        <v>4037</v>
      </c>
      <c r="B947" s="127" t="s">
        <v>1639</v>
      </c>
      <c r="C947" s="132"/>
      <c r="D947" s="132"/>
      <c r="E947" s="47" t="s">
        <v>73</v>
      </c>
      <c r="F947" s="132"/>
      <c r="G947" s="48"/>
      <c r="H947" s="48"/>
      <c r="I947" s="72"/>
      <c r="J947" s="48"/>
      <c r="K947" s="72"/>
      <c r="L947" s="48"/>
      <c r="M947" s="314">
        <f>SUM(M948:M957)</f>
        <v>2398.9100000000003</v>
      </c>
      <c r="N947" s="314">
        <f>SUM(N948:N957)</f>
        <v>2398.9100000000003</v>
      </c>
      <c r="O947" s="37"/>
      <c r="P947" s="48"/>
      <c r="Q947" s="48"/>
      <c r="R947" s="314">
        <v>2892.08</v>
      </c>
      <c r="S947" s="314">
        <v>2892.08</v>
      </c>
      <c r="T947" s="135">
        <f>N947/S947</f>
        <v>0.82947567148903223</v>
      </c>
      <c r="U947" s="55">
        <f>TRUNC(J947*H947,2)</f>
        <v>0</v>
      </c>
      <c r="V947" s="55">
        <f>TRUNC(L947*H947,2)</f>
        <v>0</v>
      </c>
      <c r="X947" s="36" t="b">
        <v>1</v>
      </c>
    </row>
    <row r="948" spans="1:24" ht="24" x14ac:dyDescent="0.3">
      <c r="A948" s="42" t="s">
        <v>4038</v>
      </c>
      <c r="B948" s="128" t="s">
        <v>1640</v>
      </c>
      <c r="C948" s="50" t="s">
        <v>163</v>
      </c>
      <c r="D948" s="51">
        <v>20103</v>
      </c>
      <c r="E948" s="52" t="s">
        <v>3015</v>
      </c>
      <c r="F948" s="53" t="s">
        <v>164</v>
      </c>
      <c r="G948" s="54">
        <v>85.93</v>
      </c>
      <c r="H948" s="55">
        <v>85.93</v>
      </c>
      <c r="I948" s="73">
        <v>0</v>
      </c>
      <c r="J948" s="55">
        <v>0</v>
      </c>
      <c r="K948" s="73">
        <v>16.190000000000001</v>
      </c>
      <c r="L948" s="55">
        <v>13.43</v>
      </c>
      <c r="M948" s="55">
        <f>TRUNC(((J948*G948)+(L948*G948)),2)</f>
        <v>1154.03</v>
      </c>
      <c r="N948" s="55">
        <f>TRUNC(((J948*H948)+(L948*H948)),2)</f>
        <v>1154.03</v>
      </c>
      <c r="O948" s="38"/>
      <c r="P948" s="55">
        <v>0</v>
      </c>
      <c r="Q948" s="55">
        <v>16.190000000000001</v>
      </c>
      <c r="R948" s="55">
        <v>1391.2</v>
      </c>
      <c r="S948" s="55">
        <v>1391.2</v>
      </c>
      <c r="T948" s="135">
        <f>N948/S948</f>
        <v>0.82952127659574459</v>
      </c>
      <c r="U948" s="55">
        <f>TRUNC(J948*H948,2)</f>
        <v>0</v>
      </c>
      <c r="V948" s="55">
        <f>TRUNC(L948*H948,2)</f>
        <v>1154.03</v>
      </c>
      <c r="X948" s="36" t="b">
        <v>1</v>
      </c>
    </row>
    <row r="949" spans="1:24" ht="24" x14ac:dyDescent="0.3">
      <c r="A949" s="42" t="s">
        <v>4039</v>
      </c>
      <c r="B949" s="128" t="s">
        <v>1641</v>
      </c>
      <c r="C949" s="50" t="s">
        <v>163</v>
      </c>
      <c r="D949" s="51">
        <v>20102</v>
      </c>
      <c r="E949" s="52" t="s">
        <v>3065</v>
      </c>
      <c r="F949" s="53" t="s">
        <v>164</v>
      </c>
      <c r="G949" s="54">
        <v>85.93</v>
      </c>
      <c r="H949" s="55">
        <v>85.93</v>
      </c>
      <c r="I949" s="73">
        <v>0</v>
      </c>
      <c r="J949" s="55">
        <v>0</v>
      </c>
      <c r="K949" s="73">
        <v>3.12</v>
      </c>
      <c r="L949" s="55">
        <v>2.58</v>
      </c>
      <c r="M949" s="55">
        <f>TRUNC(((J949*G949)+(L949*G949)),2)</f>
        <v>221.69</v>
      </c>
      <c r="N949" s="55">
        <f>TRUNC(((J949*H949)+(L949*H949)),2)</f>
        <v>221.69</v>
      </c>
      <c r="O949" s="38"/>
      <c r="P949" s="55">
        <v>0</v>
      </c>
      <c r="Q949" s="55">
        <v>3.12</v>
      </c>
      <c r="R949" s="55">
        <v>268.10000000000002</v>
      </c>
      <c r="S949" s="55">
        <v>268.10000000000002</v>
      </c>
      <c r="T949" s="135">
        <f>N949/S949</f>
        <v>0.82689295039164479</v>
      </c>
      <c r="U949" s="55">
        <f>TRUNC(J949*H949,2)</f>
        <v>0</v>
      </c>
      <c r="V949" s="55">
        <f>TRUNC(L949*H949,2)</f>
        <v>221.69</v>
      </c>
      <c r="X949" s="36" t="b">
        <v>1</v>
      </c>
    </row>
    <row r="950" spans="1:24" x14ac:dyDescent="0.3">
      <c r="A950" s="42" t="s">
        <v>4040</v>
      </c>
      <c r="B950" s="128" t="s">
        <v>1642</v>
      </c>
      <c r="C950" s="50" t="s">
        <v>163</v>
      </c>
      <c r="D950" s="51">
        <v>20157</v>
      </c>
      <c r="E950" s="56" t="s">
        <v>1643</v>
      </c>
      <c r="F950" s="53" t="s">
        <v>164</v>
      </c>
      <c r="G950" s="54">
        <v>8.1</v>
      </c>
      <c r="H950" s="55">
        <v>8.1</v>
      </c>
      <c r="I950" s="73">
        <v>0</v>
      </c>
      <c r="J950" s="55">
        <v>0</v>
      </c>
      <c r="K950" s="73">
        <v>4.6900000000000004</v>
      </c>
      <c r="L950" s="55">
        <v>3.89</v>
      </c>
      <c r="M950" s="55">
        <f>TRUNC(((J950*G950)+(L950*G950)),2)</f>
        <v>31.5</v>
      </c>
      <c r="N950" s="55">
        <f>TRUNC(((J950*H950)+(L950*H950)),2)</f>
        <v>31.5</v>
      </c>
      <c r="O950" s="38"/>
      <c r="P950" s="55">
        <v>0</v>
      </c>
      <c r="Q950" s="55">
        <v>4.6900000000000004</v>
      </c>
      <c r="R950" s="55">
        <v>37.979999999999997</v>
      </c>
      <c r="S950" s="55">
        <v>37.979999999999997</v>
      </c>
      <c r="T950" s="135">
        <f>N950/S950</f>
        <v>0.82938388625592419</v>
      </c>
      <c r="U950" s="55">
        <f>TRUNC(J950*H950,2)</f>
        <v>0</v>
      </c>
      <c r="V950" s="55">
        <f>TRUNC(L950*H950,2)</f>
        <v>31.5</v>
      </c>
      <c r="X950" s="36" t="b">
        <v>1</v>
      </c>
    </row>
    <row r="951" spans="1:24" x14ac:dyDescent="0.25">
      <c r="A951" s="42" t="s">
        <v>4041</v>
      </c>
      <c r="B951" s="128" t="s">
        <v>1644</v>
      </c>
      <c r="C951" s="50" t="s">
        <v>217</v>
      </c>
      <c r="D951" s="51">
        <v>88240</v>
      </c>
      <c r="E951" s="56" t="s">
        <v>1636</v>
      </c>
      <c r="F951" s="53" t="s">
        <v>185</v>
      </c>
      <c r="G951" s="54">
        <v>2</v>
      </c>
      <c r="H951" s="55">
        <v>2</v>
      </c>
      <c r="I951" s="73">
        <v>4.8600000000000003</v>
      </c>
      <c r="J951" s="55">
        <v>4.03</v>
      </c>
      <c r="K951" s="73">
        <v>12.7</v>
      </c>
      <c r="L951" s="55">
        <v>10.54</v>
      </c>
      <c r="M951" s="55">
        <f>TRUNC(((J951*G951)+(L951*G951)),2)</f>
        <v>29.14</v>
      </c>
      <c r="N951" s="55">
        <f>TRUNC(((J951*H951)+(L951*H951)),2)</f>
        <v>29.14</v>
      </c>
      <c r="O951" s="37"/>
      <c r="P951" s="55">
        <v>4.8600000000000003</v>
      </c>
      <c r="Q951" s="55">
        <v>12.7</v>
      </c>
      <c r="R951" s="55">
        <v>35.119999999999997</v>
      </c>
      <c r="S951" s="55">
        <v>35.119999999999997</v>
      </c>
      <c r="T951" s="135">
        <f>N951/S951</f>
        <v>0.82972665148063784</v>
      </c>
      <c r="U951" s="55">
        <f>TRUNC(J951*H951,2)</f>
        <v>8.06</v>
      </c>
      <c r="V951" s="55">
        <f>TRUNC(L951*H951,2)</f>
        <v>21.08</v>
      </c>
      <c r="X951" s="36" t="b">
        <v>1</v>
      </c>
    </row>
    <row r="952" spans="1:24" x14ac:dyDescent="0.25">
      <c r="A952" s="42" t="s">
        <v>4042</v>
      </c>
      <c r="B952" s="128" t="s">
        <v>1645</v>
      </c>
      <c r="C952" s="50" t="s">
        <v>217</v>
      </c>
      <c r="D952" s="51">
        <v>88315</v>
      </c>
      <c r="E952" s="56" t="s">
        <v>1634</v>
      </c>
      <c r="F952" s="53" t="s">
        <v>185</v>
      </c>
      <c r="G952" s="54">
        <v>2</v>
      </c>
      <c r="H952" s="55">
        <v>2</v>
      </c>
      <c r="I952" s="73">
        <v>6.04</v>
      </c>
      <c r="J952" s="55">
        <v>5.01</v>
      </c>
      <c r="K952" s="73">
        <v>22.43</v>
      </c>
      <c r="L952" s="55">
        <v>18.61</v>
      </c>
      <c r="M952" s="55">
        <f>TRUNC(((J952*G952)+(L952*G952)),2)</f>
        <v>47.24</v>
      </c>
      <c r="N952" s="55">
        <f>TRUNC(((J952*H952)+(L952*H952)),2)</f>
        <v>47.24</v>
      </c>
      <c r="O952" s="37"/>
      <c r="P952" s="55">
        <v>6.04</v>
      </c>
      <c r="Q952" s="55">
        <v>22.43</v>
      </c>
      <c r="R952" s="55">
        <v>56.94</v>
      </c>
      <c r="S952" s="55">
        <v>56.94</v>
      </c>
      <c r="T952" s="135">
        <f>N952/S952</f>
        <v>0.8296452406041448</v>
      </c>
      <c r="U952" s="55">
        <f>TRUNC(J952*H952,2)</f>
        <v>10.02</v>
      </c>
      <c r="V952" s="55">
        <f>TRUNC(L952*H952,2)</f>
        <v>37.22</v>
      </c>
      <c r="X952" s="36" t="b">
        <v>1</v>
      </c>
    </row>
    <row r="953" spans="1:24" ht="24" x14ac:dyDescent="0.3">
      <c r="A953" s="42" t="s">
        <v>4043</v>
      </c>
      <c r="B953" s="128" t="s">
        <v>1646</v>
      </c>
      <c r="C953" s="50" t="s">
        <v>163</v>
      </c>
      <c r="D953" s="51">
        <v>20128</v>
      </c>
      <c r="E953" s="56" t="s">
        <v>1622</v>
      </c>
      <c r="F953" s="53" t="s">
        <v>211</v>
      </c>
      <c r="G953" s="54">
        <v>0.54</v>
      </c>
      <c r="H953" s="55">
        <v>0.54</v>
      </c>
      <c r="I953" s="73">
        <v>0</v>
      </c>
      <c r="J953" s="55">
        <v>0</v>
      </c>
      <c r="K953" s="73">
        <v>280.26</v>
      </c>
      <c r="L953" s="55">
        <v>232.64</v>
      </c>
      <c r="M953" s="55">
        <f>TRUNC(((J953*G953)+(L953*G953)),2)</f>
        <v>125.62</v>
      </c>
      <c r="N953" s="55">
        <f>TRUNC(((J953*H953)+(L953*H953)),2)</f>
        <v>125.62</v>
      </c>
      <c r="O953" s="38"/>
      <c r="P953" s="55">
        <v>0</v>
      </c>
      <c r="Q953" s="55">
        <v>280.26</v>
      </c>
      <c r="R953" s="55">
        <v>151.34</v>
      </c>
      <c r="S953" s="55">
        <v>151.34</v>
      </c>
      <c r="T953" s="135">
        <f>N953/S953</f>
        <v>0.83005153957975419</v>
      </c>
      <c r="U953" s="55">
        <f>TRUNC(J953*H953,2)</f>
        <v>0</v>
      </c>
      <c r="V953" s="55">
        <f>TRUNC(L953*H953,2)</f>
        <v>125.62</v>
      </c>
      <c r="X953" s="36" t="b">
        <v>1</v>
      </c>
    </row>
    <row r="954" spans="1:24" x14ac:dyDescent="0.25">
      <c r="A954" s="42" t="s">
        <v>4044</v>
      </c>
      <c r="B954" s="128" t="s">
        <v>1647</v>
      </c>
      <c r="C954" s="50" t="s">
        <v>163</v>
      </c>
      <c r="D954" s="51">
        <v>20121</v>
      </c>
      <c r="E954" s="56" t="s">
        <v>215</v>
      </c>
      <c r="F954" s="53" t="s">
        <v>211</v>
      </c>
      <c r="G954" s="54">
        <v>5.26</v>
      </c>
      <c r="H954" s="55">
        <v>5.26</v>
      </c>
      <c r="I954" s="73">
        <v>0</v>
      </c>
      <c r="J954" s="55">
        <v>0</v>
      </c>
      <c r="K954" s="73">
        <v>161.93</v>
      </c>
      <c r="L954" s="55">
        <v>134.41</v>
      </c>
      <c r="M954" s="55">
        <f>TRUNC(((J954*G954)+(L954*G954)),2)</f>
        <v>706.99</v>
      </c>
      <c r="N954" s="55">
        <f>TRUNC(((J954*H954)+(L954*H954)),2)</f>
        <v>706.99</v>
      </c>
      <c r="O954" s="37"/>
      <c r="P954" s="55">
        <v>0</v>
      </c>
      <c r="Q954" s="55">
        <v>161.93</v>
      </c>
      <c r="R954" s="55">
        <v>851.75</v>
      </c>
      <c r="S954" s="55">
        <v>851.75</v>
      </c>
      <c r="T954" s="135">
        <f>N954/S954</f>
        <v>0.83004402700322866</v>
      </c>
      <c r="U954" s="55">
        <f>TRUNC(J954*H954,2)</f>
        <v>0</v>
      </c>
      <c r="V954" s="55">
        <f>TRUNC(L954*H954,2)</f>
        <v>706.99</v>
      </c>
      <c r="X954" s="36" t="b">
        <v>1</v>
      </c>
    </row>
    <row r="955" spans="1:24" x14ac:dyDescent="0.25">
      <c r="A955" s="42" t="s">
        <v>4045</v>
      </c>
      <c r="B955" s="128" t="s">
        <v>1648</v>
      </c>
      <c r="C955" s="50" t="s">
        <v>163</v>
      </c>
      <c r="D955" s="51">
        <v>20119</v>
      </c>
      <c r="E955" s="56" t="s">
        <v>1649</v>
      </c>
      <c r="F955" s="53" t="s">
        <v>211</v>
      </c>
      <c r="G955" s="54">
        <v>0.6</v>
      </c>
      <c r="H955" s="55">
        <v>0.6</v>
      </c>
      <c r="I955" s="73">
        <v>0</v>
      </c>
      <c r="J955" s="55">
        <v>0</v>
      </c>
      <c r="K955" s="73">
        <v>74.73</v>
      </c>
      <c r="L955" s="55">
        <v>62.03</v>
      </c>
      <c r="M955" s="55">
        <f>TRUNC(((J955*G955)+(L955*G955)),2)</f>
        <v>37.21</v>
      </c>
      <c r="N955" s="55">
        <f>TRUNC(((J955*H955)+(L955*H955)),2)</f>
        <v>37.21</v>
      </c>
      <c r="O955" s="37"/>
      <c r="P955" s="55">
        <v>0</v>
      </c>
      <c r="Q955" s="55">
        <v>74.73</v>
      </c>
      <c r="R955" s="55">
        <v>44.83</v>
      </c>
      <c r="S955" s="55">
        <v>44.83</v>
      </c>
      <c r="T955" s="135">
        <f>N955/S955</f>
        <v>0.83002453714030788</v>
      </c>
      <c r="U955" s="55">
        <f>TRUNC(J955*H955,2)</f>
        <v>0</v>
      </c>
      <c r="V955" s="55">
        <f>TRUNC(L955*H955,2)</f>
        <v>37.21</v>
      </c>
      <c r="X955" s="36" t="b">
        <v>1</v>
      </c>
    </row>
    <row r="956" spans="1:24" x14ac:dyDescent="0.25">
      <c r="A956" s="42" t="s">
        <v>4046</v>
      </c>
      <c r="B956" s="128" t="s">
        <v>1650</v>
      </c>
      <c r="C956" s="50" t="s">
        <v>197</v>
      </c>
      <c r="D956" s="57" t="s">
        <v>219</v>
      </c>
      <c r="E956" s="56" t="s">
        <v>220</v>
      </c>
      <c r="F956" s="53" t="s">
        <v>164</v>
      </c>
      <c r="G956" s="54">
        <v>1.8</v>
      </c>
      <c r="H956" s="55">
        <v>1.8</v>
      </c>
      <c r="I956" s="73">
        <v>0</v>
      </c>
      <c r="J956" s="55">
        <v>0</v>
      </c>
      <c r="K956" s="73">
        <v>6.23</v>
      </c>
      <c r="L956" s="55">
        <v>5.17</v>
      </c>
      <c r="M956" s="55">
        <f>TRUNC(((J956*G956)+(L956*G956)),2)</f>
        <v>9.3000000000000007</v>
      </c>
      <c r="N956" s="55">
        <f>TRUNC(((J956*H956)+(L956*H956)),2)</f>
        <v>9.3000000000000007</v>
      </c>
      <c r="O956" s="37"/>
      <c r="P956" s="55">
        <v>0</v>
      </c>
      <c r="Q956" s="55">
        <v>6.23</v>
      </c>
      <c r="R956" s="55">
        <v>11.21</v>
      </c>
      <c r="S956" s="55">
        <v>11.21</v>
      </c>
      <c r="T956" s="135">
        <f>N956/S956</f>
        <v>0.82961641391614627</v>
      </c>
      <c r="U956" s="55">
        <f>TRUNC(J956*H956,2)</f>
        <v>0</v>
      </c>
      <c r="V956" s="55">
        <f>TRUNC(L956*H956,2)</f>
        <v>9.3000000000000007</v>
      </c>
      <c r="X956" s="36" t="b">
        <v>1</v>
      </c>
    </row>
    <row r="957" spans="1:24" x14ac:dyDescent="0.3">
      <c r="A957" s="42" t="s">
        <v>4047</v>
      </c>
      <c r="B957" s="128" t="s">
        <v>1651</v>
      </c>
      <c r="C957" s="50" t="s">
        <v>163</v>
      </c>
      <c r="D957" s="51">
        <v>20106</v>
      </c>
      <c r="E957" s="56" t="s">
        <v>222</v>
      </c>
      <c r="F957" s="53" t="s">
        <v>164</v>
      </c>
      <c r="G957" s="54">
        <v>7</v>
      </c>
      <c r="H957" s="55">
        <v>7</v>
      </c>
      <c r="I957" s="73">
        <v>0</v>
      </c>
      <c r="J957" s="55">
        <v>0</v>
      </c>
      <c r="K957" s="73">
        <v>6.23</v>
      </c>
      <c r="L957" s="55">
        <v>5.17</v>
      </c>
      <c r="M957" s="55">
        <f>TRUNC(((J957*G957)+(L957*G957)),2)</f>
        <v>36.19</v>
      </c>
      <c r="N957" s="55">
        <f>TRUNC(((J957*H957)+(L957*H957)),2)</f>
        <v>36.19</v>
      </c>
      <c r="O957" s="38"/>
      <c r="P957" s="55">
        <v>0</v>
      </c>
      <c r="Q957" s="55">
        <v>6.23</v>
      </c>
      <c r="R957" s="55">
        <v>43.61</v>
      </c>
      <c r="S957" s="55">
        <v>43.61</v>
      </c>
      <c r="T957" s="135">
        <f>N957/S957</f>
        <v>0.82985553772070619</v>
      </c>
      <c r="U957" s="55">
        <f>TRUNC(J957*H957,2)</f>
        <v>0</v>
      </c>
      <c r="V957" s="55">
        <f>TRUNC(L957*H957,2)</f>
        <v>36.19</v>
      </c>
      <c r="X957" s="36" t="b">
        <v>1</v>
      </c>
    </row>
    <row r="958" spans="1:24" x14ac:dyDescent="0.25">
      <c r="A958" s="42" t="s">
        <v>4048</v>
      </c>
      <c r="B958" s="127" t="s">
        <v>1652</v>
      </c>
      <c r="C958" s="132"/>
      <c r="D958" s="132"/>
      <c r="E958" s="47" t="s">
        <v>75</v>
      </c>
      <c r="F958" s="132"/>
      <c r="G958" s="48"/>
      <c r="H958" s="48"/>
      <c r="I958" s="72"/>
      <c r="J958" s="48"/>
      <c r="K958" s="72"/>
      <c r="L958" s="48"/>
      <c r="M958" s="314">
        <f>M959</f>
        <v>534.98</v>
      </c>
      <c r="N958" s="314">
        <f>N959</f>
        <v>534.98</v>
      </c>
      <c r="O958" s="37"/>
      <c r="P958" s="48"/>
      <c r="Q958" s="48"/>
      <c r="R958" s="314">
        <v>644.72</v>
      </c>
      <c r="S958" s="314">
        <v>644.72</v>
      </c>
      <c r="T958" s="135">
        <f>N958/S958</f>
        <v>0.82978657401662737</v>
      </c>
      <c r="U958" s="55">
        <f>TRUNC(J958*H958,2)</f>
        <v>0</v>
      </c>
      <c r="V958" s="55">
        <f>TRUNC(L958*H958,2)</f>
        <v>0</v>
      </c>
      <c r="X958" s="36" t="b">
        <v>1</v>
      </c>
    </row>
    <row r="959" spans="1:24" x14ac:dyDescent="0.25">
      <c r="A959" s="42" t="s">
        <v>4049</v>
      </c>
      <c r="B959" s="128" t="s">
        <v>1653</v>
      </c>
      <c r="C959" s="50" t="s">
        <v>163</v>
      </c>
      <c r="D959" s="51">
        <v>30101</v>
      </c>
      <c r="E959" s="56" t="s">
        <v>230</v>
      </c>
      <c r="F959" s="53" t="s">
        <v>211</v>
      </c>
      <c r="G959" s="54">
        <v>14.75</v>
      </c>
      <c r="H959" s="55">
        <v>14.75</v>
      </c>
      <c r="I959" s="73">
        <v>34.11</v>
      </c>
      <c r="J959" s="55">
        <v>28.31</v>
      </c>
      <c r="K959" s="73">
        <v>9.6</v>
      </c>
      <c r="L959" s="55">
        <v>7.96</v>
      </c>
      <c r="M959" s="55">
        <f>TRUNC(((J959*G959)+(L959*G959)),2)</f>
        <v>534.98</v>
      </c>
      <c r="N959" s="55">
        <f>TRUNC(((J959*H959)+(L959*H959)),2)</f>
        <v>534.98</v>
      </c>
      <c r="O959" s="37"/>
      <c r="P959" s="55">
        <v>34.11</v>
      </c>
      <c r="Q959" s="55">
        <v>9.6</v>
      </c>
      <c r="R959" s="55">
        <v>644.72</v>
      </c>
      <c r="S959" s="55">
        <v>644.72</v>
      </c>
      <c r="T959" s="135">
        <f>N959/S959</f>
        <v>0.82978657401662737</v>
      </c>
      <c r="U959" s="55">
        <f>TRUNC(J959*H959,2)</f>
        <v>417.57</v>
      </c>
      <c r="V959" s="55">
        <f>TRUNC(L959*H959,2)</f>
        <v>117.41</v>
      </c>
      <c r="X959" s="36" t="b">
        <v>1</v>
      </c>
    </row>
    <row r="960" spans="1:24" x14ac:dyDescent="0.3">
      <c r="A960" s="42" t="s">
        <v>4050</v>
      </c>
      <c r="B960" s="126">
        <v>24</v>
      </c>
      <c r="C960" s="131"/>
      <c r="D960" s="131"/>
      <c r="E960" s="43" t="s">
        <v>26</v>
      </c>
      <c r="F960" s="44" t="s">
        <v>160</v>
      </c>
      <c r="G960" s="45">
        <v>1</v>
      </c>
      <c r="H960" s="46"/>
      <c r="I960" s="72"/>
      <c r="J960" s="46"/>
      <c r="K960" s="72"/>
      <c r="L960" s="46"/>
      <c r="M960" s="45">
        <f>M961+M963+M965+M968+M970+M972</f>
        <v>19852.82</v>
      </c>
      <c r="N960" s="45">
        <f>N961+N963+N965+N968+N970+N972</f>
        <v>19852.82</v>
      </c>
      <c r="O960" s="38"/>
      <c r="P960" s="46"/>
      <c r="Q960" s="46"/>
      <c r="R960" s="45">
        <v>23929</v>
      </c>
      <c r="S960" s="45">
        <v>23929</v>
      </c>
      <c r="T960" s="135">
        <f>N960/S960</f>
        <v>0.82965523005558106</v>
      </c>
      <c r="U960" s="55">
        <f>TRUNC(J960*H960,2)</f>
        <v>0</v>
      </c>
      <c r="V960" s="55">
        <f>TRUNC(L960*H960,2)</f>
        <v>0</v>
      </c>
      <c r="X960" s="36" t="b">
        <v>1</v>
      </c>
    </row>
    <row r="961" spans="1:24" x14ac:dyDescent="0.25">
      <c r="A961" s="42" t="s">
        <v>4051</v>
      </c>
      <c r="B961" s="127" t="s">
        <v>1654</v>
      </c>
      <c r="C961" s="132"/>
      <c r="D961" s="132"/>
      <c r="E961" s="47" t="s">
        <v>73</v>
      </c>
      <c r="F961" s="132"/>
      <c r="G961" s="48"/>
      <c r="H961" s="48"/>
      <c r="I961" s="72"/>
      <c r="J961" s="48"/>
      <c r="K961" s="72"/>
      <c r="L961" s="48"/>
      <c r="M961" s="314">
        <f>M962</f>
        <v>997.26</v>
      </c>
      <c r="N961" s="314">
        <f>N962</f>
        <v>997.26</v>
      </c>
      <c r="O961" s="37"/>
      <c r="P961" s="48"/>
      <c r="Q961" s="48"/>
      <c r="R961" s="314">
        <v>1204.83</v>
      </c>
      <c r="S961" s="314">
        <v>1204.83</v>
      </c>
      <c r="T961" s="135">
        <f>N961/S961</f>
        <v>0.82771843330594363</v>
      </c>
      <c r="U961" s="55">
        <f>TRUNC(J961*H961,2)</f>
        <v>0</v>
      </c>
      <c r="V961" s="55">
        <f>TRUNC(L961*H961,2)</f>
        <v>0</v>
      </c>
      <c r="X961" s="36" t="b">
        <v>1</v>
      </c>
    </row>
    <row r="962" spans="1:24" x14ac:dyDescent="0.25">
      <c r="A962" s="42" t="s">
        <v>4052</v>
      </c>
      <c r="B962" s="128" t="s">
        <v>1655</v>
      </c>
      <c r="C962" s="50" t="s">
        <v>163</v>
      </c>
      <c r="D962" s="51">
        <v>20202</v>
      </c>
      <c r="E962" s="56" t="s">
        <v>236</v>
      </c>
      <c r="F962" s="53" t="s">
        <v>164</v>
      </c>
      <c r="G962" s="54">
        <v>451.25</v>
      </c>
      <c r="H962" s="55">
        <v>451.25</v>
      </c>
      <c r="I962" s="73">
        <v>0</v>
      </c>
      <c r="J962" s="55">
        <v>0</v>
      </c>
      <c r="K962" s="73">
        <v>2.67</v>
      </c>
      <c r="L962" s="55">
        <v>2.21</v>
      </c>
      <c r="M962" s="55">
        <f>TRUNC(((J962*G962)+(L962*G962)),2)</f>
        <v>997.26</v>
      </c>
      <c r="N962" s="55">
        <f>TRUNC(((J962*H962)+(L962*H962)),2)</f>
        <v>997.26</v>
      </c>
      <c r="O962" s="37"/>
      <c r="P962" s="55">
        <v>0</v>
      </c>
      <c r="Q962" s="55">
        <v>2.67</v>
      </c>
      <c r="R962" s="55">
        <v>1204.83</v>
      </c>
      <c r="S962" s="55">
        <v>1204.83</v>
      </c>
      <c r="T962" s="135">
        <f>N962/S962</f>
        <v>0.82771843330594363</v>
      </c>
      <c r="U962" s="55">
        <f>TRUNC(J962*H962,2)</f>
        <v>0</v>
      </c>
      <c r="V962" s="55">
        <f>TRUNC(L962*H962,2)</f>
        <v>997.26</v>
      </c>
      <c r="X962" s="36" t="b">
        <v>1</v>
      </c>
    </row>
    <row r="963" spans="1:24" x14ac:dyDescent="0.25">
      <c r="A963" s="42" t="s">
        <v>4053</v>
      </c>
      <c r="B963" s="127" t="s">
        <v>1656</v>
      </c>
      <c r="C963" s="132"/>
      <c r="D963" s="132"/>
      <c r="E963" s="47" t="s">
        <v>75</v>
      </c>
      <c r="F963" s="132"/>
      <c r="G963" s="48"/>
      <c r="H963" s="48"/>
      <c r="I963" s="72"/>
      <c r="J963" s="48"/>
      <c r="K963" s="72"/>
      <c r="L963" s="48"/>
      <c r="M963" s="314">
        <f>M964</f>
        <v>327.14999999999998</v>
      </c>
      <c r="N963" s="314">
        <f>N964</f>
        <v>327.14999999999998</v>
      </c>
      <c r="O963" s="37"/>
      <c r="P963" s="48"/>
      <c r="Q963" s="48"/>
      <c r="R963" s="314">
        <v>394.26</v>
      </c>
      <c r="S963" s="314">
        <v>394.26</v>
      </c>
      <c r="T963" s="135">
        <f>N963/S963</f>
        <v>0.82978237711155067</v>
      </c>
      <c r="U963" s="55">
        <f>TRUNC(J963*H963,2)</f>
        <v>0</v>
      </c>
      <c r="V963" s="55">
        <f>TRUNC(L963*H963,2)</f>
        <v>0</v>
      </c>
      <c r="X963" s="36" t="b">
        <v>1</v>
      </c>
    </row>
    <row r="964" spans="1:24" x14ac:dyDescent="0.25">
      <c r="A964" s="42" t="s">
        <v>4054</v>
      </c>
      <c r="B964" s="128" t="s">
        <v>1657</v>
      </c>
      <c r="C964" s="50" t="s">
        <v>163</v>
      </c>
      <c r="D964" s="51">
        <v>30101</v>
      </c>
      <c r="E964" s="56" t="s">
        <v>230</v>
      </c>
      <c r="F964" s="53" t="s">
        <v>211</v>
      </c>
      <c r="G964" s="54">
        <v>9.02</v>
      </c>
      <c r="H964" s="55">
        <v>9.02</v>
      </c>
      <c r="I964" s="73">
        <v>34.11</v>
      </c>
      <c r="J964" s="55">
        <v>28.31</v>
      </c>
      <c r="K964" s="73">
        <v>9.6</v>
      </c>
      <c r="L964" s="55">
        <v>7.96</v>
      </c>
      <c r="M964" s="55">
        <f>TRUNC(((J964*G964)+(L964*G964)),2)</f>
        <v>327.14999999999998</v>
      </c>
      <c r="N964" s="55">
        <f>TRUNC(((J964*H964)+(L964*H964)),2)</f>
        <v>327.14999999999998</v>
      </c>
      <c r="O964" s="37"/>
      <c r="P964" s="55">
        <v>34.11</v>
      </c>
      <c r="Q964" s="55">
        <v>9.6</v>
      </c>
      <c r="R964" s="55">
        <v>394.26</v>
      </c>
      <c r="S964" s="55">
        <v>394.26</v>
      </c>
      <c r="T964" s="135">
        <f>N964/S964</f>
        <v>0.82978237711155067</v>
      </c>
      <c r="U964" s="55">
        <f>TRUNC(J964*H964,2)</f>
        <v>255.35</v>
      </c>
      <c r="V964" s="55">
        <f>TRUNC(L964*H964,2)</f>
        <v>71.790000000000006</v>
      </c>
      <c r="X964" s="36" t="b">
        <v>1</v>
      </c>
    </row>
    <row r="965" spans="1:24" x14ac:dyDescent="0.25">
      <c r="A965" s="42" t="s">
        <v>4055</v>
      </c>
      <c r="B965" s="127" t="s">
        <v>1658</v>
      </c>
      <c r="C965" s="132"/>
      <c r="D965" s="132"/>
      <c r="E965" s="47" t="s">
        <v>77</v>
      </c>
      <c r="F965" s="132"/>
      <c r="G965" s="48"/>
      <c r="H965" s="48"/>
      <c r="I965" s="72"/>
      <c r="J965" s="48"/>
      <c r="K965" s="72"/>
      <c r="L965" s="48"/>
      <c r="M965" s="314">
        <f>SUM(M966:M967)</f>
        <v>2211.12</v>
      </c>
      <c r="N965" s="314">
        <f>SUM(N966:N967)</f>
        <v>2211.12</v>
      </c>
      <c r="O965" s="37"/>
      <c r="P965" s="48"/>
      <c r="Q965" s="48"/>
      <c r="R965" s="314">
        <v>2671.4</v>
      </c>
      <c r="S965" s="314">
        <v>2671.4</v>
      </c>
      <c r="T965" s="135">
        <f>N965/S965</f>
        <v>0.82770083102493064</v>
      </c>
      <c r="U965" s="55">
        <f>TRUNC(J965*H965,2)</f>
        <v>0</v>
      </c>
      <c r="V965" s="55">
        <f>TRUNC(L965*H965,2)</f>
        <v>0</v>
      </c>
      <c r="X965" s="36" t="b">
        <v>1</v>
      </c>
    </row>
    <row r="966" spans="1:24" ht="24" x14ac:dyDescent="0.3">
      <c r="A966" s="42" t="s">
        <v>4056</v>
      </c>
      <c r="B966" s="128" t="s">
        <v>1659</v>
      </c>
      <c r="C966" s="50" t="s">
        <v>163</v>
      </c>
      <c r="D966" s="51">
        <v>41140</v>
      </c>
      <c r="E966" s="56" t="s">
        <v>241</v>
      </c>
      <c r="F966" s="53" t="s">
        <v>164</v>
      </c>
      <c r="G966" s="54">
        <v>451.25</v>
      </c>
      <c r="H966" s="55">
        <v>451.25</v>
      </c>
      <c r="I966" s="73">
        <v>0</v>
      </c>
      <c r="J966" s="55">
        <v>0</v>
      </c>
      <c r="K966" s="73">
        <v>2.72</v>
      </c>
      <c r="L966" s="55">
        <v>2.25</v>
      </c>
      <c r="M966" s="55">
        <f>TRUNC(((J966*G966)+(L966*G966)),2)</f>
        <v>1015.31</v>
      </c>
      <c r="N966" s="55">
        <f>TRUNC(((J966*H966)+(L966*H966)),2)</f>
        <v>1015.31</v>
      </c>
      <c r="O966" s="38"/>
      <c r="P966" s="55">
        <v>0</v>
      </c>
      <c r="Q966" s="55">
        <v>2.72</v>
      </c>
      <c r="R966" s="55">
        <v>1227.4000000000001</v>
      </c>
      <c r="S966" s="55">
        <v>1227.4000000000001</v>
      </c>
      <c r="T966" s="135">
        <f>N966/S966</f>
        <v>0.82720384552713044</v>
      </c>
      <c r="U966" s="55">
        <f>TRUNC(J966*H966,2)</f>
        <v>0</v>
      </c>
      <c r="V966" s="55">
        <f>TRUNC(L966*H966,2)</f>
        <v>1015.31</v>
      </c>
      <c r="X966" s="36" t="b">
        <v>1</v>
      </c>
    </row>
    <row r="967" spans="1:24" ht="24" x14ac:dyDescent="0.3">
      <c r="A967" s="42" t="s">
        <v>4057</v>
      </c>
      <c r="B967" s="128" t="s">
        <v>1660</v>
      </c>
      <c r="C967" s="50" t="s">
        <v>217</v>
      </c>
      <c r="D967" s="51">
        <v>97083</v>
      </c>
      <c r="E967" s="56" t="s">
        <v>243</v>
      </c>
      <c r="F967" s="53" t="s">
        <v>164</v>
      </c>
      <c r="G967" s="54">
        <v>451.25</v>
      </c>
      <c r="H967" s="55">
        <v>451.25</v>
      </c>
      <c r="I967" s="73">
        <v>0.93</v>
      </c>
      <c r="J967" s="55">
        <v>0.77</v>
      </c>
      <c r="K967" s="73">
        <v>2.27</v>
      </c>
      <c r="L967" s="55">
        <v>1.88</v>
      </c>
      <c r="M967" s="55">
        <f>TRUNC(((J967*G967)+(L967*G967)),2)</f>
        <v>1195.81</v>
      </c>
      <c r="N967" s="55">
        <f>TRUNC(((J967*H967)+(L967*H967)),2)</f>
        <v>1195.81</v>
      </c>
      <c r="O967" s="38"/>
      <c r="P967" s="55">
        <v>0.93</v>
      </c>
      <c r="Q967" s="55">
        <v>2.27</v>
      </c>
      <c r="R967" s="55">
        <v>1444</v>
      </c>
      <c r="S967" s="55">
        <v>1444</v>
      </c>
      <c r="T967" s="135">
        <f>N967/S967</f>
        <v>0.82812326869806085</v>
      </c>
      <c r="U967" s="55">
        <f>TRUNC(J967*H967,2)</f>
        <v>347.46</v>
      </c>
      <c r="V967" s="55">
        <f>TRUNC(L967*H967,2)</f>
        <v>848.35</v>
      </c>
      <c r="X967" s="36" t="b">
        <v>1</v>
      </c>
    </row>
    <row r="968" spans="1:24" x14ac:dyDescent="0.25">
      <c r="A968" s="42" t="s">
        <v>4058</v>
      </c>
      <c r="B968" s="127" t="s">
        <v>1661</v>
      </c>
      <c r="C968" s="132"/>
      <c r="D968" s="132"/>
      <c r="E968" s="47" t="s">
        <v>81</v>
      </c>
      <c r="F968" s="132"/>
      <c r="G968" s="48"/>
      <c r="H968" s="48"/>
      <c r="I968" s="72"/>
      <c r="J968" s="48"/>
      <c r="K968" s="72"/>
      <c r="L968" s="48"/>
      <c r="M968" s="314">
        <f>M969</f>
        <v>5638.87</v>
      </c>
      <c r="N968" s="314">
        <f>N969</f>
        <v>5638.87</v>
      </c>
      <c r="O968" s="37"/>
      <c r="P968" s="48"/>
      <c r="Q968" s="48"/>
      <c r="R968" s="314">
        <v>6793.15</v>
      </c>
      <c r="S968" s="314">
        <v>6793.15</v>
      </c>
      <c r="T968" s="135">
        <f>N968/S968</f>
        <v>0.83008177355129797</v>
      </c>
      <c r="U968" s="55">
        <f>TRUNC(J968*H968,2)</f>
        <v>0</v>
      </c>
      <c r="V968" s="55">
        <f>TRUNC(L968*H968,2)</f>
        <v>0</v>
      </c>
      <c r="X968" s="36" t="b">
        <v>1</v>
      </c>
    </row>
    <row r="969" spans="1:24" ht="36" x14ac:dyDescent="0.3">
      <c r="A969" s="42" t="s">
        <v>4059</v>
      </c>
      <c r="B969" s="128" t="s">
        <v>1662</v>
      </c>
      <c r="C969" s="50" t="s">
        <v>197</v>
      </c>
      <c r="D969" s="57" t="s">
        <v>253</v>
      </c>
      <c r="E969" s="56" t="s">
        <v>254</v>
      </c>
      <c r="F969" s="53" t="s">
        <v>164</v>
      </c>
      <c r="G969" s="54">
        <v>26.45</v>
      </c>
      <c r="H969" s="55">
        <v>26.45</v>
      </c>
      <c r="I969" s="73">
        <v>256.83</v>
      </c>
      <c r="J969" s="55">
        <v>213.19</v>
      </c>
      <c r="K969" s="73">
        <v>0</v>
      </c>
      <c r="L969" s="55">
        <v>0</v>
      </c>
      <c r="M969" s="55">
        <f>TRUNC(((J969*G969)+(L969*G969)),2)</f>
        <v>5638.87</v>
      </c>
      <c r="N969" s="55">
        <f>TRUNC(((J969*H969)+(L969*H969)),2)</f>
        <v>5638.87</v>
      </c>
      <c r="O969" s="38"/>
      <c r="P969" s="55">
        <v>256.83</v>
      </c>
      <c r="Q969" s="55">
        <v>0</v>
      </c>
      <c r="R969" s="55">
        <v>6793.15</v>
      </c>
      <c r="S969" s="55">
        <v>6793.15</v>
      </c>
      <c r="T969" s="135">
        <f>N969/S969</f>
        <v>0.83008177355129797</v>
      </c>
      <c r="U969" s="55">
        <f>TRUNC(J969*H969,2)</f>
        <v>5638.87</v>
      </c>
      <c r="V969" s="55">
        <f>TRUNC(L969*H969,2)</f>
        <v>0</v>
      </c>
      <c r="X969" s="36" t="b">
        <v>1</v>
      </c>
    </row>
    <row r="970" spans="1:24" x14ac:dyDescent="0.25">
      <c r="A970" s="42" t="s">
        <v>4060</v>
      </c>
      <c r="B970" s="127" t="s">
        <v>1663</v>
      </c>
      <c r="C970" s="132"/>
      <c r="D970" s="132"/>
      <c r="E970" s="47" t="s">
        <v>99</v>
      </c>
      <c r="F970" s="132"/>
      <c r="G970" s="48"/>
      <c r="H970" s="48"/>
      <c r="I970" s="72"/>
      <c r="J970" s="48"/>
      <c r="K970" s="72"/>
      <c r="L970" s="48"/>
      <c r="M970" s="314">
        <f>M971</f>
        <v>10174.030000000001</v>
      </c>
      <c r="N970" s="314">
        <f>N971</f>
        <v>10174.030000000001</v>
      </c>
      <c r="O970" s="37"/>
      <c r="P970" s="48"/>
      <c r="Q970" s="48"/>
      <c r="R970" s="314">
        <v>12257.02</v>
      </c>
      <c r="S970" s="314">
        <v>12257.02</v>
      </c>
      <c r="T970" s="135">
        <f>N970/S970</f>
        <v>0.83005738752159985</v>
      </c>
      <c r="U970" s="55">
        <f>TRUNC(J970*H970,2)</f>
        <v>0</v>
      </c>
      <c r="V970" s="55">
        <f>TRUNC(L970*H970,2)</f>
        <v>0</v>
      </c>
      <c r="X970" s="36" t="b">
        <v>1</v>
      </c>
    </row>
    <row r="971" spans="1:24" x14ac:dyDescent="0.25">
      <c r="A971" s="42" t="s">
        <v>4061</v>
      </c>
      <c r="B971" s="128" t="s">
        <v>1664</v>
      </c>
      <c r="C971" s="50" t="s">
        <v>197</v>
      </c>
      <c r="D971" s="57" t="s">
        <v>257</v>
      </c>
      <c r="E971" s="56" t="s">
        <v>258</v>
      </c>
      <c r="F971" s="53" t="s">
        <v>172</v>
      </c>
      <c r="G971" s="54">
        <v>33.700000000000003</v>
      </c>
      <c r="H971" s="55">
        <v>33.700000000000003</v>
      </c>
      <c r="I971" s="73">
        <v>322.61</v>
      </c>
      <c r="J971" s="55">
        <v>267.79000000000002</v>
      </c>
      <c r="K971" s="73">
        <v>41.1</v>
      </c>
      <c r="L971" s="55">
        <v>34.11</v>
      </c>
      <c r="M971" s="55">
        <f>TRUNC(((J971*G971)+(L971*G971)),2)</f>
        <v>10174.030000000001</v>
      </c>
      <c r="N971" s="55">
        <f>TRUNC(((J971*H971)+(L971*H971)),2)</f>
        <v>10174.030000000001</v>
      </c>
      <c r="O971" s="37"/>
      <c r="P971" s="55">
        <v>322.61</v>
      </c>
      <c r="Q971" s="55">
        <v>41.1</v>
      </c>
      <c r="R971" s="55">
        <v>12257.02</v>
      </c>
      <c r="S971" s="55">
        <v>12257.02</v>
      </c>
      <c r="T971" s="135">
        <f>N971/S971</f>
        <v>0.83005738752159985</v>
      </c>
      <c r="U971" s="55">
        <f>TRUNC(J971*H971,2)</f>
        <v>9024.52</v>
      </c>
      <c r="V971" s="55">
        <f>TRUNC(L971*H971,2)</f>
        <v>1149.5</v>
      </c>
      <c r="X971" s="36" t="b">
        <v>1</v>
      </c>
    </row>
    <row r="972" spans="1:24" x14ac:dyDescent="0.25">
      <c r="A972" s="42" t="s">
        <v>4062</v>
      </c>
      <c r="B972" s="127" t="s">
        <v>1665</v>
      </c>
      <c r="C972" s="132"/>
      <c r="D972" s="132"/>
      <c r="E972" s="47" t="s">
        <v>103</v>
      </c>
      <c r="F972" s="132"/>
      <c r="G972" s="48"/>
      <c r="H972" s="48"/>
      <c r="I972" s="72"/>
      <c r="J972" s="48"/>
      <c r="K972" s="72"/>
      <c r="L972" s="48"/>
      <c r="M972" s="314">
        <f>SUM(M973:M974)</f>
        <v>504.39000000000004</v>
      </c>
      <c r="N972" s="314">
        <f>SUM(N973:N974)</f>
        <v>504.39000000000004</v>
      </c>
      <c r="O972" s="37"/>
      <c r="P972" s="48"/>
      <c r="Q972" s="48"/>
      <c r="R972" s="314">
        <v>608.34</v>
      </c>
      <c r="S972" s="314">
        <v>608.34</v>
      </c>
      <c r="T972" s="135">
        <f>N972/S972</f>
        <v>0.82912516027221628</v>
      </c>
      <c r="U972" s="55">
        <f>TRUNC(J972*H972,2)</f>
        <v>0</v>
      </c>
      <c r="V972" s="55">
        <f>TRUNC(L972*H972,2)</f>
        <v>0</v>
      </c>
      <c r="X972" s="36" t="b">
        <v>1</v>
      </c>
    </row>
    <row r="973" spans="1:24" x14ac:dyDescent="0.25">
      <c r="A973" s="42" t="s">
        <v>4063</v>
      </c>
      <c r="B973" s="128" t="s">
        <v>1666</v>
      </c>
      <c r="C973" s="50" t="s">
        <v>163</v>
      </c>
      <c r="D973" s="51">
        <v>200150</v>
      </c>
      <c r="E973" s="56" t="s">
        <v>449</v>
      </c>
      <c r="F973" s="53" t="s">
        <v>164</v>
      </c>
      <c r="G973" s="54">
        <v>26.45</v>
      </c>
      <c r="H973" s="55">
        <v>26.45</v>
      </c>
      <c r="I973" s="73">
        <v>3.75</v>
      </c>
      <c r="J973" s="55">
        <v>3.11</v>
      </c>
      <c r="K973" s="73">
        <v>1.24</v>
      </c>
      <c r="L973" s="55">
        <v>1.02</v>
      </c>
      <c r="M973" s="55">
        <f>TRUNC(((J973*G973)+(L973*G973)),2)</f>
        <v>109.23</v>
      </c>
      <c r="N973" s="55">
        <f>TRUNC(((J973*H973)+(L973*H973)),2)</f>
        <v>109.23</v>
      </c>
      <c r="O973" s="37"/>
      <c r="P973" s="55">
        <v>3.75</v>
      </c>
      <c r="Q973" s="55">
        <v>1.24</v>
      </c>
      <c r="R973" s="55">
        <v>131.97999999999999</v>
      </c>
      <c r="S973" s="55">
        <v>131.97999999999999</v>
      </c>
      <c r="T973" s="135">
        <f>N973/S973</f>
        <v>0.82762539778754363</v>
      </c>
      <c r="U973" s="55">
        <f>TRUNC(J973*H973,2)</f>
        <v>82.25</v>
      </c>
      <c r="V973" s="55">
        <f>TRUNC(L973*H973,2)</f>
        <v>26.97</v>
      </c>
      <c r="X973" s="36" t="b">
        <v>1</v>
      </c>
    </row>
    <row r="974" spans="1:24" x14ac:dyDescent="0.25">
      <c r="A974" s="42" t="s">
        <v>4064</v>
      </c>
      <c r="B974" s="128" t="s">
        <v>1667</v>
      </c>
      <c r="C974" s="50" t="s">
        <v>163</v>
      </c>
      <c r="D974" s="51">
        <v>200403</v>
      </c>
      <c r="E974" s="56" t="s">
        <v>451</v>
      </c>
      <c r="F974" s="53" t="s">
        <v>164</v>
      </c>
      <c r="G974" s="54">
        <v>26.45</v>
      </c>
      <c r="H974" s="55">
        <v>26.45</v>
      </c>
      <c r="I974" s="73">
        <v>2.88</v>
      </c>
      <c r="J974" s="55">
        <v>2.39</v>
      </c>
      <c r="K974" s="73">
        <v>15.13</v>
      </c>
      <c r="L974" s="55">
        <v>12.55</v>
      </c>
      <c r="M974" s="55">
        <f>TRUNC(((J974*G974)+(L974*G974)),2)</f>
        <v>395.16</v>
      </c>
      <c r="N974" s="55">
        <f>TRUNC(((J974*H974)+(L974*H974)),2)</f>
        <v>395.16</v>
      </c>
      <c r="O974" s="37"/>
      <c r="P974" s="55">
        <v>2.88</v>
      </c>
      <c r="Q974" s="55">
        <v>15.13</v>
      </c>
      <c r="R974" s="55">
        <v>476.36</v>
      </c>
      <c r="S974" s="55">
        <v>476.36</v>
      </c>
      <c r="T974" s="135">
        <f>N974/S974</f>
        <v>0.8295406835166681</v>
      </c>
      <c r="U974" s="55">
        <f>TRUNC(J974*H974,2)</f>
        <v>63.21</v>
      </c>
      <c r="V974" s="55">
        <f>TRUNC(L974*H974,2)</f>
        <v>331.94</v>
      </c>
      <c r="X974" s="36" t="b">
        <v>1</v>
      </c>
    </row>
    <row r="975" spans="1:24" x14ac:dyDescent="0.25">
      <c r="A975" s="42" t="s">
        <v>4065</v>
      </c>
      <c r="B975" s="126">
        <v>25</v>
      </c>
      <c r="C975" s="131"/>
      <c r="D975" s="131"/>
      <c r="E975" s="43" t="s">
        <v>1668</v>
      </c>
      <c r="F975" s="44" t="s">
        <v>160</v>
      </c>
      <c r="G975" s="45">
        <v>1</v>
      </c>
      <c r="H975" s="46"/>
      <c r="I975" s="72"/>
      <c r="J975" s="46"/>
      <c r="K975" s="72"/>
      <c r="L975" s="46"/>
      <c r="M975" s="45">
        <f>M976+M978+M980+M987+M1006+M1067+M1112+M1233+M1237+M1244+M1246+M1251+M1258+M1260+M1265+M1272+M1281+M1287+M1289+M1313</f>
        <v>883225.07</v>
      </c>
      <c r="N975" s="45">
        <f>N976+N978+N980+N987+N1006+N1067+N1112+N1233+N1237+N1244+N1246+N1251+N1258+N1260+N1265+N1272+N1281+N1287+N1289+N1313</f>
        <v>883225.07</v>
      </c>
      <c r="O975" s="37"/>
      <c r="P975" s="46"/>
      <c r="Q975" s="46"/>
      <c r="R975" s="45">
        <v>1064443.8999999999</v>
      </c>
      <c r="S975" s="45">
        <v>1064443.8999999999</v>
      </c>
      <c r="T975" s="135">
        <f>N975/S975</f>
        <v>0.82975257784839584</v>
      </c>
      <c r="U975" s="55">
        <f>TRUNC(J975*H975,2)</f>
        <v>0</v>
      </c>
      <c r="V975" s="55">
        <f>TRUNC(L975*H975,2)</f>
        <v>0</v>
      </c>
      <c r="X975" s="36" t="b">
        <v>1</v>
      </c>
    </row>
    <row r="976" spans="1:24" x14ac:dyDescent="0.25">
      <c r="A976" s="42" t="s">
        <v>4066</v>
      </c>
      <c r="B976" s="127" t="s">
        <v>1669</v>
      </c>
      <c r="C976" s="132"/>
      <c r="D976" s="132"/>
      <c r="E976" s="47" t="s">
        <v>73</v>
      </c>
      <c r="F976" s="132"/>
      <c r="G976" s="48"/>
      <c r="H976" s="48"/>
      <c r="I976" s="72"/>
      <c r="J976" s="48"/>
      <c r="K976" s="72"/>
      <c r="L976" s="48"/>
      <c r="M976" s="314">
        <f>M977</f>
        <v>1536.3</v>
      </c>
      <c r="N976" s="314">
        <f>N977</f>
        <v>1536.3</v>
      </c>
      <c r="O976" s="37"/>
      <c r="P976" s="48"/>
      <c r="Q976" s="48"/>
      <c r="R976" s="314">
        <v>1853.8</v>
      </c>
      <c r="S976" s="314">
        <v>1853.8</v>
      </c>
      <c r="T976" s="135">
        <f>N976/S976</f>
        <v>0.82873017585500053</v>
      </c>
      <c r="U976" s="55">
        <f>TRUNC(J976*H976,2)</f>
        <v>0</v>
      </c>
      <c r="V976" s="55">
        <f>TRUNC(L976*H976,2)</f>
        <v>0</v>
      </c>
      <c r="X976" s="36" t="b">
        <v>1</v>
      </c>
    </row>
    <row r="977" spans="1:24" ht="24" x14ac:dyDescent="0.3">
      <c r="A977" s="42" t="s">
        <v>4067</v>
      </c>
      <c r="B977" s="128" t="s">
        <v>1670</v>
      </c>
      <c r="C977" s="50" t="s">
        <v>163</v>
      </c>
      <c r="D977" s="51">
        <v>20701</v>
      </c>
      <c r="E977" s="56" t="s">
        <v>265</v>
      </c>
      <c r="F977" s="53" t="s">
        <v>164</v>
      </c>
      <c r="G977" s="54">
        <v>341.4</v>
      </c>
      <c r="H977" s="55">
        <v>341.4</v>
      </c>
      <c r="I977" s="73">
        <v>3.82</v>
      </c>
      <c r="J977" s="55">
        <v>3.17</v>
      </c>
      <c r="K977" s="73">
        <v>1.61</v>
      </c>
      <c r="L977" s="55">
        <v>1.33</v>
      </c>
      <c r="M977" s="55">
        <f>TRUNC(((J977*G977)+(L977*G977)),2)</f>
        <v>1536.3</v>
      </c>
      <c r="N977" s="55">
        <f>TRUNC(((J977*H977)+(L977*H977)),2)</f>
        <v>1536.3</v>
      </c>
      <c r="O977" s="38"/>
      <c r="P977" s="55">
        <v>3.82</v>
      </c>
      <c r="Q977" s="55">
        <v>1.61</v>
      </c>
      <c r="R977" s="55">
        <v>1853.8</v>
      </c>
      <c r="S977" s="55">
        <v>1853.8</v>
      </c>
      <c r="T977" s="135">
        <f>N977/S977</f>
        <v>0.82873017585500053</v>
      </c>
      <c r="U977" s="55">
        <f>TRUNC(J977*H977,2)</f>
        <v>1082.23</v>
      </c>
      <c r="V977" s="55">
        <f>TRUNC(L977*H977,2)</f>
        <v>454.06</v>
      </c>
      <c r="X977" s="36" t="b">
        <v>1</v>
      </c>
    </row>
    <row r="978" spans="1:24" x14ac:dyDescent="0.25">
      <c r="A978" s="42" t="s">
        <v>4068</v>
      </c>
      <c r="B978" s="127" t="s">
        <v>1671</v>
      </c>
      <c r="C978" s="132"/>
      <c r="D978" s="132"/>
      <c r="E978" s="47" t="s">
        <v>75</v>
      </c>
      <c r="F978" s="132"/>
      <c r="G978" s="48"/>
      <c r="H978" s="48"/>
      <c r="I978" s="72"/>
      <c r="J978" s="48"/>
      <c r="K978" s="72"/>
      <c r="L978" s="48"/>
      <c r="M978" s="314">
        <f>M979</f>
        <v>866.49</v>
      </c>
      <c r="N978" s="314">
        <f>N979</f>
        <v>866.49</v>
      </c>
      <c r="O978" s="37"/>
      <c r="P978" s="48"/>
      <c r="Q978" s="48"/>
      <c r="R978" s="314">
        <v>1044.23</v>
      </c>
      <c r="S978" s="314">
        <v>1044.23</v>
      </c>
      <c r="T978" s="135">
        <f>N978/S978</f>
        <v>0.82978845656608213</v>
      </c>
      <c r="U978" s="55">
        <f>TRUNC(J978*H978,2)</f>
        <v>0</v>
      </c>
      <c r="V978" s="55">
        <f>TRUNC(L978*H978,2)</f>
        <v>0</v>
      </c>
      <c r="X978" s="36" t="b">
        <v>1</v>
      </c>
    </row>
    <row r="979" spans="1:24" x14ac:dyDescent="0.25">
      <c r="A979" s="42" t="s">
        <v>4069</v>
      </c>
      <c r="B979" s="128" t="s">
        <v>1672</v>
      </c>
      <c r="C979" s="50" t="s">
        <v>163</v>
      </c>
      <c r="D979" s="51">
        <v>30101</v>
      </c>
      <c r="E979" s="56" t="s">
        <v>230</v>
      </c>
      <c r="F979" s="53" t="s">
        <v>211</v>
      </c>
      <c r="G979" s="54">
        <v>23.89</v>
      </c>
      <c r="H979" s="55">
        <v>23.89</v>
      </c>
      <c r="I979" s="73">
        <v>34.11</v>
      </c>
      <c r="J979" s="55">
        <v>28.31</v>
      </c>
      <c r="K979" s="73">
        <v>9.6</v>
      </c>
      <c r="L979" s="55">
        <v>7.96</v>
      </c>
      <c r="M979" s="55">
        <f>TRUNC(((J979*G979)+(L979*G979)),2)</f>
        <v>866.49</v>
      </c>
      <c r="N979" s="55">
        <f>TRUNC(((J979*H979)+(L979*H979)),2)</f>
        <v>866.49</v>
      </c>
      <c r="O979" s="37"/>
      <c r="P979" s="55">
        <v>34.11</v>
      </c>
      <c r="Q979" s="55">
        <v>9.6</v>
      </c>
      <c r="R979" s="55">
        <v>1044.23</v>
      </c>
      <c r="S979" s="55">
        <v>1044.23</v>
      </c>
      <c r="T979" s="135">
        <f>N979/S979</f>
        <v>0.82978845656608213</v>
      </c>
      <c r="U979" s="55">
        <f>TRUNC(J979*H979,2)</f>
        <v>676.32</v>
      </c>
      <c r="V979" s="55">
        <f>TRUNC(L979*H979,2)</f>
        <v>190.16</v>
      </c>
      <c r="X979" s="36" t="b">
        <v>1</v>
      </c>
    </row>
    <row r="980" spans="1:24" x14ac:dyDescent="0.25">
      <c r="A980" s="42" t="s">
        <v>4070</v>
      </c>
      <c r="B980" s="127" t="s">
        <v>1673</v>
      </c>
      <c r="C980" s="132"/>
      <c r="D980" s="132"/>
      <c r="E980" s="47" t="s">
        <v>77</v>
      </c>
      <c r="F980" s="132"/>
      <c r="G980" s="48"/>
      <c r="H980" s="48"/>
      <c r="I980" s="72"/>
      <c r="J980" s="48"/>
      <c r="K980" s="72"/>
      <c r="L980" s="48"/>
      <c r="M980" s="314">
        <f>M981+M984</f>
        <v>2354.73</v>
      </c>
      <c r="N980" s="314">
        <f>N981+N984</f>
        <v>2354.73</v>
      </c>
      <c r="O980" s="37"/>
      <c r="P980" s="48"/>
      <c r="Q980" s="48"/>
      <c r="R980" s="314">
        <v>2841.06</v>
      </c>
      <c r="S980" s="314">
        <v>2841.06</v>
      </c>
      <c r="T980" s="135">
        <f>N980/S980</f>
        <v>0.82882093303203741</v>
      </c>
      <c r="U980" s="55">
        <f>TRUNC(J980*H980,2)</f>
        <v>0</v>
      </c>
      <c r="V980" s="55">
        <f>TRUNC(L980*H980,2)</f>
        <v>0</v>
      </c>
      <c r="X980" s="36" t="b">
        <v>1</v>
      </c>
    </row>
    <row r="981" spans="1:24" x14ac:dyDescent="0.25">
      <c r="A981" s="42" t="s">
        <v>4071</v>
      </c>
      <c r="B981" s="129" t="s">
        <v>1674</v>
      </c>
      <c r="C981" s="133"/>
      <c r="D981" s="133"/>
      <c r="E981" s="58" t="s">
        <v>516</v>
      </c>
      <c r="F981" s="133"/>
      <c r="G981" s="59"/>
      <c r="H981" s="59"/>
      <c r="I981" s="72"/>
      <c r="J981" s="59"/>
      <c r="K981" s="72"/>
      <c r="L981" s="59"/>
      <c r="M981" s="60">
        <f>SUM(M982:M983)</f>
        <v>2280.5500000000002</v>
      </c>
      <c r="N981" s="60">
        <f>SUM(N982:N983)</f>
        <v>2280.5500000000002</v>
      </c>
      <c r="O981" s="37"/>
      <c r="P981" s="59"/>
      <c r="Q981" s="59"/>
      <c r="R981" s="60">
        <v>2751.67</v>
      </c>
      <c r="S981" s="60">
        <v>2751.67</v>
      </c>
      <c r="T981" s="135">
        <f>N981/S981</f>
        <v>0.8287876089792745</v>
      </c>
      <c r="U981" s="55">
        <f>TRUNC(J981*H981,2)</f>
        <v>0</v>
      </c>
      <c r="V981" s="55">
        <f>TRUNC(L981*H981,2)</f>
        <v>0</v>
      </c>
      <c r="X981" s="36" t="b">
        <v>1</v>
      </c>
    </row>
    <row r="982" spans="1:24" ht="24" x14ac:dyDescent="0.3">
      <c r="A982" s="42" t="s">
        <v>4072</v>
      </c>
      <c r="B982" s="128" t="s">
        <v>1675</v>
      </c>
      <c r="C982" s="50" t="s">
        <v>163</v>
      </c>
      <c r="D982" s="51">
        <v>41140</v>
      </c>
      <c r="E982" s="52" t="s">
        <v>3036</v>
      </c>
      <c r="F982" s="53" t="s">
        <v>164</v>
      </c>
      <c r="G982" s="54">
        <v>341.4</v>
      </c>
      <c r="H982" s="55">
        <v>341.4</v>
      </c>
      <c r="I982" s="73">
        <v>0</v>
      </c>
      <c r="J982" s="55">
        <v>0</v>
      </c>
      <c r="K982" s="73">
        <v>2.72</v>
      </c>
      <c r="L982" s="55">
        <v>2.25</v>
      </c>
      <c r="M982" s="55">
        <f>TRUNC(((J982*G982)+(L982*G982)),2)</f>
        <v>768.15</v>
      </c>
      <c r="N982" s="55">
        <f>TRUNC(((J982*H982)+(L982*H982)),2)</f>
        <v>768.15</v>
      </c>
      <c r="O982" s="38"/>
      <c r="P982" s="55">
        <v>0</v>
      </c>
      <c r="Q982" s="55">
        <v>2.72</v>
      </c>
      <c r="R982" s="55">
        <v>928.6</v>
      </c>
      <c r="S982" s="55">
        <v>928.6</v>
      </c>
      <c r="T982" s="135">
        <f>N982/S982</f>
        <v>0.82721300883049753</v>
      </c>
      <c r="U982" s="55">
        <f>TRUNC(J982*H982,2)</f>
        <v>0</v>
      </c>
      <c r="V982" s="55">
        <f>TRUNC(L982*H982,2)</f>
        <v>768.15</v>
      </c>
      <c r="X982" s="36" t="b">
        <v>1</v>
      </c>
    </row>
    <row r="983" spans="1:24" x14ac:dyDescent="0.25">
      <c r="A983" s="42" t="s">
        <v>4073</v>
      </c>
      <c r="B983" s="128" t="s">
        <v>1676</v>
      </c>
      <c r="C983" s="50" t="s">
        <v>163</v>
      </c>
      <c r="D983" s="51">
        <v>41002</v>
      </c>
      <c r="E983" s="56" t="s">
        <v>659</v>
      </c>
      <c r="F983" s="53" t="s">
        <v>164</v>
      </c>
      <c r="G983" s="54">
        <v>341.4</v>
      </c>
      <c r="H983" s="55">
        <v>341.4</v>
      </c>
      <c r="I983" s="73">
        <v>0</v>
      </c>
      <c r="J983" s="55">
        <v>0</v>
      </c>
      <c r="K983" s="73">
        <v>5.34</v>
      </c>
      <c r="L983" s="55">
        <v>4.43</v>
      </c>
      <c r="M983" s="55">
        <f>TRUNC(((J983*G983)+(L983*G983)),2)</f>
        <v>1512.4</v>
      </c>
      <c r="N983" s="55">
        <f>TRUNC(((J983*H983)+(L983*H983)),2)</f>
        <v>1512.4</v>
      </c>
      <c r="O983" s="37"/>
      <c r="P983" s="55">
        <v>0</v>
      </c>
      <c r="Q983" s="55">
        <v>5.34</v>
      </c>
      <c r="R983" s="55">
        <v>1823.07</v>
      </c>
      <c r="S983" s="55">
        <v>1823.07</v>
      </c>
      <c r="T983" s="135">
        <f>N983/S983</f>
        <v>0.82958964823073178</v>
      </c>
      <c r="U983" s="55">
        <f>TRUNC(J983*H983,2)</f>
        <v>0</v>
      </c>
      <c r="V983" s="55">
        <f>TRUNC(L983*H983,2)</f>
        <v>1512.4</v>
      </c>
      <c r="X983" s="36" t="b">
        <v>1</v>
      </c>
    </row>
    <row r="984" spans="1:24" x14ac:dyDescent="0.25">
      <c r="A984" s="42" t="s">
        <v>4074</v>
      </c>
      <c r="B984" s="129" t="s">
        <v>1677</v>
      </c>
      <c r="C984" s="133"/>
      <c r="D984" s="133"/>
      <c r="E984" s="58" t="s">
        <v>1678</v>
      </c>
      <c r="F984" s="133"/>
      <c r="G984" s="59"/>
      <c r="H984" s="59"/>
      <c r="I984" s="72"/>
      <c r="J984" s="59"/>
      <c r="K984" s="72"/>
      <c r="L984" s="59"/>
      <c r="M984" s="60">
        <f>SUM(M985:M986)</f>
        <v>74.180000000000007</v>
      </c>
      <c r="N984" s="60">
        <f>SUM(N985:N986)</f>
        <v>74.180000000000007</v>
      </c>
      <c r="O984" s="37"/>
      <c r="P984" s="59"/>
      <c r="Q984" s="59"/>
      <c r="R984" s="60">
        <v>89.39</v>
      </c>
      <c r="S984" s="60">
        <v>89.39</v>
      </c>
      <c r="T984" s="135">
        <f>N984/S984</f>
        <v>0.82984673900883776</v>
      </c>
      <c r="U984" s="55">
        <f>TRUNC(J984*H984,2)</f>
        <v>0</v>
      </c>
      <c r="V984" s="55">
        <f>TRUNC(L984*H984,2)</f>
        <v>0</v>
      </c>
      <c r="X984" s="36" t="b">
        <v>1</v>
      </c>
    </row>
    <row r="985" spans="1:24" x14ac:dyDescent="0.25">
      <c r="A985" s="42" t="s">
        <v>4075</v>
      </c>
      <c r="B985" s="128" t="s">
        <v>1679</v>
      </c>
      <c r="C985" s="50" t="s">
        <v>163</v>
      </c>
      <c r="D985" s="51">
        <v>40101</v>
      </c>
      <c r="E985" s="56" t="s">
        <v>307</v>
      </c>
      <c r="F985" s="53" t="s">
        <v>211</v>
      </c>
      <c r="G985" s="54">
        <v>2.35</v>
      </c>
      <c r="H985" s="55">
        <v>2.35</v>
      </c>
      <c r="I985" s="73">
        <v>0</v>
      </c>
      <c r="J985" s="55">
        <v>0</v>
      </c>
      <c r="K985" s="73">
        <v>34.229999999999997</v>
      </c>
      <c r="L985" s="55">
        <v>28.41</v>
      </c>
      <c r="M985" s="55">
        <f>TRUNC(((J985*G985)+(L985*G985)),2)</f>
        <v>66.760000000000005</v>
      </c>
      <c r="N985" s="55">
        <f>TRUNC(((J985*H985)+(L985*H985)),2)</f>
        <v>66.760000000000005</v>
      </c>
      <c r="O985" s="37"/>
      <c r="P985" s="55">
        <v>0</v>
      </c>
      <c r="Q985" s="55">
        <v>34.229999999999997</v>
      </c>
      <c r="R985" s="55">
        <v>80.44</v>
      </c>
      <c r="S985" s="55">
        <v>80.44</v>
      </c>
      <c r="T985" s="135">
        <f>N985/S985</f>
        <v>0.82993535554450526</v>
      </c>
      <c r="U985" s="55">
        <f>TRUNC(J985*H985,2)</f>
        <v>0</v>
      </c>
      <c r="V985" s="55">
        <f>TRUNC(L985*H985,2)</f>
        <v>66.760000000000005</v>
      </c>
      <c r="X985" s="36" t="b">
        <v>1</v>
      </c>
    </row>
    <row r="986" spans="1:24" x14ac:dyDescent="0.25">
      <c r="A986" s="42" t="s">
        <v>4076</v>
      </c>
      <c r="B986" s="128" t="s">
        <v>1680</v>
      </c>
      <c r="C986" s="50" t="s">
        <v>163</v>
      </c>
      <c r="D986" s="51">
        <v>40904</v>
      </c>
      <c r="E986" s="56" t="s">
        <v>1681</v>
      </c>
      <c r="F986" s="53" t="s">
        <v>211</v>
      </c>
      <c r="G986" s="54">
        <v>2.35</v>
      </c>
      <c r="H986" s="55">
        <v>2.35</v>
      </c>
      <c r="I986" s="73">
        <v>0.57999999999999996</v>
      </c>
      <c r="J986" s="55">
        <v>0.48</v>
      </c>
      <c r="K986" s="73">
        <v>3.23</v>
      </c>
      <c r="L986" s="55">
        <v>2.68</v>
      </c>
      <c r="M986" s="55">
        <f>TRUNC(((J986*G986)+(L986*G986)),2)</f>
        <v>7.42</v>
      </c>
      <c r="N986" s="55">
        <f>TRUNC(((J986*H986)+(L986*H986)),2)</f>
        <v>7.42</v>
      </c>
      <c r="O986" s="37"/>
      <c r="P986" s="55">
        <v>0.57999999999999996</v>
      </c>
      <c r="Q986" s="55">
        <v>3.23</v>
      </c>
      <c r="R986" s="55">
        <v>8.9499999999999993</v>
      </c>
      <c r="S986" s="55">
        <v>8.9499999999999993</v>
      </c>
      <c r="T986" s="135">
        <f>N986/S986</f>
        <v>0.82905027932960895</v>
      </c>
      <c r="U986" s="55">
        <f>TRUNC(J986*H986,2)</f>
        <v>1.1200000000000001</v>
      </c>
      <c r="V986" s="55">
        <f>TRUNC(L986*H986,2)</f>
        <v>6.29</v>
      </c>
      <c r="X986" s="36" t="b">
        <v>1</v>
      </c>
    </row>
    <row r="987" spans="1:24" x14ac:dyDescent="0.25">
      <c r="A987" s="42" t="s">
        <v>4077</v>
      </c>
      <c r="B987" s="127" t="s">
        <v>1682</v>
      </c>
      <c r="C987" s="132"/>
      <c r="D987" s="132"/>
      <c r="E987" s="47" t="s">
        <v>79</v>
      </c>
      <c r="F987" s="132"/>
      <c r="G987" s="48"/>
      <c r="H987" s="48"/>
      <c r="I987" s="72"/>
      <c r="J987" s="48"/>
      <c r="K987" s="72"/>
      <c r="L987" s="48"/>
      <c r="M987" s="314">
        <f>M988+M992+M1004</f>
        <v>69280.669999999984</v>
      </c>
      <c r="N987" s="314">
        <f>N988+N992+N1004</f>
        <v>69280.669999999984</v>
      </c>
      <c r="O987" s="37"/>
      <c r="P987" s="48"/>
      <c r="Q987" s="48"/>
      <c r="R987" s="314">
        <v>83506.58</v>
      </c>
      <c r="S987" s="314">
        <v>83506.58</v>
      </c>
      <c r="T987" s="135">
        <f>N987/S987</f>
        <v>0.82964324487962482</v>
      </c>
      <c r="U987" s="55">
        <f>TRUNC(J987*H987,2)</f>
        <v>0</v>
      </c>
      <c r="V987" s="55">
        <f>TRUNC(L987*H987,2)</f>
        <v>0</v>
      </c>
      <c r="X987" s="36" t="b">
        <v>1</v>
      </c>
    </row>
    <row r="988" spans="1:24" x14ac:dyDescent="0.25">
      <c r="A988" s="42" t="s">
        <v>4078</v>
      </c>
      <c r="B988" s="129" t="s">
        <v>1683</v>
      </c>
      <c r="C988" s="133"/>
      <c r="D988" s="133"/>
      <c r="E988" s="58" t="s">
        <v>275</v>
      </c>
      <c r="F988" s="133"/>
      <c r="G988" s="59"/>
      <c r="H988" s="59"/>
      <c r="I988" s="72"/>
      <c r="J988" s="59"/>
      <c r="K988" s="72"/>
      <c r="L988" s="59"/>
      <c r="M988" s="60">
        <f>SUM(M989:M991)</f>
        <v>45375.819999999992</v>
      </c>
      <c r="N988" s="60">
        <f>SUM(N989:N991)</f>
        <v>45375.819999999992</v>
      </c>
      <c r="O988" s="37"/>
      <c r="P988" s="59"/>
      <c r="Q988" s="59"/>
      <c r="R988" s="60">
        <v>54701</v>
      </c>
      <c r="S988" s="60">
        <v>54701</v>
      </c>
      <c r="T988" s="135">
        <f>N988/S988</f>
        <v>0.82952450595053095</v>
      </c>
      <c r="U988" s="55">
        <f>TRUNC(J988*H988,2)</f>
        <v>0</v>
      </c>
      <c r="V988" s="55">
        <f>TRUNC(L988*H988,2)</f>
        <v>0</v>
      </c>
      <c r="X988" s="36" t="b">
        <v>1</v>
      </c>
    </row>
    <row r="989" spans="1:24" x14ac:dyDescent="0.25">
      <c r="A989" s="42" t="s">
        <v>4079</v>
      </c>
      <c r="B989" s="128" t="s">
        <v>1684</v>
      </c>
      <c r="C989" s="50" t="s">
        <v>163</v>
      </c>
      <c r="D989" s="51">
        <v>50302</v>
      </c>
      <c r="E989" s="56" t="s">
        <v>277</v>
      </c>
      <c r="F989" s="53" t="s">
        <v>172</v>
      </c>
      <c r="G989" s="54">
        <v>420</v>
      </c>
      <c r="H989" s="55">
        <v>420</v>
      </c>
      <c r="I989" s="73">
        <v>32.19</v>
      </c>
      <c r="J989" s="55">
        <v>26.72</v>
      </c>
      <c r="K989" s="73">
        <v>37.479999999999997</v>
      </c>
      <c r="L989" s="55">
        <v>31.11</v>
      </c>
      <c r="M989" s="55">
        <f>TRUNC(((J989*G989)+(L989*G989)),2)</f>
        <v>24288.6</v>
      </c>
      <c r="N989" s="55">
        <f>TRUNC(((J989*H989)+(L989*H989)),2)</f>
        <v>24288.6</v>
      </c>
      <c r="O989" s="37"/>
      <c r="P989" s="55">
        <v>32.19</v>
      </c>
      <c r="Q989" s="55">
        <v>37.479999999999997</v>
      </c>
      <c r="R989" s="55">
        <v>29261.4</v>
      </c>
      <c r="S989" s="55">
        <v>29261.4</v>
      </c>
      <c r="T989" s="135">
        <f>N989/S989</f>
        <v>0.83005597818286192</v>
      </c>
      <c r="U989" s="55">
        <f>TRUNC(J989*H989,2)</f>
        <v>11222.4</v>
      </c>
      <c r="V989" s="55">
        <f>TRUNC(L989*H989,2)</f>
        <v>13066.2</v>
      </c>
      <c r="X989" s="36" t="b">
        <v>1</v>
      </c>
    </row>
    <row r="990" spans="1:24" x14ac:dyDescent="0.25">
      <c r="A990" s="42" t="s">
        <v>4080</v>
      </c>
      <c r="B990" s="128" t="s">
        <v>1685</v>
      </c>
      <c r="C990" s="50" t="s">
        <v>217</v>
      </c>
      <c r="D990" s="51">
        <v>95577</v>
      </c>
      <c r="E990" s="56" t="s">
        <v>1686</v>
      </c>
      <c r="F990" s="53" t="s">
        <v>280</v>
      </c>
      <c r="G990" s="54">
        <v>1670.88</v>
      </c>
      <c r="H990" s="55">
        <v>1670.88</v>
      </c>
      <c r="I990" s="73">
        <v>10.14</v>
      </c>
      <c r="J990" s="55">
        <v>8.41</v>
      </c>
      <c r="K990" s="73">
        <v>0.95</v>
      </c>
      <c r="L990" s="55">
        <v>0.78</v>
      </c>
      <c r="M990" s="55">
        <f>TRUNC(((J990*G990)+(L990*G990)),2)</f>
        <v>15355.38</v>
      </c>
      <c r="N990" s="55">
        <f>TRUNC(((J990*H990)+(L990*H990)),2)</f>
        <v>15355.38</v>
      </c>
      <c r="O990" s="37"/>
      <c r="P990" s="55">
        <v>10.14</v>
      </c>
      <c r="Q990" s="55">
        <v>0.95</v>
      </c>
      <c r="R990" s="55">
        <v>18530.05</v>
      </c>
      <c r="S990" s="55">
        <v>18530.05</v>
      </c>
      <c r="T990" s="135">
        <f>N990/S990</f>
        <v>0.82867450438611878</v>
      </c>
      <c r="U990" s="55">
        <f>TRUNC(J990*H990,2)</f>
        <v>14052.1</v>
      </c>
      <c r="V990" s="55">
        <f>TRUNC(L990*H990,2)</f>
        <v>1303.28</v>
      </c>
      <c r="X990" s="36" t="b">
        <v>1</v>
      </c>
    </row>
    <row r="991" spans="1:24" x14ac:dyDescent="0.25">
      <c r="A991" s="42" t="s">
        <v>4081</v>
      </c>
      <c r="B991" s="128" t="s">
        <v>1687</v>
      </c>
      <c r="C991" s="50" t="s">
        <v>163</v>
      </c>
      <c r="D991" s="51">
        <v>52014</v>
      </c>
      <c r="E991" s="56" t="s">
        <v>282</v>
      </c>
      <c r="F991" s="53" t="s">
        <v>280</v>
      </c>
      <c r="G991" s="54">
        <v>447.8</v>
      </c>
      <c r="H991" s="55">
        <v>447.8</v>
      </c>
      <c r="I991" s="73">
        <v>12.82</v>
      </c>
      <c r="J991" s="55">
        <v>10.64</v>
      </c>
      <c r="K991" s="73">
        <v>2.61</v>
      </c>
      <c r="L991" s="55">
        <v>2.16</v>
      </c>
      <c r="M991" s="55">
        <f>TRUNC(((J991*G991)+(L991*G991)),2)</f>
        <v>5731.84</v>
      </c>
      <c r="N991" s="55">
        <f>TRUNC(((J991*H991)+(L991*H991)),2)</f>
        <v>5731.84</v>
      </c>
      <c r="O991" s="37"/>
      <c r="P991" s="55">
        <v>12.82</v>
      </c>
      <c r="Q991" s="55">
        <v>2.61</v>
      </c>
      <c r="R991" s="55">
        <v>6909.55</v>
      </c>
      <c r="S991" s="55">
        <v>6909.55</v>
      </c>
      <c r="T991" s="135">
        <f>N991/S991</f>
        <v>0.8295532994189202</v>
      </c>
      <c r="U991" s="55">
        <f>TRUNC(J991*H991,2)</f>
        <v>4764.59</v>
      </c>
      <c r="V991" s="55">
        <f>TRUNC(L991*H991,2)</f>
        <v>967.24</v>
      </c>
      <c r="X991" s="36" t="b">
        <v>1</v>
      </c>
    </row>
    <row r="992" spans="1:24" x14ac:dyDescent="0.25">
      <c r="A992" s="42" t="s">
        <v>4082</v>
      </c>
      <c r="B992" s="129" t="s">
        <v>1688</v>
      </c>
      <c r="C992" s="133"/>
      <c r="D992" s="133"/>
      <c r="E992" s="58" t="s">
        <v>1689</v>
      </c>
      <c r="F992" s="133"/>
      <c r="G992" s="59"/>
      <c r="H992" s="59"/>
      <c r="I992" s="72"/>
      <c r="J992" s="59"/>
      <c r="K992" s="72"/>
      <c r="L992" s="59"/>
      <c r="M992" s="60">
        <f>SUM(M993:M1003)</f>
        <v>23830.149999999994</v>
      </c>
      <c r="N992" s="60">
        <f>SUM(N993:N1003)</f>
        <v>23830.149999999994</v>
      </c>
      <c r="O992" s="37"/>
      <c r="P992" s="59"/>
      <c r="Q992" s="59"/>
      <c r="R992" s="60">
        <v>28715.58</v>
      </c>
      <c r="S992" s="60">
        <v>28715.58</v>
      </c>
      <c r="T992" s="135">
        <f>N992/S992</f>
        <v>0.8298683153883708</v>
      </c>
      <c r="U992" s="55">
        <f>TRUNC(J992*H992,2)</f>
        <v>0</v>
      </c>
      <c r="V992" s="55">
        <f>TRUNC(L992*H992,2)</f>
        <v>0</v>
      </c>
      <c r="X992" s="36" t="b">
        <v>1</v>
      </c>
    </row>
    <row r="993" spans="1:24" x14ac:dyDescent="0.25">
      <c r="A993" s="42" t="s">
        <v>4083</v>
      </c>
      <c r="B993" s="128" t="s">
        <v>1690</v>
      </c>
      <c r="C993" s="50" t="s">
        <v>163</v>
      </c>
      <c r="D993" s="51">
        <v>50901</v>
      </c>
      <c r="E993" s="56" t="s">
        <v>286</v>
      </c>
      <c r="F993" s="53" t="s">
        <v>211</v>
      </c>
      <c r="G993" s="54">
        <v>28.28</v>
      </c>
      <c r="H993" s="55">
        <v>28.28</v>
      </c>
      <c r="I993" s="73">
        <v>0</v>
      </c>
      <c r="J993" s="55">
        <v>0</v>
      </c>
      <c r="K993" s="73">
        <v>43.34</v>
      </c>
      <c r="L993" s="55">
        <v>35.97</v>
      </c>
      <c r="M993" s="55">
        <f>TRUNC(((J993*G993)+(L993*G993)),2)</f>
        <v>1017.23</v>
      </c>
      <c r="N993" s="55">
        <f>TRUNC(((J993*H993)+(L993*H993)),2)</f>
        <v>1017.23</v>
      </c>
      <c r="O993" s="37"/>
      <c r="P993" s="55">
        <v>0</v>
      </c>
      <c r="Q993" s="55">
        <v>43.34</v>
      </c>
      <c r="R993" s="55">
        <v>1225.6500000000001</v>
      </c>
      <c r="S993" s="55">
        <v>1225.6500000000001</v>
      </c>
      <c r="T993" s="135">
        <f>N993/S993</f>
        <v>0.82995145433035522</v>
      </c>
      <c r="U993" s="55">
        <f>TRUNC(J993*H993,2)</f>
        <v>0</v>
      </c>
      <c r="V993" s="55">
        <f>TRUNC(L993*H993,2)</f>
        <v>1017.23</v>
      </c>
      <c r="X993" s="36" t="b">
        <v>1</v>
      </c>
    </row>
    <row r="994" spans="1:24" x14ac:dyDescent="0.25">
      <c r="A994" s="42" t="s">
        <v>4084</v>
      </c>
      <c r="B994" s="128" t="s">
        <v>1691</v>
      </c>
      <c r="C994" s="50" t="s">
        <v>163</v>
      </c>
      <c r="D994" s="51">
        <v>50902</v>
      </c>
      <c r="E994" s="56" t="s">
        <v>288</v>
      </c>
      <c r="F994" s="53" t="s">
        <v>164</v>
      </c>
      <c r="G994" s="54">
        <v>49.33</v>
      </c>
      <c r="H994" s="55">
        <v>49.33</v>
      </c>
      <c r="I994" s="73">
        <v>0</v>
      </c>
      <c r="J994" s="55">
        <v>0</v>
      </c>
      <c r="K994" s="73">
        <v>5.34</v>
      </c>
      <c r="L994" s="55">
        <v>4.43</v>
      </c>
      <c r="M994" s="55">
        <f>TRUNC(((J994*G994)+(L994*G994)),2)</f>
        <v>218.53</v>
      </c>
      <c r="N994" s="55">
        <f>TRUNC(((J994*H994)+(L994*H994)),2)</f>
        <v>218.53</v>
      </c>
      <c r="O994" s="37"/>
      <c r="P994" s="55">
        <v>0</v>
      </c>
      <c r="Q994" s="55">
        <v>5.34</v>
      </c>
      <c r="R994" s="55">
        <v>263.42</v>
      </c>
      <c r="S994" s="55">
        <v>263.42</v>
      </c>
      <c r="T994" s="135">
        <f>N994/S994</f>
        <v>0.82958773062030211</v>
      </c>
      <c r="U994" s="55">
        <f>TRUNC(J994*H994,2)</f>
        <v>0</v>
      </c>
      <c r="V994" s="55">
        <f>TRUNC(L994*H994,2)</f>
        <v>218.53</v>
      </c>
      <c r="X994" s="36" t="b">
        <v>1</v>
      </c>
    </row>
    <row r="995" spans="1:24" ht="24" x14ac:dyDescent="0.3">
      <c r="A995" s="42" t="s">
        <v>4085</v>
      </c>
      <c r="B995" s="128" t="s">
        <v>1692</v>
      </c>
      <c r="C995" s="50" t="s">
        <v>217</v>
      </c>
      <c r="D995" s="51">
        <v>96616</v>
      </c>
      <c r="E995" s="52" t="s">
        <v>3021</v>
      </c>
      <c r="F995" s="53" t="s">
        <v>211</v>
      </c>
      <c r="G995" s="54">
        <v>2.11</v>
      </c>
      <c r="H995" s="55">
        <v>2.11</v>
      </c>
      <c r="I995" s="73">
        <v>430.66</v>
      </c>
      <c r="J995" s="55">
        <v>357.49</v>
      </c>
      <c r="K995" s="73">
        <v>221.65</v>
      </c>
      <c r="L995" s="55">
        <v>183.99</v>
      </c>
      <c r="M995" s="55">
        <f>TRUNC(((J995*G995)+(L995*G995)),2)</f>
        <v>1142.52</v>
      </c>
      <c r="N995" s="55">
        <f>TRUNC(((J995*H995)+(L995*H995)),2)</f>
        <v>1142.52</v>
      </c>
      <c r="O995" s="38"/>
      <c r="P995" s="55">
        <v>430.66</v>
      </c>
      <c r="Q995" s="55">
        <v>221.65</v>
      </c>
      <c r="R995" s="55">
        <v>1376.37</v>
      </c>
      <c r="S995" s="55">
        <v>1376.37</v>
      </c>
      <c r="T995" s="135">
        <f>N995/S995</f>
        <v>0.83009655833823759</v>
      </c>
      <c r="U995" s="55">
        <f>TRUNC(J995*H995,2)</f>
        <v>754.3</v>
      </c>
      <c r="V995" s="55">
        <f>TRUNC(L995*H995,2)</f>
        <v>388.21</v>
      </c>
      <c r="X995" s="36" t="b">
        <v>1</v>
      </c>
    </row>
    <row r="996" spans="1:24" x14ac:dyDescent="0.25">
      <c r="A996" s="42" t="s">
        <v>4086</v>
      </c>
      <c r="B996" s="128" t="s">
        <v>1693</v>
      </c>
      <c r="C996" s="50" t="s">
        <v>163</v>
      </c>
      <c r="D996" s="51">
        <v>51036</v>
      </c>
      <c r="E996" s="56" t="s">
        <v>292</v>
      </c>
      <c r="F996" s="53" t="s">
        <v>211</v>
      </c>
      <c r="G996" s="54">
        <v>23.24</v>
      </c>
      <c r="H996" s="55">
        <v>23.24</v>
      </c>
      <c r="I996" s="73">
        <v>557.77</v>
      </c>
      <c r="J996" s="55">
        <v>463</v>
      </c>
      <c r="K996" s="73">
        <v>0</v>
      </c>
      <c r="L996" s="55">
        <v>0</v>
      </c>
      <c r="M996" s="55">
        <f>TRUNC(((J996*G996)+(L996*G996)),2)</f>
        <v>10760.12</v>
      </c>
      <c r="N996" s="55">
        <f>TRUNC(((J996*H996)+(L996*H996)),2)</f>
        <v>10760.12</v>
      </c>
      <c r="O996" s="37"/>
      <c r="P996" s="55">
        <v>557.77</v>
      </c>
      <c r="Q996" s="55">
        <v>0</v>
      </c>
      <c r="R996" s="55">
        <v>12962.57</v>
      </c>
      <c r="S996" s="55">
        <v>12962.57</v>
      </c>
      <c r="T996" s="135">
        <f>N996/S996</f>
        <v>0.8300915636328291</v>
      </c>
      <c r="U996" s="55">
        <f>TRUNC(J996*H996,2)</f>
        <v>10760.12</v>
      </c>
      <c r="V996" s="55">
        <f>TRUNC(L996*H996,2)</f>
        <v>0</v>
      </c>
      <c r="X996" s="36" t="b">
        <v>1</v>
      </c>
    </row>
    <row r="997" spans="1:24" ht="24" x14ac:dyDescent="0.3">
      <c r="A997" s="42" t="s">
        <v>4087</v>
      </c>
      <c r="B997" s="128" t="s">
        <v>1694</v>
      </c>
      <c r="C997" s="50" t="s">
        <v>163</v>
      </c>
      <c r="D997" s="51">
        <v>51060</v>
      </c>
      <c r="E997" s="52" t="s">
        <v>3034</v>
      </c>
      <c r="F997" s="53" t="s">
        <v>211</v>
      </c>
      <c r="G997" s="54">
        <v>23.24</v>
      </c>
      <c r="H997" s="55">
        <v>23.24</v>
      </c>
      <c r="I997" s="73">
        <v>0.12</v>
      </c>
      <c r="J997" s="55">
        <v>0.09</v>
      </c>
      <c r="K997" s="73">
        <v>40.18</v>
      </c>
      <c r="L997" s="55">
        <v>33.35</v>
      </c>
      <c r="M997" s="55">
        <f>TRUNC(((J997*G997)+(L997*G997)),2)</f>
        <v>777.14</v>
      </c>
      <c r="N997" s="55">
        <f>TRUNC(((J997*H997)+(L997*H997)),2)</f>
        <v>777.14</v>
      </c>
      <c r="O997" s="38"/>
      <c r="P997" s="55">
        <v>0.12</v>
      </c>
      <c r="Q997" s="55">
        <v>40.18</v>
      </c>
      <c r="R997" s="55">
        <v>936.57</v>
      </c>
      <c r="S997" s="55">
        <v>936.57</v>
      </c>
      <c r="T997" s="135">
        <f>N997/S997</f>
        <v>0.82977246762121348</v>
      </c>
      <c r="U997" s="55">
        <f>TRUNC(J997*H997,2)</f>
        <v>2.09</v>
      </c>
      <c r="V997" s="55">
        <f>TRUNC(L997*H997,2)</f>
        <v>775.05</v>
      </c>
      <c r="X997" s="36" t="b">
        <v>1</v>
      </c>
    </row>
    <row r="998" spans="1:24" x14ac:dyDescent="0.25">
      <c r="A998" s="42" t="s">
        <v>4088</v>
      </c>
      <c r="B998" s="128" t="s">
        <v>1695</v>
      </c>
      <c r="C998" s="50" t="s">
        <v>163</v>
      </c>
      <c r="D998" s="51">
        <v>52014</v>
      </c>
      <c r="E998" s="56" t="s">
        <v>282</v>
      </c>
      <c r="F998" s="53" t="s">
        <v>280</v>
      </c>
      <c r="G998" s="54">
        <v>329.45</v>
      </c>
      <c r="H998" s="55">
        <v>329.45</v>
      </c>
      <c r="I998" s="73">
        <v>12.82</v>
      </c>
      <c r="J998" s="55">
        <v>10.64</v>
      </c>
      <c r="K998" s="73">
        <v>2.61</v>
      </c>
      <c r="L998" s="55">
        <v>2.16</v>
      </c>
      <c r="M998" s="55">
        <f>TRUNC(((J998*G998)+(L998*G998)),2)</f>
        <v>4216.96</v>
      </c>
      <c r="N998" s="55">
        <f>TRUNC(((J998*H998)+(L998*H998)),2)</f>
        <v>4216.96</v>
      </c>
      <c r="O998" s="37"/>
      <c r="P998" s="55">
        <v>12.82</v>
      </c>
      <c r="Q998" s="55">
        <v>2.61</v>
      </c>
      <c r="R998" s="55">
        <v>5083.41</v>
      </c>
      <c r="S998" s="55">
        <v>5083.41</v>
      </c>
      <c r="T998" s="135">
        <f>N998/S998</f>
        <v>0.82955339034230957</v>
      </c>
      <c r="U998" s="55">
        <f>TRUNC(J998*H998,2)</f>
        <v>3505.34</v>
      </c>
      <c r="V998" s="55">
        <f>TRUNC(L998*H998,2)</f>
        <v>711.61</v>
      </c>
      <c r="X998" s="36" t="b">
        <v>1</v>
      </c>
    </row>
    <row r="999" spans="1:24" x14ac:dyDescent="0.25">
      <c r="A999" s="42" t="s">
        <v>4089</v>
      </c>
      <c r="B999" s="128" t="s">
        <v>1696</v>
      </c>
      <c r="C999" s="50" t="s">
        <v>163</v>
      </c>
      <c r="D999" s="51">
        <v>52003</v>
      </c>
      <c r="E999" s="56" t="s">
        <v>668</v>
      </c>
      <c r="F999" s="53" t="s">
        <v>280</v>
      </c>
      <c r="G999" s="54">
        <v>1.0900000000000001</v>
      </c>
      <c r="H999" s="55">
        <v>1.0900000000000001</v>
      </c>
      <c r="I999" s="73">
        <v>9.68</v>
      </c>
      <c r="J999" s="55">
        <v>8.0299999999999994</v>
      </c>
      <c r="K999" s="73">
        <v>2.98</v>
      </c>
      <c r="L999" s="55">
        <v>2.4700000000000002</v>
      </c>
      <c r="M999" s="55">
        <f>TRUNC(((J999*G999)+(L999*G999)),2)</f>
        <v>11.44</v>
      </c>
      <c r="N999" s="55">
        <f>TRUNC(((J999*H999)+(L999*H999)),2)</f>
        <v>11.44</v>
      </c>
      <c r="O999" s="37"/>
      <c r="P999" s="55">
        <v>9.68</v>
      </c>
      <c r="Q999" s="55">
        <v>2.98</v>
      </c>
      <c r="R999" s="55">
        <v>13.79</v>
      </c>
      <c r="S999" s="55">
        <v>13.79</v>
      </c>
      <c r="T999" s="135">
        <f>N999/S999</f>
        <v>0.82958665699782452</v>
      </c>
      <c r="U999" s="55">
        <f>TRUNC(J999*H999,2)</f>
        <v>8.75</v>
      </c>
      <c r="V999" s="55">
        <f>TRUNC(L999*H999,2)</f>
        <v>2.69</v>
      </c>
      <c r="X999" s="36" t="b">
        <v>1</v>
      </c>
    </row>
    <row r="1000" spans="1:24" x14ac:dyDescent="0.25">
      <c r="A1000" s="42" t="s">
        <v>4090</v>
      </c>
      <c r="B1000" s="128" t="s">
        <v>1697</v>
      </c>
      <c r="C1000" s="50" t="s">
        <v>163</v>
      </c>
      <c r="D1000" s="51">
        <v>52004</v>
      </c>
      <c r="E1000" s="56" t="s">
        <v>296</v>
      </c>
      <c r="F1000" s="53" t="s">
        <v>280</v>
      </c>
      <c r="G1000" s="54">
        <v>3.27</v>
      </c>
      <c r="H1000" s="55">
        <v>3.27</v>
      </c>
      <c r="I1000" s="73">
        <v>9.16</v>
      </c>
      <c r="J1000" s="55">
        <v>7.6</v>
      </c>
      <c r="K1000" s="73">
        <v>2.98</v>
      </c>
      <c r="L1000" s="55">
        <v>2.4700000000000002</v>
      </c>
      <c r="M1000" s="55">
        <f>TRUNC(((J1000*G1000)+(L1000*G1000)),2)</f>
        <v>32.92</v>
      </c>
      <c r="N1000" s="55">
        <f>TRUNC(((J1000*H1000)+(L1000*H1000)),2)</f>
        <v>32.92</v>
      </c>
      <c r="O1000" s="37"/>
      <c r="P1000" s="55">
        <v>9.16</v>
      </c>
      <c r="Q1000" s="55">
        <v>2.98</v>
      </c>
      <c r="R1000" s="55">
        <v>39.69</v>
      </c>
      <c r="S1000" s="55">
        <v>39.69</v>
      </c>
      <c r="T1000" s="135">
        <f>N1000/S1000</f>
        <v>0.82942806752330567</v>
      </c>
      <c r="U1000" s="55">
        <f>TRUNC(J1000*H1000,2)</f>
        <v>24.85</v>
      </c>
      <c r="V1000" s="55">
        <f>TRUNC(L1000*H1000,2)</f>
        <v>8.07</v>
      </c>
      <c r="X1000" s="36" t="b">
        <v>1</v>
      </c>
    </row>
    <row r="1001" spans="1:24" x14ac:dyDescent="0.25">
      <c r="A1001" s="42" t="s">
        <v>4091</v>
      </c>
      <c r="B1001" s="128" t="s">
        <v>1698</v>
      </c>
      <c r="C1001" s="50" t="s">
        <v>163</v>
      </c>
      <c r="D1001" s="51">
        <v>52005</v>
      </c>
      <c r="E1001" s="56" t="s">
        <v>279</v>
      </c>
      <c r="F1001" s="53" t="s">
        <v>280</v>
      </c>
      <c r="G1001" s="54">
        <v>434.45</v>
      </c>
      <c r="H1001" s="55">
        <v>434.45</v>
      </c>
      <c r="I1001" s="73">
        <v>8.8800000000000008</v>
      </c>
      <c r="J1001" s="55">
        <v>7.37</v>
      </c>
      <c r="K1001" s="73">
        <v>2.98</v>
      </c>
      <c r="L1001" s="55">
        <v>2.4700000000000002</v>
      </c>
      <c r="M1001" s="55">
        <f>TRUNC(((J1001*G1001)+(L1001*G1001)),2)</f>
        <v>4274.9799999999996</v>
      </c>
      <c r="N1001" s="55">
        <f>TRUNC(((J1001*H1001)+(L1001*H1001)),2)</f>
        <v>4274.9799999999996</v>
      </c>
      <c r="O1001" s="37"/>
      <c r="P1001" s="55">
        <v>8.8800000000000008</v>
      </c>
      <c r="Q1001" s="55">
        <v>2.98</v>
      </c>
      <c r="R1001" s="55">
        <v>5152.57</v>
      </c>
      <c r="S1001" s="55">
        <v>5152.57</v>
      </c>
      <c r="T1001" s="135">
        <f>N1001/S1001</f>
        <v>0.82967916981234602</v>
      </c>
      <c r="U1001" s="55">
        <f>TRUNC(J1001*H1001,2)</f>
        <v>3201.89</v>
      </c>
      <c r="V1001" s="55">
        <f>TRUNC(L1001*H1001,2)</f>
        <v>1073.0899999999999</v>
      </c>
      <c r="X1001" s="36" t="b">
        <v>1</v>
      </c>
    </row>
    <row r="1002" spans="1:24" ht="24" x14ac:dyDescent="0.3">
      <c r="A1002" s="42" t="s">
        <v>4092</v>
      </c>
      <c r="B1002" s="128" t="s">
        <v>1699</v>
      </c>
      <c r="C1002" s="50" t="s">
        <v>217</v>
      </c>
      <c r="D1002" s="51">
        <v>96547</v>
      </c>
      <c r="E1002" s="52" t="s">
        <v>3067</v>
      </c>
      <c r="F1002" s="53" t="s">
        <v>280</v>
      </c>
      <c r="G1002" s="54">
        <v>9.91</v>
      </c>
      <c r="H1002" s="55">
        <v>9.91</v>
      </c>
      <c r="I1002" s="73">
        <v>9.24</v>
      </c>
      <c r="J1002" s="55">
        <v>7.67</v>
      </c>
      <c r="K1002" s="73">
        <v>1.94</v>
      </c>
      <c r="L1002" s="55">
        <v>1.61</v>
      </c>
      <c r="M1002" s="55">
        <f>TRUNC(((J1002*G1002)+(L1002*G1002)),2)</f>
        <v>91.96</v>
      </c>
      <c r="N1002" s="55">
        <f>TRUNC(((J1002*H1002)+(L1002*H1002)),2)</f>
        <v>91.96</v>
      </c>
      <c r="O1002" s="38"/>
      <c r="P1002" s="55">
        <v>9.24</v>
      </c>
      <c r="Q1002" s="55">
        <v>1.94</v>
      </c>
      <c r="R1002" s="55">
        <v>110.79</v>
      </c>
      <c r="S1002" s="55">
        <v>110.79</v>
      </c>
      <c r="T1002" s="135">
        <f>N1002/S1002</f>
        <v>0.83003881216716302</v>
      </c>
      <c r="U1002" s="55">
        <f>TRUNC(J1002*H1002,2)</f>
        <v>76</v>
      </c>
      <c r="V1002" s="55">
        <f>TRUNC(L1002*H1002,2)</f>
        <v>15.95</v>
      </c>
      <c r="X1002" s="36" t="b">
        <v>1</v>
      </c>
    </row>
    <row r="1003" spans="1:24" ht="24" x14ac:dyDescent="0.3">
      <c r="A1003" s="42" t="s">
        <v>4093</v>
      </c>
      <c r="B1003" s="128" t="s">
        <v>1700</v>
      </c>
      <c r="C1003" s="50" t="s">
        <v>217</v>
      </c>
      <c r="D1003" s="51">
        <v>96548</v>
      </c>
      <c r="E1003" s="56" t="s">
        <v>1701</v>
      </c>
      <c r="F1003" s="53" t="s">
        <v>280</v>
      </c>
      <c r="G1003" s="54">
        <v>148.54</v>
      </c>
      <c r="H1003" s="55">
        <v>148.54</v>
      </c>
      <c r="I1003" s="73">
        <v>9.06</v>
      </c>
      <c r="J1003" s="55">
        <v>7.52</v>
      </c>
      <c r="K1003" s="73">
        <v>1.38</v>
      </c>
      <c r="L1003" s="55">
        <v>1.1399999999999999</v>
      </c>
      <c r="M1003" s="55">
        <f>TRUNC(((J1003*G1003)+(L1003*G1003)),2)</f>
        <v>1286.3499999999999</v>
      </c>
      <c r="N1003" s="55">
        <f>TRUNC(((J1003*H1003)+(L1003*H1003)),2)</f>
        <v>1286.3499999999999</v>
      </c>
      <c r="O1003" s="38"/>
      <c r="P1003" s="55">
        <v>9.06</v>
      </c>
      <c r="Q1003" s="55">
        <v>1.38</v>
      </c>
      <c r="R1003" s="55">
        <v>1550.75</v>
      </c>
      <c r="S1003" s="55">
        <v>1550.75</v>
      </c>
      <c r="T1003" s="135">
        <f>N1003/S1003</f>
        <v>0.82950185394164111</v>
      </c>
      <c r="U1003" s="55">
        <f>TRUNC(J1003*H1003,2)</f>
        <v>1117.02</v>
      </c>
      <c r="V1003" s="55">
        <f>TRUNC(L1003*H1003,2)</f>
        <v>169.33</v>
      </c>
      <c r="X1003" s="36" t="b">
        <v>1</v>
      </c>
    </row>
    <row r="1004" spans="1:24" x14ac:dyDescent="0.25">
      <c r="A1004" s="42" t="s">
        <v>4094</v>
      </c>
      <c r="B1004" s="129" t="s">
        <v>1702</v>
      </c>
      <c r="C1004" s="133"/>
      <c r="D1004" s="133"/>
      <c r="E1004" s="58" t="s">
        <v>300</v>
      </c>
      <c r="F1004" s="133"/>
      <c r="G1004" s="59"/>
      <c r="H1004" s="59"/>
      <c r="I1004" s="72"/>
      <c r="J1004" s="59"/>
      <c r="K1004" s="72"/>
      <c r="L1004" s="59"/>
      <c r="M1004" s="60">
        <f>M1005</f>
        <v>74.7</v>
      </c>
      <c r="N1004" s="60">
        <f>N1005</f>
        <v>74.7</v>
      </c>
      <c r="O1004" s="37"/>
      <c r="P1004" s="59"/>
      <c r="Q1004" s="59"/>
      <c r="R1004" s="60">
        <v>90</v>
      </c>
      <c r="S1004" s="60">
        <v>90</v>
      </c>
      <c r="T1004" s="135">
        <f>N1004/S1004</f>
        <v>0.83000000000000007</v>
      </c>
      <c r="U1004" s="55">
        <f>TRUNC(J1004*H1004,2)</f>
        <v>0</v>
      </c>
      <c r="V1004" s="55">
        <f>TRUNC(L1004*H1004,2)</f>
        <v>0</v>
      </c>
      <c r="X1004" s="36" t="b">
        <v>1</v>
      </c>
    </row>
    <row r="1005" spans="1:24" x14ac:dyDescent="0.25">
      <c r="A1005" s="42" t="s">
        <v>4095</v>
      </c>
      <c r="B1005" s="128" t="s">
        <v>1703</v>
      </c>
      <c r="C1005" s="50" t="s">
        <v>163</v>
      </c>
      <c r="D1005" s="51">
        <v>50251</v>
      </c>
      <c r="E1005" s="56" t="s">
        <v>302</v>
      </c>
      <c r="F1005" s="53" t="s">
        <v>160</v>
      </c>
      <c r="G1005" s="54">
        <v>6</v>
      </c>
      <c r="H1005" s="55">
        <v>6</v>
      </c>
      <c r="I1005" s="73">
        <v>15</v>
      </c>
      <c r="J1005" s="55">
        <v>12.45</v>
      </c>
      <c r="K1005" s="73">
        <v>0</v>
      </c>
      <c r="L1005" s="55">
        <v>0</v>
      </c>
      <c r="M1005" s="55">
        <f>TRUNC(((J1005*G1005)+(L1005*G1005)),2)</f>
        <v>74.7</v>
      </c>
      <c r="N1005" s="55">
        <f>TRUNC(((J1005*H1005)+(L1005*H1005)),2)</f>
        <v>74.7</v>
      </c>
      <c r="O1005" s="37"/>
      <c r="P1005" s="55">
        <v>15</v>
      </c>
      <c r="Q1005" s="55">
        <v>0</v>
      </c>
      <c r="R1005" s="55">
        <v>90</v>
      </c>
      <c r="S1005" s="55">
        <v>90</v>
      </c>
      <c r="T1005" s="135">
        <f>N1005/S1005</f>
        <v>0.83000000000000007</v>
      </c>
      <c r="U1005" s="55">
        <f>TRUNC(J1005*H1005,2)</f>
        <v>74.7</v>
      </c>
      <c r="V1005" s="55">
        <f>TRUNC(L1005*H1005,2)</f>
        <v>0</v>
      </c>
      <c r="X1005" s="36" t="b">
        <v>1</v>
      </c>
    </row>
    <row r="1006" spans="1:24" x14ac:dyDescent="0.25">
      <c r="A1006" s="42" t="s">
        <v>4096</v>
      </c>
      <c r="B1006" s="127" t="s">
        <v>1704</v>
      </c>
      <c r="C1006" s="132"/>
      <c r="D1006" s="132"/>
      <c r="E1006" s="47" t="s">
        <v>81</v>
      </c>
      <c r="F1006" s="132"/>
      <c r="G1006" s="48"/>
      <c r="H1006" s="48"/>
      <c r="I1006" s="72"/>
      <c r="J1006" s="48"/>
      <c r="K1006" s="72"/>
      <c r="L1006" s="48"/>
      <c r="M1006" s="314">
        <f>M1007+M1018+M1026+M1036+M1045+M1053+M1058+M1063+M1065</f>
        <v>200889.57</v>
      </c>
      <c r="N1006" s="314">
        <f>N1007+N1018+N1026+N1036+N1045+N1053+N1058+N1063+N1065</f>
        <v>200889.57</v>
      </c>
      <c r="O1006" s="37"/>
      <c r="P1006" s="48"/>
      <c r="Q1006" s="48"/>
      <c r="R1006" s="314">
        <v>242063.76</v>
      </c>
      <c r="S1006" s="314">
        <v>242063.76</v>
      </c>
      <c r="T1006" s="135">
        <f>N1006/S1006</f>
        <v>0.82990353450677623</v>
      </c>
      <c r="U1006" s="55">
        <f>TRUNC(J1006*H1006,2)</f>
        <v>0</v>
      </c>
      <c r="V1006" s="55">
        <f>TRUNC(L1006*H1006,2)</f>
        <v>0</v>
      </c>
      <c r="X1006" s="36" t="b">
        <v>1</v>
      </c>
    </row>
    <row r="1007" spans="1:24" x14ac:dyDescent="0.25">
      <c r="A1007" s="42" t="s">
        <v>4097</v>
      </c>
      <c r="B1007" s="129" t="s">
        <v>1705</v>
      </c>
      <c r="C1007" s="133"/>
      <c r="D1007" s="133"/>
      <c r="E1007" s="58" t="s">
        <v>1706</v>
      </c>
      <c r="F1007" s="133"/>
      <c r="G1007" s="59"/>
      <c r="H1007" s="59"/>
      <c r="I1007" s="72"/>
      <c r="J1007" s="59"/>
      <c r="K1007" s="72"/>
      <c r="L1007" s="59"/>
      <c r="M1007" s="60">
        <f>SUM(M1008:M1017)</f>
        <v>15907.260000000002</v>
      </c>
      <c r="N1007" s="60">
        <f>SUM(N1008:N1017)</f>
        <v>15907.260000000002</v>
      </c>
      <c r="O1007" s="37"/>
      <c r="P1007" s="59"/>
      <c r="Q1007" s="59"/>
      <c r="R1007" s="60">
        <v>19169.88</v>
      </c>
      <c r="S1007" s="60">
        <v>19169.88</v>
      </c>
      <c r="T1007" s="135">
        <f>N1007/S1007</f>
        <v>0.82980488140770836</v>
      </c>
      <c r="U1007" s="55">
        <f>TRUNC(J1007*H1007,2)</f>
        <v>0</v>
      </c>
      <c r="V1007" s="55">
        <f>TRUNC(L1007*H1007,2)</f>
        <v>0</v>
      </c>
      <c r="X1007" s="36" t="b">
        <v>1</v>
      </c>
    </row>
    <row r="1008" spans="1:24" x14ac:dyDescent="0.25">
      <c r="A1008" s="42" t="s">
        <v>4098</v>
      </c>
      <c r="B1008" s="128" t="s">
        <v>1707</v>
      </c>
      <c r="C1008" s="50" t="s">
        <v>163</v>
      </c>
      <c r="D1008" s="51">
        <v>40101</v>
      </c>
      <c r="E1008" s="56" t="s">
        <v>307</v>
      </c>
      <c r="F1008" s="53" t="s">
        <v>211</v>
      </c>
      <c r="G1008" s="54">
        <v>14.68</v>
      </c>
      <c r="H1008" s="55">
        <v>14.68</v>
      </c>
      <c r="I1008" s="73">
        <v>0</v>
      </c>
      <c r="J1008" s="55">
        <v>0</v>
      </c>
      <c r="K1008" s="73">
        <v>34.229999999999997</v>
      </c>
      <c r="L1008" s="55">
        <v>28.41</v>
      </c>
      <c r="M1008" s="55">
        <f>TRUNC(((J1008*G1008)+(L1008*G1008)),2)</f>
        <v>417.05</v>
      </c>
      <c r="N1008" s="55">
        <f>TRUNC(((J1008*H1008)+(L1008*H1008)),2)</f>
        <v>417.05</v>
      </c>
      <c r="O1008" s="37"/>
      <c r="P1008" s="55">
        <v>0</v>
      </c>
      <c r="Q1008" s="55">
        <v>34.229999999999997</v>
      </c>
      <c r="R1008" s="55">
        <v>502.49</v>
      </c>
      <c r="S1008" s="55">
        <v>502.49</v>
      </c>
      <c r="T1008" s="135">
        <f>N1008/S1008</f>
        <v>0.82996676550777126</v>
      </c>
      <c r="U1008" s="55">
        <f>TRUNC(J1008*H1008,2)</f>
        <v>0</v>
      </c>
      <c r="V1008" s="55">
        <f>TRUNC(L1008*H1008,2)</f>
        <v>417.05</v>
      </c>
      <c r="X1008" s="36" t="b">
        <v>1</v>
      </c>
    </row>
    <row r="1009" spans="1:24" x14ac:dyDescent="0.25">
      <c r="A1009" s="42" t="s">
        <v>4099</v>
      </c>
      <c r="B1009" s="128" t="s">
        <v>1708</v>
      </c>
      <c r="C1009" s="50" t="s">
        <v>163</v>
      </c>
      <c r="D1009" s="51">
        <v>50902</v>
      </c>
      <c r="E1009" s="56" t="s">
        <v>288</v>
      </c>
      <c r="F1009" s="53" t="s">
        <v>164</v>
      </c>
      <c r="G1009" s="54">
        <v>48.94</v>
      </c>
      <c r="H1009" s="55">
        <v>48.94</v>
      </c>
      <c r="I1009" s="73">
        <v>0</v>
      </c>
      <c r="J1009" s="55">
        <v>0</v>
      </c>
      <c r="K1009" s="73">
        <v>5.34</v>
      </c>
      <c r="L1009" s="55">
        <v>4.43</v>
      </c>
      <c r="M1009" s="55">
        <f>TRUNC(((J1009*G1009)+(L1009*G1009)),2)</f>
        <v>216.8</v>
      </c>
      <c r="N1009" s="55">
        <f>TRUNC(((J1009*H1009)+(L1009*H1009)),2)</f>
        <v>216.8</v>
      </c>
      <c r="O1009" s="37"/>
      <c r="P1009" s="55">
        <v>0</v>
      </c>
      <c r="Q1009" s="55">
        <v>5.34</v>
      </c>
      <c r="R1009" s="55">
        <v>261.33</v>
      </c>
      <c r="S1009" s="55">
        <v>261.33</v>
      </c>
      <c r="T1009" s="135">
        <f>N1009/S1009</f>
        <v>0.82960241839819393</v>
      </c>
      <c r="U1009" s="55">
        <f>TRUNC(J1009*H1009,2)</f>
        <v>0</v>
      </c>
      <c r="V1009" s="55">
        <f>TRUNC(L1009*H1009,2)</f>
        <v>216.8</v>
      </c>
      <c r="X1009" s="36" t="b">
        <v>1</v>
      </c>
    </row>
    <row r="1010" spans="1:24" x14ac:dyDescent="0.3">
      <c r="A1010" s="42" t="s">
        <v>4100</v>
      </c>
      <c r="B1010" s="128" t="s">
        <v>1709</v>
      </c>
      <c r="C1010" s="50" t="s">
        <v>217</v>
      </c>
      <c r="D1010" s="51">
        <v>96616</v>
      </c>
      <c r="E1010" s="56" t="s">
        <v>290</v>
      </c>
      <c r="F1010" s="53" t="s">
        <v>211</v>
      </c>
      <c r="G1010" s="54">
        <v>1.47</v>
      </c>
      <c r="H1010" s="55">
        <v>1.47</v>
      </c>
      <c r="I1010" s="73">
        <v>430.66</v>
      </c>
      <c r="J1010" s="55">
        <v>357.49</v>
      </c>
      <c r="K1010" s="73">
        <v>221.65</v>
      </c>
      <c r="L1010" s="55">
        <v>183.99</v>
      </c>
      <c r="M1010" s="55">
        <f>TRUNC(((J1010*G1010)+(L1010*G1010)),2)</f>
        <v>795.97</v>
      </c>
      <c r="N1010" s="55">
        <f>TRUNC(((J1010*H1010)+(L1010*H1010)),2)</f>
        <v>795.97</v>
      </c>
      <c r="O1010" s="38"/>
      <c r="P1010" s="55">
        <v>430.66</v>
      </c>
      <c r="Q1010" s="55">
        <v>221.65</v>
      </c>
      <c r="R1010" s="55">
        <v>958.89</v>
      </c>
      <c r="S1010" s="55">
        <v>958.89</v>
      </c>
      <c r="T1010" s="135">
        <f>N1010/S1010</f>
        <v>0.83009521425815269</v>
      </c>
      <c r="U1010" s="55">
        <f>TRUNC(J1010*H1010,2)</f>
        <v>525.51</v>
      </c>
      <c r="V1010" s="55">
        <f>TRUNC(L1010*H1010,2)</f>
        <v>270.45999999999998</v>
      </c>
      <c r="X1010" s="36" t="b">
        <v>1</v>
      </c>
    </row>
    <row r="1011" spans="1:24" x14ac:dyDescent="0.25">
      <c r="A1011" s="42" t="s">
        <v>4101</v>
      </c>
      <c r="B1011" s="128" t="s">
        <v>1710</v>
      </c>
      <c r="C1011" s="50" t="s">
        <v>163</v>
      </c>
      <c r="D1011" s="51">
        <v>60191</v>
      </c>
      <c r="E1011" s="56" t="s">
        <v>311</v>
      </c>
      <c r="F1011" s="53" t="s">
        <v>164</v>
      </c>
      <c r="G1011" s="54">
        <v>146.88</v>
      </c>
      <c r="H1011" s="55">
        <v>146.88</v>
      </c>
      <c r="I1011" s="73">
        <v>24.41</v>
      </c>
      <c r="J1011" s="55">
        <v>20.260000000000002</v>
      </c>
      <c r="K1011" s="73">
        <v>11.37</v>
      </c>
      <c r="L1011" s="55">
        <v>9.43</v>
      </c>
      <c r="M1011" s="55">
        <f>TRUNC(((J1011*G1011)+(L1011*G1011)),2)</f>
        <v>4360.8599999999997</v>
      </c>
      <c r="N1011" s="55">
        <f>TRUNC(((J1011*H1011)+(L1011*H1011)),2)</f>
        <v>4360.8599999999997</v>
      </c>
      <c r="O1011" s="37"/>
      <c r="P1011" s="55">
        <v>24.41</v>
      </c>
      <c r="Q1011" s="55">
        <v>11.37</v>
      </c>
      <c r="R1011" s="55">
        <v>5255.36</v>
      </c>
      <c r="S1011" s="55">
        <v>5255.36</v>
      </c>
      <c r="T1011" s="135">
        <f>N1011/S1011</f>
        <v>0.82979282104365826</v>
      </c>
      <c r="U1011" s="55">
        <f>TRUNC(J1011*H1011,2)</f>
        <v>2975.78</v>
      </c>
      <c r="V1011" s="55">
        <f>TRUNC(L1011*H1011,2)</f>
        <v>1385.07</v>
      </c>
      <c r="X1011" s="36" t="b">
        <v>1</v>
      </c>
    </row>
    <row r="1012" spans="1:24" x14ac:dyDescent="0.25">
      <c r="A1012" s="42" t="s">
        <v>4102</v>
      </c>
      <c r="B1012" s="128" t="s">
        <v>1711</v>
      </c>
      <c r="C1012" s="50" t="s">
        <v>163</v>
      </c>
      <c r="D1012" s="51">
        <v>60524</v>
      </c>
      <c r="E1012" s="56" t="s">
        <v>292</v>
      </c>
      <c r="F1012" s="53" t="s">
        <v>211</v>
      </c>
      <c r="G1012" s="54">
        <v>8.81</v>
      </c>
      <c r="H1012" s="55">
        <v>8.81</v>
      </c>
      <c r="I1012" s="73">
        <v>557.77</v>
      </c>
      <c r="J1012" s="55">
        <v>463</v>
      </c>
      <c r="K1012" s="73">
        <v>0</v>
      </c>
      <c r="L1012" s="55">
        <v>0</v>
      </c>
      <c r="M1012" s="55">
        <f>TRUNC(((J1012*G1012)+(L1012*G1012)),2)</f>
        <v>4079.03</v>
      </c>
      <c r="N1012" s="55">
        <f>TRUNC(((J1012*H1012)+(L1012*H1012)),2)</f>
        <v>4079.03</v>
      </c>
      <c r="O1012" s="37"/>
      <c r="P1012" s="55">
        <v>557.77</v>
      </c>
      <c r="Q1012" s="55">
        <v>0</v>
      </c>
      <c r="R1012" s="55">
        <v>4913.95</v>
      </c>
      <c r="S1012" s="55">
        <v>4913.95</v>
      </c>
      <c r="T1012" s="135">
        <f>N1012/S1012</f>
        <v>0.83009188127677336</v>
      </c>
      <c r="U1012" s="55">
        <f>TRUNC(J1012*H1012,2)</f>
        <v>4079.03</v>
      </c>
      <c r="V1012" s="55">
        <f>TRUNC(L1012*H1012,2)</f>
        <v>0</v>
      </c>
      <c r="X1012" s="36" t="b">
        <v>1</v>
      </c>
    </row>
    <row r="1013" spans="1:24" ht="24" x14ac:dyDescent="0.3">
      <c r="A1013" s="42" t="s">
        <v>4103</v>
      </c>
      <c r="B1013" s="128" t="s">
        <v>1712</v>
      </c>
      <c r="C1013" s="50" t="s">
        <v>163</v>
      </c>
      <c r="D1013" s="51">
        <v>60800</v>
      </c>
      <c r="E1013" s="56" t="s">
        <v>314</v>
      </c>
      <c r="F1013" s="53" t="s">
        <v>211</v>
      </c>
      <c r="G1013" s="54">
        <v>8.81</v>
      </c>
      <c r="H1013" s="55">
        <v>8.81</v>
      </c>
      <c r="I1013" s="73">
        <v>0.12</v>
      </c>
      <c r="J1013" s="55">
        <v>0.09</v>
      </c>
      <c r="K1013" s="73">
        <v>51.75</v>
      </c>
      <c r="L1013" s="55">
        <v>42.95</v>
      </c>
      <c r="M1013" s="55">
        <f>TRUNC(((J1013*G1013)+(L1013*G1013)),2)</f>
        <v>379.18</v>
      </c>
      <c r="N1013" s="55">
        <f>TRUNC(((J1013*H1013)+(L1013*H1013)),2)</f>
        <v>379.18</v>
      </c>
      <c r="O1013" s="38"/>
      <c r="P1013" s="55">
        <v>0.12</v>
      </c>
      <c r="Q1013" s="55">
        <v>51.75</v>
      </c>
      <c r="R1013" s="55">
        <v>456.97</v>
      </c>
      <c r="S1013" s="55">
        <v>456.97</v>
      </c>
      <c r="T1013" s="135">
        <f>N1013/S1013</f>
        <v>0.82977000678381507</v>
      </c>
      <c r="U1013" s="55">
        <f>TRUNC(J1013*H1013,2)</f>
        <v>0.79</v>
      </c>
      <c r="V1013" s="55">
        <f>TRUNC(L1013*H1013,2)</f>
        <v>378.38</v>
      </c>
      <c r="X1013" s="36" t="b">
        <v>1</v>
      </c>
    </row>
    <row r="1014" spans="1:24" x14ac:dyDescent="0.25">
      <c r="A1014" s="42" t="s">
        <v>4104</v>
      </c>
      <c r="B1014" s="128" t="s">
        <v>1713</v>
      </c>
      <c r="C1014" s="50" t="s">
        <v>163</v>
      </c>
      <c r="D1014" s="51">
        <v>40904</v>
      </c>
      <c r="E1014" s="56" t="s">
        <v>1681</v>
      </c>
      <c r="F1014" s="53" t="s">
        <v>211</v>
      </c>
      <c r="G1014" s="54">
        <v>5.87</v>
      </c>
      <c r="H1014" s="55">
        <v>5.87</v>
      </c>
      <c r="I1014" s="73">
        <v>0.57999999999999996</v>
      </c>
      <c r="J1014" s="55">
        <v>0.48</v>
      </c>
      <c r="K1014" s="73">
        <v>3.23</v>
      </c>
      <c r="L1014" s="55">
        <v>2.68</v>
      </c>
      <c r="M1014" s="55">
        <f>TRUNC(((J1014*G1014)+(L1014*G1014)),2)</f>
        <v>18.54</v>
      </c>
      <c r="N1014" s="55">
        <f>TRUNC(((J1014*H1014)+(L1014*H1014)),2)</f>
        <v>18.54</v>
      </c>
      <c r="O1014" s="37"/>
      <c r="P1014" s="55">
        <v>0.57999999999999996</v>
      </c>
      <c r="Q1014" s="55">
        <v>3.23</v>
      </c>
      <c r="R1014" s="55">
        <v>22.36</v>
      </c>
      <c r="S1014" s="55">
        <v>22.36</v>
      </c>
      <c r="T1014" s="135">
        <f>N1014/S1014</f>
        <v>0.82915921288014305</v>
      </c>
      <c r="U1014" s="55">
        <f>TRUNC(J1014*H1014,2)</f>
        <v>2.81</v>
      </c>
      <c r="V1014" s="55">
        <f>TRUNC(L1014*H1014,2)</f>
        <v>15.73</v>
      </c>
      <c r="X1014" s="36" t="b">
        <v>1</v>
      </c>
    </row>
    <row r="1015" spans="1:24" x14ac:dyDescent="0.25">
      <c r="A1015" s="42" t="s">
        <v>4105</v>
      </c>
      <c r="B1015" s="128" t="s">
        <v>1714</v>
      </c>
      <c r="C1015" s="50" t="s">
        <v>163</v>
      </c>
      <c r="D1015" s="51">
        <v>52004</v>
      </c>
      <c r="E1015" s="56" t="s">
        <v>296</v>
      </c>
      <c r="F1015" s="53" t="s">
        <v>280</v>
      </c>
      <c r="G1015" s="54">
        <v>205.82</v>
      </c>
      <c r="H1015" s="55">
        <v>205.82</v>
      </c>
      <c r="I1015" s="73">
        <v>9.16</v>
      </c>
      <c r="J1015" s="55">
        <v>7.6</v>
      </c>
      <c r="K1015" s="73">
        <v>2.98</v>
      </c>
      <c r="L1015" s="55">
        <v>2.4700000000000002</v>
      </c>
      <c r="M1015" s="55">
        <f>TRUNC(((J1015*G1015)+(L1015*G1015)),2)</f>
        <v>2072.6</v>
      </c>
      <c r="N1015" s="55">
        <f>TRUNC(((J1015*H1015)+(L1015*H1015)),2)</f>
        <v>2072.6</v>
      </c>
      <c r="O1015" s="37"/>
      <c r="P1015" s="55">
        <v>9.16</v>
      </c>
      <c r="Q1015" s="55">
        <v>2.98</v>
      </c>
      <c r="R1015" s="55">
        <v>2498.65</v>
      </c>
      <c r="S1015" s="55">
        <v>2498.65</v>
      </c>
      <c r="T1015" s="135">
        <f>N1015/S1015</f>
        <v>0.82948792347867839</v>
      </c>
      <c r="U1015" s="55">
        <f>TRUNC(J1015*H1015,2)</f>
        <v>1564.23</v>
      </c>
      <c r="V1015" s="55">
        <f>TRUNC(L1015*H1015,2)</f>
        <v>508.37</v>
      </c>
      <c r="X1015" s="36" t="b">
        <v>1</v>
      </c>
    </row>
    <row r="1016" spans="1:24" x14ac:dyDescent="0.25">
      <c r="A1016" s="42" t="s">
        <v>4106</v>
      </c>
      <c r="B1016" s="128" t="s">
        <v>1715</v>
      </c>
      <c r="C1016" s="50" t="s">
        <v>163</v>
      </c>
      <c r="D1016" s="51">
        <v>52005</v>
      </c>
      <c r="E1016" s="56" t="s">
        <v>279</v>
      </c>
      <c r="F1016" s="53" t="s">
        <v>280</v>
      </c>
      <c r="G1016" s="54">
        <v>168</v>
      </c>
      <c r="H1016" s="55">
        <v>168</v>
      </c>
      <c r="I1016" s="73">
        <v>8.8800000000000008</v>
      </c>
      <c r="J1016" s="55">
        <v>7.37</v>
      </c>
      <c r="K1016" s="73">
        <v>2.98</v>
      </c>
      <c r="L1016" s="55">
        <v>2.4700000000000002</v>
      </c>
      <c r="M1016" s="55">
        <f>TRUNC(((J1016*G1016)+(L1016*G1016)),2)</f>
        <v>1653.12</v>
      </c>
      <c r="N1016" s="55">
        <f>TRUNC(((J1016*H1016)+(L1016*H1016)),2)</f>
        <v>1653.12</v>
      </c>
      <c r="O1016" s="37"/>
      <c r="P1016" s="55">
        <v>8.8800000000000008</v>
      </c>
      <c r="Q1016" s="55">
        <v>2.98</v>
      </c>
      <c r="R1016" s="55">
        <v>1992.48</v>
      </c>
      <c r="S1016" s="55">
        <v>1992.48</v>
      </c>
      <c r="T1016" s="135">
        <f>N1016/S1016</f>
        <v>0.8296795952782462</v>
      </c>
      <c r="U1016" s="55">
        <f>TRUNC(J1016*H1016,2)</f>
        <v>1238.1600000000001</v>
      </c>
      <c r="V1016" s="55">
        <f>TRUNC(L1016*H1016,2)</f>
        <v>414.96</v>
      </c>
      <c r="X1016" s="36" t="b">
        <v>1</v>
      </c>
    </row>
    <row r="1017" spans="1:24" x14ac:dyDescent="0.25">
      <c r="A1017" s="42" t="s">
        <v>4107</v>
      </c>
      <c r="B1017" s="128" t="s">
        <v>1716</v>
      </c>
      <c r="C1017" s="50" t="s">
        <v>163</v>
      </c>
      <c r="D1017" s="51">
        <v>52014</v>
      </c>
      <c r="E1017" s="56" t="s">
        <v>282</v>
      </c>
      <c r="F1017" s="53" t="s">
        <v>280</v>
      </c>
      <c r="G1017" s="54">
        <v>149.54</v>
      </c>
      <c r="H1017" s="55">
        <v>149.54</v>
      </c>
      <c r="I1017" s="73">
        <v>12.82</v>
      </c>
      <c r="J1017" s="55">
        <v>10.64</v>
      </c>
      <c r="K1017" s="73">
        <v>2.61</v>
      </c>
      <c r="L1017" s="55">
        <v>2.16</v>
      </c>
      <c r="M1017" s="55">
        <f>TRUNC(((J1017*G1017)+(L1017*G1017)),2)</f>
        <v>1914.11</v>
      </c>
      <c r="N1017" s="55">
        <f>TRUNC(((J1017*H1017)+(L1017*H1017)),2)</f>
        <v>1914.11</v>
      </c>
      <c r="O1017" s="37"/>
      <c r="P1017" s="55">
        <v>12.82</v>
      </c>
      <c r="Q1017" s="55">
        <v>2.61</v>
      </c>
      <c r="R1017" s="55">
        <v>2307.4</v>
      </c>
      <c r="S1017" s="55">
        <v>2307.4</v>
      </c>
      <c r="T1017" s="135">
        <f>N1017/S1017</f>
        <v>0.82955274334749063</v>
      </c>
      <c r="U1017" s="55">
        <f>TRUNC(J1017*H1017,2)</f>
        <v>1591.1</v>
      </c>
      <c r="V1017" s="55">
        <f>TRUNC(L1017*H1017,2)</f>
        <v>323</v>
      </c>
      <c r="X1017" s="36" t="b">
        <v>1</v>
      </c>
    </row>
    <row r="1018" spans="1:24" x14ac:dyDescent="0.25">
      <c r="A1018" s="42" t="s">
        <v>4108</v>
      </c>
      <c r="B1018" s="129" t="s">
        <v>1717</v>
      </c>
      <c r="C1018" s="133"/>
      <c r="D1018" s="133"/>
      <c r="E1018" s="58" t="s">
        <v>322</v>
      </c>
      <c r="F1018" s="133"/>
      <c r="G1018" s="59"/>
      <c r="H1018" s="59"/>
      <c r="I1018" s="72"/>
      <c r="J1018" s="59"/>
      <c r="K1018" s="72"/>
      <c r="L1018" s="59"/>
      <c r="M1018" s="60">
        <f>SUM(M1019:M1025)</f>
        <v>39632.21</v>
      </c>
      <c r="N1018" s="60">
        <f>SUM(N1019:N1025)</f>
        <v>39632.21</v>
      </c>
      <c r="O1018" s="37"/>
      <c r="P1018" s="59"/>
      <c r="Q1018" s="59"/>
      <c r="R1018" s="60">
        <v>47762.36</v>
      </c>
      <c r="S1018" s="60">
        <v>47762.36</v>
      </c>
      <c r="T1018" s="135">
        <f>N1018/S1018</f>
        <v>0.82977913989174734</v>
      </c>
      <c r="U1018" s="55">
        <f>TRUNC(J1018*H1018,2)</f>
        <v>0</v>
      </c>
      <c r="V1018" s="55">
        <f>TRUNC(L1018*H1018,2)</f>
        <v>0</v>
      </c>
      <c r="X1018" s="36" t="b">
        <v>1</v>
      </c>
    </row>
    <row r="1019" spans="1:24" x14ac:dyDescent="0.25">
      <c r="A1019" s="42" t="s">
        <v>4109</v>
      </c>
      <c r="B1019" s="128" t="s">
        <v>1718</v>
      </c>
      <c r="C1019" s="50" t="s">
        <v>163</v>
      </c>
      <c r="D1019" s="51">
        <v>60205</v>
      </c>
      <c r="E1019" s="56" t="s">
        <v>324</v>
      </c>
      <c r="F1019" s="53" t="s">
        <v>164</v>
      </c>
      <c r="G1019" s="54">
        <v>292.23</v>
      </c>
      <c r="H1019" s="55">
        <v>292.23</v>
      </c>
      <c r="I1019" s="73">
        <v>32.85</v>
      </c>
      <c r="J1019" s="55">
        <v>27.26</v>
      </c>
      <c r="K1019" s="73">
        <v>23.52</v>
      </c>
      <c r="L1019" s="55">
        <v>19.52</v>
      </c>
      <c r="M1019" s="55">
        <f>TRUNC(((J1019*G1019)+(L1019*G1019)),2)</f>
        <v>13670.51</v>
      </c>
      <c r="N1019" s="55">
        <f>TRUNC(((J1019*H1019)+(L1019*H1019)),2)</f>
        <v>13670.51</v>
      </c>
      <c r="O1019" s="37"/>
      <c r="P1019" s="55">
        <v>32.85</v>
      </c>
      <c r="Q1019" s="55">
        <v>23.52</v>
      </c>
      <c r="R1019" s="55">
        <v>16473</v>
      </c>
      <c r="S1019" s="55">
        <v>16473</v>
      </c>
      <c r="T1019" s="135">
        <f>N1019/S1019</f>
        <v>0.82987373277484366</v>
      </c>
      <c r="U1019" s="55">
        <f>TRUNC(J1019*H1019,2)</f>
        <v>7966.18</v>
      </c>
      <c r="V1019" s="55">
        <f>TRUNC(L1019*H1019,2)</f>
        <v>5704.32</v>
      </c>
      <c r="X1019" s="36" t="b">
        <v>1</v>
      </c>
    </row>
    <row r="1020" spans="1:24" x14ac:dyDescent="0.25">
      <c r="A1020" s="42" t="s">
        <v>4110</v>
      </c>
      <c r="B1020" s="128" t="s">
        <v>1719</v>
      </c>
      <c r="C1020" s="50" t="s">
        <v>163</v>
      </c>
      <c r="D1020" s="51">
        <v>60524</v>
      </c>
      <c r="E1020" s="56" t="s">
        <v>292</v>
      </c>
      <c r="F1020" s="53" t="s">
        <v>211</v>
      </c>
      <c r="G1020" s="54">
        <v>16.11</v>
      </c>
      <c r="H1020" s="55">
        <v>16.11</v>
      </c>
      <c r="I1020" s="73">
        <v>557.77</v>
      </c>
      <c r="J1020" s="55">
        <v>463</v>
      </c>
      <c r="K1020" s="73">
        <v>0</v>
      </c>
      <c r="L1020" s="55">
        <v>0</v>
      </c>
      <c r="M1020" s="55">
        <f>TRUNC(((J1020*G1020)+(L1020*G1020)),2)</f>
        <v>7458.93</v>
      </c>
      <c r="N1020" s="55">
        <f>TRUNC(((J1020*H1020)+(L1020*H1020)),2)</f>
        <v>7458.93</v>
      </c>
      <c r="O1020" s="37"/>
      <c r="P1020" s="55">
        <v>557.77</v>
      </c>
      <c r="Q1020" s="55">
        <v>0</v>
      </c>
      <c r="R1020" s="55">
        <v>8985.67</v>
      </c>
      <c r="S1020" s="55">
        <v>8985.67</v>
      </c>
      <c r="T1020" s="135">
        <f>N1020/S1020</f>
        <v>0.83009169043599418</v>
      </c>
      <c r="U1020" s="55">
        <f>TRUNC(J1020*H1020,2)</f>
        <v>7458.93</v>
      </c>
      <c r="V1020" s="55">
        <f>TRUNC(L1020*H1020,2)</f>
        <v>0</v>
      </c>
      <c r="X1020" s="36" t="b">
        <v>1</v>
      </c>
    </row>
    <row r="1021" spans="1:24" ht="24" x14ac:dyDescent="0.3">
      <c r="A1021" s="42" t="s">
        <v>4111</v>
      </c>
      <c r="B1021" s="128" t="s">
        <v>1720</v>
      </c>
      <c r="C1021" s="50" t="s">
        <v>163</v>
      </c>
      <c r="D1021" s="51">
        <v>60800</v>
      </c>
      <c r="E1021" s="52" t="s">
        <v>3024</v>
      </c>
      <c r="F1021" s="53" t="s">
        <v>211</v>
      </c>
      <c r="G1021" s="54">
        <v>16.11</v>
      </c>
      <c r="H1021" s="55">
        <v>16.11</v>
      </c>
      <c r="I1021" s="73">
        <v>0.12</v>
      </c>
      <c r="J1021" s="55">
        <v>0.09</v>
      </c>
      <c r="K1021" s="73">
        <v>51.75</v>
      </c>
      <c r="L1021" s="55">
        <v>42.95</v>
      </c>
      <c r="M1021" s="55">
        <f>TRUNC(((J1021*G1021)+(L1021*G1021)),2)</f>
        <v>693.37</v>
      </c>
      <c r="N1021" s="55">
        <f>TRUNC(((J1021*H1021)+(L1021*H1021)),2)</f>
        <v>693.37</v>
      </c>
      <c r="O1021" s="38"/>
      <c r="P1021" s="55">
        <v>0.12</v>
      </c>
      <c r="Q1021" s="55">
        <v>51.75</v>
      </c>
      <c r="R1021" s="55">
        <v>835.62</v>
      </c>
      <c r="S1021" s="55">
        <v>835.62</v>
      </c>
      <c r="T1021" s="135">
        <f>N1021/S1021</f>
        <v>0.82976711902539435</v>
      </c>
      <c r="U1021" s="55">
        <f>TRUNC(J1021*H1021,2)</f>
        <v>1.44</v>
      </c>
      <c r="V1021" s="55">
        <f>TRUNC(L1021*H1021,2)</f>
        <v>691.92</v>
      </c>
      <c r="X1021" s="36" t="b">
        <v>1</v>
      </c>
    </row>
    <row r="1022" spans="1:24" ht="24" x14ac:dyDescent="0.3">
      <c r="A1022" s="42" t="s">
        <v>4112</v>
      </c>
      <c r="B1022" s="128" t="s">
        <v>1721</v>
      </c>
      <c r="C1022" s="50" t="s">
        <v>217</v>
      </c>
      <c r="D1022" s="51">
        <v>92762</v>
      </c>
      <c r="E1022" s="56" t="s">
        <v>338</v>
      </c>
      <c r="F1022" s="53" t="s">
        <v>280</v>
      </c>
      <c r="G1022" s="54">
        <v>570.63</v>
      </c>
      <c r="H1022" s="55">
        <v>570.63</v>
      </c>
      <c r="I1022" s="73">
        <v>10.3</v>
      </c>
      <c r="J1022" s="55">
        <v>8.5500000000000007</v>
      </c>
      <c r="K1022" s="73">
        <v>1.17</v>
      </c>
      <c r="L1022" s="55">
        <v>0.97</v>
      </c>
      <c r="M1022" s="55">
        <f>TRUNC(((J1022*G1022)+(L1022*G1022)),2)</f>
        <v>5432.39</v>
      </c>
      <c r="N1022" s="55">
        <f>TRUNC(((J1022*H1022)+(L1022*H1022)),2)</f>
        <v>5432.39</v>
      </c>
      <c r="O1022" s="38"/>
      <c r="P1022" s="55">
        <v>10.3</v>
      </c>
      <c r="Q1022" s="55">
        <v>1.17</v>
      </c>
      <c r="R1022" s="55">
        <v>6545.12</v>
      </c>
      <c r="S1022" s="55">
        <v>6545.12</v>
      </c>
      <c r="T1022" s="135">
        <f>N1022/S1022</f>
        <v>0.8299908939790257</v>
      </c>
      <c r="U1022" s="55">
        <f>TRUNC(J1022*H1022,2)</f>
        <v>4878.88</v>
      </c>
      <c r="V1022" s="55">
        <f>TRUNC(L1022*H1022,2)</f>
        <v>553.51</v>
      </c>
      <c r="X1022" s="36" t="b">
        <v>1</v>
      </c>
    </row>
    <row r="1023" spans="1:24" ht="24" x14ac:dyDescent="0.3">
      <c r="A1023" s="42" t="s">
        <v>4113</v>
      </c>
      <c r="B1023" s="128" t="s">
        <v>1722</v>
      </c>
      <c r="C1023" s="50" t="s">
        <v>217</v>
      </c>
      <c r="D1023" s="51">
        <v>92763</v>
      </c>
      <c r="E1023" s="52" t="s">
        <v>3039</v>
      </c>
      <c r="F1023" s="53" t="s">
        <v>280</v>
      </c>
      <c r="G1023" s="54">
        <v>106.91</v>
      </c>
      <c r="H1023" s="55">
        <v>106.91</v>
      </c>
      <c r="I1023" s="73">
        <v>8.92</v>
      </c>
      <c r="J1023" s="55">
        <v>7.4</v>
      </c>
      <c r="K1023" s="73">
        <v>0.72</v>
      </c>
      <c r="L1023" s="55">
        <v>0.59</v>
      </c>
      <c r="M1023" s="55">
        <f>TRUNC(((J1023*G1023)+(L1023*G1023)),2)</f>
        <v>854.21</v>
      </c>
      <c r="N1023" s="55">
        <f>TRUNC(((J1023*H1023)+(L1023*H1023)),2)</f>
        <v>854.21</v>
      </c>
      <c r="O1023" s="38"/>
      <c r="P1023" s="55">
        <v>8.92</v>
      </c>
      <c r="Q1023" s="55">
        <v>0.72</v>
      </c>
      <c r="R1023" s="55">
        <v>1030.6099999999999</v>
      </c>
      <c r="S1023" s="55">
        <v>1030.6099999999999</v>
      </c>
      <c r="T1023" s="135">
        <f>N1023/S1023</f>
        <v>0.82883923113495905</v>
      </c>
      <c r="U1023" s="55">
        <f>TRUNC(J1023*H1023,2)</f>
        <v>791.13</v>
      </c>
      <c r="V1023" s="55">
        <f>TRUNC(L1023*H1023,2)</f>
        <v>63.07</v>
      </c>
      <c r="X1023" s="36" t="b">
        <v>1</v>
      </c>
    </row>
    <row r="1024" spans="1:24" ht="24" x14ac:dyDescent="0.3">
      <c r="A1024" s="42" t="s">
        <v>4114</v>
      </c>
      <c r="B1024" s="128" t="s">
        <v>1723</v>
      </c>
      <c r="C1024" s="50" t="s">
        <v>217</v>
      </c>
      <c r="D1024" s="51">
        <v>92764</v>
      </c>
      <c r="E1024" s="52" t="s">
        <v>3068</v>
      </c>
      <c r="F1024" s="53" t="s">
        <v>280</v>
      </c>
      <c r="G1024" s="54">
        <v>915.45</v>
      </c>
      <c r="H1024" s="55">
        <v>915.45</v>
      </c>
      <c r="I1024" s="73">
        <v>8.81</v>
      </c>
      <c r="J1024" s="55">
        <v>7.31</v>
      </c>
      <c r="K1024" s="73">
        <v>0.52</v>
      </c>
      <c r="L1024" s="55">
        <v>0.43</v>
      </c>
      <c r="M1024" s="55">
        <f>TRUNC(((J1024*G1024)+(L1024*G1024)),2)</f>
        <v>7085.58</v>
      </c>
      <c r="N1024" s="55">
        <f>TRUNC(((J1024*H1024)+(L1024*H1024)),2)</f>
        <v>7085.58</v>
      </c>
      <c r="O1024" s="38"/>
      <c r="P1024" s="55">
        <v>8.81</v>
      </c>
      <c r="Q1024" s="55">
        <v>0.52</v>
      </c>
      <c r="R1024" s="55">
        <v>8541.14</v>
      </c>
      <c r="S1024" s="55">
        <v>8541.14</v>
      </c>
      <c r="T1024" s="135">
        <f>N1024/S1024</f>
        <v>0.82958246791411927</v>
      </c>
      <c r="U1024" s="55">
        <f>TRUNC(J1024*H1024,2)</f>
        <v>6691.93</v>
      </c>
      <c r="V1024" s="55">
        <f>TRUNC(L1024*H1024,2)</f>
        <v>393.64</v>
      </c>
      <c r="X1024" s="36" t="b">
        <v>1</v>
      </c>
    </row>
    <row r="1025" spans="1:24" ht="24" x14ac:dyDescent="0.3">
      <c r="A1025" s="42" t="s">
        <v>4115</v>
      </c>
      <c r="B1025" s="128" t="s">
        <v>1724</v>
      </c>
      <c r="C1025" s="50" t="s">
        <v>217</v>
      </c>
      <c r="D1025" s="51">
        <v>92759</v>
      </c>
      <c r="E1025" s="56" t="s">
        <v>320</v>
      </c>
      <c r="F1025" s="53" t="s">
        <v>280</v>
      </c>
      <c r="G1025" s="54">
        <v>368.54</v>
      </c>
      <c r="H1025" s="55">
        <v>368.54</v>
      </c>
      <c r="I1025" s="73">
        <v>10.44</v>
      </c>
      <c r="J1025" s="55">
        <v>8.66</v>
      </c>
      <c r="K1025" s="73">
        <v>4.08</v>
      </c>
      <c r="L1025" s="55">
        <v>3.38</v>
      </c>
      <c r="M1025" s="55">
        <f>TRUNC(((J1025*G1025)+(L1025*G1025)),2)</f>
        <v>4437.22</v>
      </c>
      <c r="N1025" s="55">
        <f>TRUNC(((J1025*H1025)+(L1025*H1025)),2)</f>
        <v>4437.22</v>
      </c>
      <c r="O1025" s="38"/>
      <c r="P1025" s="55">
        <v>10.44</v>
      </c>
      <c r="Q1025" s="55">
        <v>4.08</v>
      </c>
      <c r="R1025" s="55">
        <v>5351.2</v>
      </c>
      <c r="S1025" s="55">
        <v>5351.2</v>
      </c>
      <c r="T1025" s="135">
        <f>N1025/S1025</f>
        <v>0.8292009268949021</v>
      </c>
      <c r="U1025" s="55">
        <f>TRUNC(J1025*H1025,2)</f>
        <v>3191.55</v>
      </c>
      <c r="V1025" s="55">
        <f>TRUNC(L1025*H1025,2)</f>
        <v>1245.6600000000001</v>
      </c>
      <c r="X1025" s="36" t="b">
        <v>1</v>
      </c>
    </row>
    <row r="1026" spans="1:24" x14ac:dyDescent="0.25">
      <c r="A1026" s="42" t="s">
        <v>4116</v>
      </c>
      <c r="B1026" s="129" t="s">
        <v>1725</v>
      </c>
      <c r="C1026" s="133"/>
      <c r="D1026" s="133"/>
      <c r="E1026" s="58" t="s">
        <v>1726</v>
      </c>
      <c r="F1026" s="133"/>
      <c r="G1026" s="59"/>
      <c r="H1026" s="59"/>
      <c r="I1026" s="72"/>
      <c r="J1026" s="59"/>
      <c r="K1026" s="72"/>
      <c r="L1026" s="59"/>
      <c r="M1026" s="60">
        <f>SUM(M1027:M1035)</f>
        <v>29287.66</v>
      </c>
      <c r="N1026" s="60">
        <f>SUM(N1027:N1035)</f>
        <v>29287.66</v>
      </c>
      <c r="O1026" s="37"/>
      <c r="P1026" s="59"/>
      <c r="Q1026" s="59"/>
      <c r="R1026" s="60">
        <v>35295.19</v>
      </c>
      <c r="S1026" s="60">
        <v>35295.19</v>
      </c>
      <c r="T1026" s="135">
        <f>N1026/S1026</f>
        <v>0.82979182149182362</v>
      </c>
      <c r="U1026" s="55">
        <f>TRUNC(J1026*H1026,2)</f>
        <v>0</v>
      </c>
      <c r="V1026" s="55">
        <f>TRUNC(L1026*H1026,2)</f>
        <v>0</v>
      </c>
      <c r="X1026" s="36" t="b">
        <v>1</v>
      </c>
    </row>
    <row r="1027" spans="1:24" x14ac:dyDescent="0.25">
      <c r="A1027" s="42" t="s">
        <v>4117</v>
      </c>
      <c r="B1027" s="128" t="s">
        <v>1727</v>
      </c>
      <c r="C1027" s="50" t="s">
        <v>163</v>
      </c>
      <c r="D1027" s="51">
        <v>60205</v>
      </c>
      <c r="E1027" s="56" t="s">
        <v>324</v>
      </c>
      <c r="F1027" s="53" t="s">
        <v>164</v>
      </c>
      <c r="G1027" s="54">
        <v>245.94</v>
      </c>
      <c r="H1027" s="55">
        <v>245.94</v>
      </c>
      <c r="I1027" s="73">
        <v>32.85</v>
      </c>
      <c r="J1027" s="55">
        <v>27.26</v>
      </c>
      <c r="K1027" s="73">
        <v>23.52</v>
      </c>
      <c r="L1027" s="55">
        <v>19.52</v>
      </c>
      <c r="M1027" s="55">
        <f>TRUNC(((J1027*G1027)+(L1027*G1027)),2)</f>
        <v>11505.07</v>
      </c>
      <c r="N1027" s="55">
        <f>TRUNC(((J1027*H1027)+(L1027*H1027)),2)</f>
        <v>11505.07</v>
      </c>
      <c r="O1027" s="37"/>
      <c r="P1027" s="55">
        <v>32.85</v>
      </c>
      <c r="Q1027" s="55">
        <v>23.52</v>
      </c>
      <c r="R1027" s="55">
        <v>13863.63</v>
      </c>
      <c r="S1027" s="55">
        <v>13863.63</v>
      </c>
      <c r="T1027" s="135">
        <f>N1027/S1027</f>
        <v>0.82987428256524454</v>
      </c>
      <c r="U1027" s="55">
        <f>TRUNC(J1027*H1027,2)</f>
        <v>6704.32</v>
      </c>
      <c r="V1027" s="55">
        <f>TRUNC(L1027*H1027,2)</f>
        <v>4800.74</v>
      </c>
      <c r="X1027" s="36" t="b">
        <v>1</v>
      </c>
    </row>
    <row r="1028" spans="1:24" x14ac:dyDescent="0.25">
      <c r="A1028" s="42" t="s">
        <v>4118</v>
      </c>
      <c r="B1028" s="128" t="s">
        <v>1728</v>
      </c>
      <c r="C1028" s="50" t="s">
        <v>163</v>
      </c>
      <c r="D1028" s="51">
        <v>60524</v>
      </c>
      <c r="E1028" s="56" t="s">
        <v>292</v>
      </c>
      <c r="F1028" s="53" t="s">
        <v>211</v>
      </c>
      <c r="G1028" s="54">
        <v>15.94</v>
      </c>
      <c r="H1028" s="55">
        <v>15.94</v>
      </c>
      <c r="I1028" s="73">
        <v>557.77</v>
      </c>
      <c r="J1028" s="55">
        <v>463</v>
      </c>
      <c r="K1028" s="73">
        <v>0</v>
      </c>
      <c r="L1028" s="55">
        <v>0</v>
      </c>
      <c r="M1028" s="55">
        <f>TRUNC(((J1028*G1028)+(L1028*G1028)),2)</f>
        <v>7380.22</v>
      </c>
      <c r="N1028" s="55">
        <f>TRUNC(((J1028*H1028)+(L1028*H1028)),2)</f>
        <v>7380.22</v>
      </c>
      <c r="O1028" s="37"/>
      <c r="P1028" s="55">
        <v>557.77</v>
      </c>
      <c r="Q1028" s="55">
        <v>0</v>
      </c>
      <c r="R1028" s="55">
        <v>8890.85</v>
      </c>
      <c r="S1028" s="55">
        <v>8890.85</v>
      </c>
      <c r="T1028" s="135">
        <f>N1028/S1028</f>
        <v>0.83009161103831464</v>
      </c>
      <c r="U1028" s="55">
        <f>TRUNC(J1028*H1028,2)</f>
        <v>7380.22</v>
      </c>
      <c r="V1028" s="55">
        <f>TRUNC(L1028*H1028,2)</f>
        <v>0</v>
      </c>
      <c r="X1028" s="36" t="b">
        <v>1</v>
      </c>
    </row>
    <row r="1029" spans="1:24" ht="24" x14ac:dyDescent="0.3">
      <c r="A1029" s="42" t="s">
        <v>4119</v>
      </c>
      <c r="B1029" s="128" t="s">
        <v>1729</v>
      </c>
      <c r="C1029" s="50" t="s">
        <v>163</v>
      </c>
      <c r="D1029" s="51">
        <v>60800</v>
      </c>
      <c r="E1029" s="56" t="s">
        <v>314</v>
      </c>
      <c r="F1029" s="53" t="s">
        <v>211</v>
      </c>
      <c r="G1029" s="54">
        <v>15.94</v>
      </c>
      <c r="H1029" s="55">
        <v>15.94</v>
      </c>
      <c r="I1029" s="73">
        <v>0.12</v>
      </c>
      <c r="J1029" s="55">
        <v>0.09</v>
      </c>
      <c r="K1029" s="73">
        <v>51.75</v>
      </c>
      <c r="L1029" s="55">
        <v>42.95</v>
      </c>
      <c r="M1029" s="55">
        <f>TRUNC(((J1029*G1029)+(L1029*G1029)),2)</f>
        <v>686.05</v>
      </c>
      <c r="N1029" s="55">
        <f>TRUNC(((J1029*H1029)+(L1029*H1029)),2)</f>
        <v>686.05</v>
      </c>
      <c r="O1029" s="38"/>
      <c r="P1029" s="55">
        <v>0.12</v>
      </c>
      <c r="Q1029" s="55">
        <v>51.75</v>
      </c>
      <c r="R1029" s="55">
        <v>826.8</v>
      </c>
      <c r="S1029" s="55">
        <v>826.8</v>
      </c>
      <c r="T1029" s="135">
        <f>N1029/S1029</f>
        <v>0.82976536042573779</v>
      </c>
      <c r="U1029" s="55">
        <f>TRUNC(J1029*H1029,2)</f>
        <v>1.43</v>
      </c>
      <c r="V1029" s="55">
        <f>TRUNC(L1029*H1029,2)</f>
        <v>684.62</v>
      </c>
      <c r="X1029" s="36" t="b">
        <v>1</v>
      </c>
    </row>
    <row r="1030" spans="1:24" x14ac:dyDescent="0.25">
      <c r="A1030" s="42" t="s">
        <v>4120</v>
      </c>
      <c r="B1030" s="128" t="s">
        <v>1730</v>
      </c>
      <c r="C1030" s="50" t="s">
        <v>163</v>
      </c>
      <c r="D1030" s="51">
        <v>60303</v>
      </c>
      <c r="E1030" s="56" t="s">
        <v>335</v>
      </c>
      <c r="F1030" s="53" t="s">
        <v>280</v>
      </c>
      <c r="G1030" s="54">
        <v>68.73</v>
      </c>
      <c r="H1030" s="55">
        <v>68.73</v>
      </c>
      <c r="I1030" s="73">
        <v>9.68</v>
      </c>
      <c r="J1030" s="55">
        <v>8.0299999999999994</v>
      </c>
      <c r="K1030" s="73">
        <v>2.98</v>
      </c>
      <c r="L1030" s="55">
        <v>2.4700000000000002</v>
      </c>
      <c r="M1030" s="55">
        <f>TRUNC(((J1030*G1030)+(L1030*G1030)),2)</f>
        <v>721.66</v>
      </c>
      <c r="N1030" s="55">
        <f>TRUNC(((J1030*H1030)+(L1030*H1030)),2)</f>
        <v>721.66</v>
      </c>
      <c r="O1030" s="37"/>
      <c r="P1030" s="55">
        <v>9.68</v>
      </c>
      <c r="Q1030" s="55">
        <v>2.98</v>
      </c>
      <c r="R1030" s="55">
        <v>870.12</v>
      </c>
      <c r="S1030" s="55">
        <v>870.12</v>
      </c>
      <c r="T1030" s="135">
        <f>N1030/S1030</f>
        <v>0.82937985565209393</v>
      </c>
      <c r="U1030" s="55">
        <f>TRUNC(J1030*H1030,2)</f>
        <v>551.9</v>
      </c>
      <c r="V1030" s="55">
        <f>TRUNC(L1030*H1030,2)</f>
        <v>169.76</v>
      </c>
      <c r="X1030" s="36" t="b">
        <v>1</v>
      </c>
    </row>
    <row r="1031" spans="1:24" x14ac:dyDescent="0.25">
      <c r="A1031" s="42" t="s">
        <v>4121</v>
      </c>
      <c r="B1031" s="128" t="s">
        <v>1731</v>
      </c>
      <c r="C1031" s="50" t="s">
        <v>163</v>
      </c>
      <c r="D1031" s="51">
        <v>60304</v>
      </c>
      <c r="E1031" s="56" t="s">
        <v>318</v>
      </c>
      <c r="F1031" s="53" t="s">
        <v>280</v>
      </c>
      <c r="G1031" s="54">
        <v>199.45</v>
      </c>
      <c r="H1031" s="55">
        <v>199.45</v>
      </c>
      <c r="I1031" s="73">
        <v>9.16</v>
      </c>
      <c r="J1031" s="55">
        <v>7.6</v>
      </c>
      <c r="K1031" s="73">
        <v>2.98</v>
      </c>
      <c r="L1031" s="55">
        <v>2.4700000000000002</v>
      </c>
      <c r="M1031" s="55">
        <f>TRUNC(((J1031*G1031)+(L1031*G1031)),2)</f>
        <v>2008.46</v>
      </c>
      <c r="N1031" s="55">
        <f>TRUNC(((J1031*H1031)+(L1031*H1031)),2)</f>
        <v>2008.46</v>
      </c>
      <c r="O1031" s="37"/>
      <c r="P1031" s="55">
        <v>9.16</v>
      </c>
      <c r="Q1031" s="55">
        <v>2.98</v>
      </c>
      <c r="R1031" s="55">
        <v>2421.3200000000002</v>
      </c>
      <c r="S1031" s="55">
        <v>2421.3200000000002</v>
      </c>
      <c r="T1031" s="135">
        <f>N1031/S1031</f>
        <v>0.8294896998331488</v>
      </c>
      <c r="U1031" s="55">
        <f>TRUNC(J1031*H1031,2)</f>
        <v>1515.82</v>
      </c>
      <c r="V1031" s="55">
        <f>TRUNC(L1031*H1031,2)</f>
        <v>492.64</v>
      </c>
      <c r="X1031" s="36" t="b">
        <v>1</v>
      </c>
    </row>
    <row r="1032" spans="1:24" ht="24" x14ac:dyDescent="0.3">
      <c r="A1032" s="42" t="s">
        <v>4122</v>
      </c>
      <c r="B1032" s="128" t="s">
        <v>1732</v>
      </c>
      <c r="C1032" s="50" t="s">
        <v>217</v>
      </c>
      <c r="D1032" s="51">
        <v>92762</v>
      </c>
      <c r="E1032" s="56" t="s">
        <v>338</v>
      </c>
      <c r="F1032" s="53" t="s">
        <v>280</v>
      </c>
      <c r="G1032" s="54">
        <v>145.72999999999999</v>
      </c>
      <c r="H1032" s="55">
        <v>145.72999999999999</v>
      </c>
      <c r="I1032" s="73">
        <v>10.3</v>
      </c>
      <c r="J1032" s="55">
        <v>8.5500000000000007</v>
      </c>
      <c r="K1032" s="73">
        <v>1.17</v>
      </c>
      <c r="L1032" s="55">
        <v>0.97</v>
      </c>
      <c r="M1032" s="55">
        <f>TRUNC(((J1032*G1032)+(L1032*G1032)),2)</f>
        <v>1387.34</v>
      </c>
      <c r="N1032" s="55">
        <f>TRUNC(((J1032*H1032)+(L1032*H1032)),2)</f>
        <v>1387.34</v>
      </c>
      <c r="O1032" s="38"/>
      <c r="P1032" s="55">
        <v>10.3</v>
      </c>
      <c r="Q1032" s="55">
        <v>1.17</v>
      </c>
      <c r="R1032" s="55">
        <v>1671.52</v>
      </c>
      <c r="S1032" s="55">
        <v>1671.52</v>
      </c>
      <c r="T1032" s="135">
        <f>N1032/S1032</f>
        <v>0.82998707762994162</v>
      </c>
      <c r="U1032" s="55">
        <f>TRUNC(J1032*H1032,2)</f>
        <v>1245.99</v>
      </c>
      <c r="V1032" s="55">
        <f>TRUNC(L1032*H1032,2)</f>
        <v>141.35</v>
      </c>
      <c r="X1032" s="36" t="b">
        <v>1</v>
      </c>
    </row>
    <row r="1033" spans="1:24" ht="24" x14ac:dyDescent="0.3">
      <c r="A1033" s="42" t="s">
        <v>4123</v>
      </c>
      <c r="B1033" s="128" t="s">
        <v>1733</v>
      </c>
      <c r="C1033" s="50" t="s">
        <v>217</v>
      </c>
      <c r="D1033" s="51">
        <v>92763</v>
      </c>
      <c r="E1033" s="52" t="s">
        <v>3039</v>
      </c>
      <c r="F1033" s="53" t="s">
        <v>280</v>
      </c>
      <c r="G1033" s="54">
        <v>82.27</v>
      </c>
      <c r="H1033" s="55">
        <v>82.27</v>
      </c>
      <c r="I1033" s="73">
        <v>8.92</v>
      </c>
      <c r="J1033" s="55">
        <v>7.4</v>
      </c>
      <c r="K1033" s="73">
        <v>0.72</v>
      </c>
      <c r="L1033" s="55">
        <v>0.59</v>
      </c>
      <c r="M1033" s="55">
        <f>TRUNC(((J1033*G1033)+(L1033*G1033)),2)</f>
        <v>657.33</v>
      </c>
      <c r="N1033" s="55">
        <f>TRUNC(((J1033*H1033)+(L1033*H1033)),2)</f>
        <v>657.33</v>
      </c>
      <c r="O1033" s="38"/>
      <c r="P1033" s="55">
        <v>8.92</v>
      </c>
      <c r="Q1033" s="55">
        <v>0.72</v>
      </c>
      <c r="R1033" s="55">
        <v>793.08</v>
      </c>
      <c r="S1033" s="55">
        <v>793.08</v>
      </c>
      <c r="T1033" s="135">
        <f>N1033/S1033</f>
        <v>0.82883189589953099</v>
      </c>
      <c r="U1033" s="55">
        <f>TRUNC(J1033*H1033,2)</f>
        <v>608.79</v>
      </c>
      <c r="V1033" s="55">
        <f>TRUNC(L1033*H1033,2)</f>
        <v>48.53</v>
      </c>
      <c r="X1033" s="36" t="b">
        <v>1</v>
      </c>
    </row>
    <row r="1034" spans="1:24" ht="24" x14ac:dyDescent="0.3">
      <c r="A1034" s="42" t="s">
        <v>4124</v>
      </c>
      <c r="B1034" s="128" t="s">
        <v>1734</v>
      </c>
      <c r="C1034" s="50" t="s">
        <v>217</v>
      </c>
      <c r="D1034" s="51">
        <v>92764</v>
      </c>
      <c r="E1034" s="56" t="s">
        <v>1735</v>
      </c>
      <c r="F1034" s="53" t="s">
        <v>280</v>
      </c>
      <c r="G1034" s="54">
        <v>354.91</v>
      </c>
      <c r="H1034" s="55">
        <v>354.91</v>
      </c>
      <c r="I1034" s="73">
        <v>8.81</v>
      </c>
      <c r="J1034" s="55">
        <v>7.31</v>
      </c>
      <c r="K1034" s="73">
        <v>0.52</v>
      </c>
      <c r="L1034" s="55">
        <v>0.43</v>
      </c>
      <c r="M1034" s="55">
        <f>TRUNC(((J1034*G1034)+(L1034*G1034)),2)</f>
        <v>2747</v>
      </c>
      <c r="N1034" s="55">
        <f>TRUNC(((J1034*H1034)+(L1034*H1034)),2)</f>
        <v>2747</v>
      </c>
      <c r="O1034" s="38"/>
      <c r="P1034" s="55">
        <v>8.81</v>
      </c>
      <c r="Q1034" s="55">
        <v>0.52</v>
      </c>
      <c r="R1034" s="55">
        <v>3311.31</v>
      </c>
      <c r="S1034" s="55">
        <v>3311.31</v>
      </c>
      <c r="T1034" s="135">
        <f>N1034/S1034</f>
        <v>0.82958104194412485</v>
      </c>
      <c r="U1034" s="55">
        <f>TRUNC(J1034*H1034,2)</f>
        <v>2594.39</v>
      </c>
      <c r="V1034" s="55">
        <f>TRUNC(L1034*H1034,2)</f>
        <v>152.61000000000001</v>
      </c>
      <c r="X1034" s="36" t="b">
        <v>1</v>
      </c>
    </row>
    <row r="1035" spans="1:24" ht="24" x14ac:dyDescent="0.3">
      <c r="A1035" s="42" t="s">
        <v>4125</v>
      </c>
      <c r="B1035" s="128" t="s">
        <v>1736</v>
      </c>
      <c r="C1035" s="50" t="s">
        <v>217</v>
      </c>
      <c r="D1035" s="51">
        <v>92759</v>
      </c>
      <c r="E1035" s="56" t="s">
        <v>320</v>
      </c>
      <c r="F1035" s="53" t="s">
        <v>280</v>
      </c>
      <c r="G1035" s="54">
        <v>182.27</v>
      </c>
      <c r="H1035" s="55">
        <v>182.27</v>
      </c>
      <c r="I1035" s="73">
        <v>10.44</v>
      </c>
      <c r="J1035" s="55">
        <v>8.66</v>
      </c>
      <c r="K1035" s="73">
        <v>4.08</v>
      </c>
      <c r="L1035" s="55">
        <v>3.38</v>
      </c>
      <c r="M1035" s="55">
        <f>TRUNC(((J1035*G1035)+(L1035*G1035)),2)</f>
        <v>2194.5300000000002</v>
      </c>
      <c r="N1035" s="55">
        <f>TRUNC(((J1035*H1035)+(L1035*H1035)),2)</f>
        <v>2194.5300000000002</v>
      </c>
      <c r="O1035" s="38"/>
      <c r="P1035" s="55">
        <v>10.44</v>
      </c>
      <c r="Q1035" s="55">
        <v>4.08</v>
      </c>
      <c r="R1035" s="55">
        <v>2646.56</v>
      </c>
      <c r="S1035" s="55">
        <v>2646.56</v>
      </c>
      <c r="T1035" s="135">
        <f>N1035/S1035</f>
        <v>0.82920092497430631</v>
      </c>
      <c r="U1035" s="55">
        <f>TRUNC(J1035*H1035,2)</f>
        <v>1578.45</v>
      </c>
      <c r="V1035" s="55">
        <f>TRUNC(L1035*H1035,2)</f>
        <v>616.07000000000005</v>
      </c>
      <c r="X1035" s="36" t="b">
        <v>1</v>
      </c>
    </row>
    <row r="1036" spans="1:24" x14ac:dyDescent="0.25">
      <c r="A1036" s="42" t="s">
        <v>4126</v>
      </c>
      <c r="B1036" s="129" t="s">
        <v>1737</v>
      </c>
      <c r="C1036" s="133"/>
      <c r="D1036" s="133"/>
      <c r="E1036" s="58" t="s">
        <v>1738</v>
      </c>
      <c r="F1036" s="133"/>
      <c r="G1036" s="59"/>
      <c r="H1036" s="59"/>
      <c r="I1036" s="72"/>
      <c r="J1036" s="59"/>
      <c r="K1036" s="72"/>
      <c r="L1036" s="59"/>
      <c r="M1036" s="60">
        <f>SUM(M1037:M1044)</f>
        <v>21620.609999999997</v>
      </c>
      <c r="N1036" s="60">
        <f>SUM(N1037:N1044)</f>
        <v>21620.609999999997</v>
      </c>
      <c r="O1036" s="37"/>
      <c r="P1036" s="59"/>
      <c r="Q1036" s="59"/>
      <c r="R1036" s="60">
        <v>26056.71</v>
      </c>
      <c r="S1036" s="60">
        <v>26056.71</v>
      </c>
      <c r="T1036" s="135">
        <f>N1036/S1036</f>
        <v>0.82975210607939365</v>
      </c>
      <c r="U1036" s="55">
        <f>TRUNC(J1036*H1036,2)</f>
        <v>0</v>
      </c>
      <c r="V1036" s="55">
        <f>TRUNC(L1036*H1036,2)</f>
        <v>0</v>
      </c>
      <c r="X1036" s="36" t="b">
        <v>1</v>
      </c>
    </row>
    <row r="1037" spans="1:24" x14ac:dyDescent="0.25">
      <c r="A1037" s="42" t="s">
        <v>4127</v>
      </c>
      <c r="B1037" s="128" t="s">
        <v>1739</v>
      </c>
      <c r="C1037" s="50" t="s">
        <v>163</v>
      </c>
      <c r="D1037" s="51">
        <v>60205</v>
      </c>
      <c r="E1037" s="56" t="s">
        <v>324</v>
      </c>
      <c r="F1037" s="53" t="s">
        <v>164</v>
      </c>
      <c r="G1037" s="54">
        <v>183.96</v>
      </c>
      <c r="H1037" s="55">
        <v>183.96</v>
      </c>
      <c r="I1037" s="73">
        <v>32.85</v>
      </c>
      <c r="J1037" s="55">
        <v>27.26</v>
      </c>
      <c r="K1037" s="73">
        <v>23.52</v>
      </c>
      <c r="L1037" s="55">
        <v>19.52</v>
      </c>
      <c r="M1037" s="55">
        <f>TRUNC(((J1037*G1037)+(L1037*G1037)),2)</f>
        <v>8605.64</v>
      </c>
      <c r="N1037" s="55">
        <f>TRUNC(((J1037*H1037)+(L1037*H1037)),2)</f>
        <v>8605.64</v>
      </c>
      <c r="O1037" s="37"/>
      <c r="P1037" s="55">
        <v>32.85</v>
      </c>
      <c r="Q1037" s="55">
        <v>23.52</v>
      </c>
      <c r="R1037" s="55">
        <v>10369.82</v>
      </c>
      <c r="S1037" s="55">
        <v>10369.82</v>
      </c>
      <c r="T1037" s="135">
        <f>N1037/S1037</f>
        <v>0.82987361400680049</v>
      </c>
      <c r="U1037" s="55">
        <f>TRUNC(J1037*H1037,2)</f>
        <v>5014.74</v>
      </c>
      <c r="V1037" s="55">
        <f>TRUNC(L1037*H1037,2)</f>
        <v>3590.89</v>
      </c>
      <c r="X1037" s="36" t="b">
        <v>1</v>
      </c>
    </row>
    <row r="1038" spans="1:24" x14ac:dyDescent="0.25">
      <c r="A1038" s="42" t="s">
        <v>4128</v>
      </c>
      <c r="B1038" s="128" t="s">
        <v>1740</v>
      </c>
      <c r="C1038" s="50" t="s">
        <v>163</v>
      </c>
      <c r="D1038" s="51">
        <v>60524</v>
      </c>
      <c r="E1038" s="56" t="s">
        <v>292</v>
      </c>
      <c r="F1038" s="53" t="s">
        <v>211</v>
      </c>
      <c r="G1038" s="54">
        <v>11.54</v>
      </c>
      <c r="H1038" s="55">
        <v>11.54</v>
      </c>
      <c r="I1038" s="73">
        <v>557.77</v>
      </c>
      <c r="J1038" s="55">
        <v>463</v>
      </c>
      <c r="K1038" s="73">
        <v>0</v>
      </c>
      <c r="L1038" s="55">
        <v>0</v>
      </c>
      <c r="M1038" s="55">
        <f>TRUNC(((J1038*G1038)+(L1038*G1038)),2)</f>
        <v>5343.02</v>
      </c>
      <c r="N1038" s="55">
        <f>TRUNC(((J1038*H1038)+(L1038*H1038)),2)</f>
        <v>5343.02</v>
      </c>
      <c r="O1038" s="37"/>
      <c r="P1038" s="55">
        <v>557.77</v>
      </c>
      <c r="Q1038" s="55">
        <v>0</v>
      </c>
      <c r="R1038" s="55">
        <v>6436.66</v>
      </c>
      <c r="S1038" s="55">
        <v>6436.66</v>
      </c>
      <c r="T1038" s="135">
        <f>N1038/S1038</f>
        <v>0.83009200423822305</v>
      </c>
      <c r="U1038" s="55">
        <f>TRUNC(J1038*H1038,2)</f>
        <v>5343.02</v>
      </c>
      <c r="V1038" s="55">
        <f>TRUNC(L1038*H1038,2)</f>
        <v>0</v>
      </c>
      <c r="X1038" s="36" t="b">
        <v>1</v>
      </c>
    </row>
    <row r="1039" spans="1:24" ht="24" x14ac:dyDescent="0.3">
      <c r="A1039" s="42" t="s">
        <v>4129</v>
      </c>
      <c r="B1039" s="128" t="s">
        <v>1741</v>
      </c>
      <c r="C1039" s="50" t="s">
        <v>163</v>
      </c>
      <c r="D1039" s="51">
        <v>60800</v>
      </c>
      <c r="E1039" s="52" t="s">
        <v>3024</v>
      </c>
      <c r="F1039" s="53" t="s">
        <v>211</v>
      </c>
      <c r="G1039" s="54">
        <v>11.54</v>
      </c>
      <c r="H1039" s="55">
        <v>11.54</v>
      </c>
      <c r="I1039" s="73">
        <v>0.12</v>
      </c>
      <c r="J1039" s="55">
        <v>0.09</v>
      </c>
      <c r="K1039" s="73">
        <v>51.75</v>
      </c>
      <c r="L1039" s="55">
        <v>42.95</v>
      </c>
      <c r="M1039" s="55">
        <f>TRUNC(((J1039*G1039)+(L1039*G1039)),2)</f>
        <v>496.68</v>
      </c>
      <c r="N1039" s="55">
        <f>TRUNC(((J1039*H1039)+(L1039*H1039)),2)</f>
        <v>496.68</v>
      </c>
      <c r="O1039" s="38"/>
      <c r="P1039" s="55">
        <v>0.12</v>
      </c>
      <c r="Q1039" s="55">
        <v>51.75</v>
      </c>
      <c r="R1039" s="55">
        <v>598.57000000000005</v>
      </c>
      <c r="S1039" s="55">
        <v>598.57000000000005</v>
      </c>
      <c r="T1039" s="135">
        <f>N1039/S1039</f>
        <v>0.82977763670080351</v>
      </c>
      <c r="U1039" s="55">
        <f>TRUNC(J1039*H1039,2)</f>
        <v>1.03</v>
      </c>
      <c r="V1039" s="55">
        <f>TRUNC(L1039*H1039,2)</f>
        <v>495.64</v>
      </c>
      <c r="X1039" s="36" t="b">
        <v>1</v>
      </c>
    </row>
    <row r="1040" spans="1:24" x14ac:dyDescent="0.25">
      <c r="A1040" s="42" t="s">
        <v>4130</v>
      </c>
      <c r="B1040" s="128" t="s">
        <v>1742</v>
      </c>
      <c r="C1040" s="50" t="s">
        <v>163</v>
      </c>
      <c r="D1040" s="51">
        <v>60303</v>
      </c>
      <c r="E1040" s="56" t="s">
        <v>335</v>
      </c>
      <c r="F1040" s="53" t="s">
        <v>280</v>
      </c>
      <c r="G1040" s="54">
        <v>55.54</v>
      </c>
      <c r="H1040" s="55">
        <v>55.54</v>
      </c>
      <c r="I1040" s="73">
        <v>9.68</v>
      </c>
      <c r="J1040" s="55">
        <v>8.0299999999999994</v>
      </c>
      <c r="K1040" s="73">
        <v>2.98</v>
      </c>
      <c r="L1040" s="55">
        <v>2.4700000000000002</v>
      </c>
      <c r="M1040" s="55">
        <f>TRUNC(((J1040*G1040)+(L1040*G1040)),2)</f>
        <v>583.16999999999996</v>
      </c>
      <c r="N1040" s="55">
        <f>TRUNC(((J1040*H1040)+(L1040*H1040)),2)</f>
        <v>583.16999999999996</v>
      </c>
      <c r="O1040" s="37"/>
      <c r="P1040" s="55">
        <v>9.68</v>
      </c>
      <c r="Q1040" s="55">
        <v>2.98</v>
      </c>
      <c r="R1040" s="55">
        <v>703.13</v>
      </c>
      <c r="S1040" s="55">
        <v>703.13</v>
      </c>
      <c r="T1040" s="135">
        <f>N1040/S1040</f>
        <v>0.82939143543868132</v>
      </c>
      <c r="U1040" s="55">
        <f>TRUNC(J1040*H1040,2)</f>
        <v>445.98</v>
      </c>
      <c r="V1040" s="55">
        <f>TRUNC(L1040*H1040,2)</f>
        <v>137.18</v>
      </c>
      <c r="X1040" s="36" t="b">
        <v>1</v>
      </c>
    </row>
    <row r="1041" spans="1:24" x14ac:dyDescent="0.25">
      <c r="A1041" s="42" t="s">
        <v>4131</v>
      </c>
      <c r="B1041" s="128" t="s">
        <v>1743</v>
      </c>
      <c r="C1041" s="50" t="s">
        <v>163</v>
      </c>
      <c r="D1041" s="51">
        <v>60304</v>
      </c>
      <c r="E1041" s="56" t="s">
        <v>318</v>
      </c>
      <c r="F1041" s="53" t="s">
        <v>280</v>
      </c>
      <c r="G1041" s="54">
        <v>269.27</v>
      </c>
      <c r="H1041" s="55">
        <v>269.27</v>
      </c>
      <c r="I1041" s="73">
        <v>9.16</v>
      </c>
      <c r="J1041" s="55">
        <v>7.6</v>
      </c>
      <c r="K1041" s="73">
        <v>2.98</v>
      </c>
      <c r="L1041" s="55">
        <v>2.4700000000000002</v>
      </c>
      <c r="M1041" s="55">
        <f>TRUNC(((J1041*G1041)+(L1041*G1041)),2)</f>
        <v>2711.54</v>
      </c>
      <c r="N1041" s="55">
        <f>TRUNC(((J1041*H1041)+(L1041*H1041)),2)</f>
        <v>2711.54</v>
      </c>
      <c r="O1041" s="37"/>
      <c r="P1041" s="55">
        <v>9.16</v>
      </c>
      <c r="Q1041" s="55">
        <v>2.98</v>
      </c>
      <c r="R1041" s="55">
        <v>3268.93</v>
      </c>
      <c r="S1041" s="55">
        <v>3268.93</v>
      </c>
      <c r="T1041" s="135">
        <f>N1041/S1041</f>
        <v>0.82948854824055585</v>
      </c>
      <c r="U1041" s="55">
        <f>TRUNC(J1041*H1041,2)</f>
        <v>2046.45</v>
      </c>
      <c r="V1041" s="55">
        <f>TRUNC(L1041*H1041,2)</f>
        <v>665.09</v>
      </c>
      <c r="X1041" s="36" t="b">
        <v>1</v>
      </c>
    </row>
    <row r="1042" spans="1:24" ht="24" x14ac:dyDescent="0.3">
      <c r="A1042" s="42" t="s">
        <v>4132</v>
      </c>
      <c r="B1042" s="128" t="s">
        <v>1744</v>
      </c>
      <c r="C1042" s="50" t="s">
        <v>217</v>
      </c>
      <c r="D1042" s="51">
        <v>92762</v>
      </c>
      <c r="E1042" s="52" t="s">
        <v>3022</v>
      </c>
      <c r="F1042" s="53" t="s">
        <v>280</v>
      </c>
      <c r="G1042" s="54">
        <v>74.73</v>
      </c>
      <c r="H1042" s="55">
        <v>74.73</v>
      </c>
      <c r="I1042" s="73">
        <v>10.3</v>
      </c>
      <c r="J1042" s="55">
        <v>8.5500000000000007</v>
      </c>
      <c r="K1042" s="73">
        <v>1.17</v>
      </c>
      <c r="L1042" s="55">
        <v>0.97</v>
      </c>
      <c r="M1042" s="55">
        <f>TRUNC(((J1042*G1042)+(L1042*G1042)),2)</f>
        <v>711.42</v>
      </c>
      <c r="N1042" s="55">
        <f>TRUNC(((J1042*H1042)+(L1042*H1042)),2)</f>
        <v>711.42</v>
      </c>
      <c r="O1042" s="38"/>
      <c r="P1042" s="55">
        <v>10.3</v>
      </c>
      <c r="Q1042" s="55">
        <v>1.17</v>
      </c>
      <c r="R1042" s="55">
        <v>857.15</v>
      </c>
      <c r="S1042" s="55">
        <v>857.15</v>
      </c>
      <c r="T1042" s="135">
        <f>N1042/S1042</f>
        <v>0.82998308347430438</v>
      </c>
      <c r="U1042" s="55">
        <f>TRUNC(J1042*H1042,2)</f>
        <v>638.94000000000005</v>
      </c>
      <c r="V1042" s="55">
        <f>TRUNC(L1042*H1042,2)</f>
        <v>72.48</v>
      </c>
      <c r="X1042" s="36" t="b">
        <v>1</v>
      </c>
    </row>
    <row r="1043" spans="1:24" ht="24" x14ac:dyDescent="0.3">
      <c r="A1043" s="42" t="s">
        <v>4133</v>
      </c>
      <c r="B1043" s="128" t="s">
        <v>1745</v>
      </c>
      <c r="C1043" s="50" t="s">
        <v>217</v>
      </c>
      <c r="D1043" s="51">
        <v>92763</v>
      </c>
      <c r="E1043" s="56" t="s">
        <v>340</v>
      </c>
      <c r="F1043" s="53" t="s">
        <v>280</v>
      </c>
      <c r="G1043" s="54">
        <v>124.18</v>
      </c>
      <c r="H1043" s="55">
        <v>124.18</v>
      </c>
      <c r="I1043" s="73">
        <v>8.92</v>
      </c>
      <c r="J1043" s="55">
        <v>7.4</v>
      </c>
      <c r="K1043" s="73">
        <v>0.72</v>
      </c>
      <c r="L1043" s="55">
        <v>0.59</v>
      </c>
      <c r="M1043" s="55">
        <f>TRUNC(((J1043*G1043)+(L1043*G1043)),2)</f>
        <v>992.19</v>
      </c>
      <c r="N1043" s="55">
        <f>TRUNC(((J1043*H1043)+(L1043*H1043)),2)</f>
        <v>992.19</v>
      </c>
      <c r="O1043" s="38"/>
      <c r="P1043" s="55">
        <v>8.92</v>
      </c>
      <c r="Q1043" s="55">
        <v>0.72</v>
      </c>
      <c r="R1043" s="55">
        <v>1197.0899999999999</v>
      </c>
      <c r="S1043" s="55">
        <v>1197.0899999999999</v>
      </c>
      <c r="T1043" s="135">
        <f>N1043/S1043</f>
        <v>0.82883492469237907</v>
      </c>
      <c r="U1043" s="55">
        <f>TRUNC(J1043*H1043,2)</f>
        <v>918.93</v>
      </c>
      <c r="V1043" s="55">
        <f>TRUNC(L1043*H1043,2)</f>
        <v>73.260000000000005</v>
      </c>
      <c r="X1043" s="36" t="b">
        <v>1</v>
      </c>
    </row>
    <row r="1044" spans="1:24" ht="24" x14ac:dyDescent="0.3">
      <c r="A1044" s="42" t="s">
        <v>4134</v>
      </c>
      <c r="B1044" s="128" t="s">
        <v>1746</v>
      </c>
      <c r="C1044" s="50" t="s">
        <v>217</v>
      </c>
      <c r="D1044" s="51">
        <v>92759</v>
      </c>
      <c r="E1044" s="56" t="s">
        <v>320</v>
      </c>
      <c r="F1044" s="53" t="s">
        <v>280</v>
      </c>
      <c r="G1044" s="54">
        <v>180.81</v>
      </c>
      <c r="H1044" s="55">
        <v>180.81</v>
      </c>
      <c r="I1044" s="73">
        <v>10.44</v>
      </c>
      <c r="J1044" s="55">
        <v>8.66</v>
      </c>
      <c r="K1044" s="73">
        <v>4.08</v>
      </c>
      <c r="L1044" s="55">
        <v>3.38</v>
      </c>
      <c r="M1044" s="55">
        <f>TRUNC(((J1044*G1044)+(L1044*G1044)),2)</f>
        <v>2176.9499999999998</v>
      </c>
      <c r="N1044" s="55">
        <f>TRUNC(((J1044*H1044)+(L1044*H1044)),2)</f>
        <v>2176.9499999999998</v>
      </c>
      <c r="O1044" s="38"/>
      <c r="P1044" s="55">
        <v>10.44</v>
      </c>
      <c r="Q1044" s="55">
        <v>4.08</v>
      </c>
      <c r="R1044" s="55">
        <v>2625.36</v>
      </c>
      <c r="S1044" s="55">
        <v>2625.36</v>
      </c>
      <c r="T1044" s="135">
        <f>N1044/S1044</f>
        <v>0.82920056677941301</v>
      </c>
      <c r="U1044" s="55">
        <f>TRUNC(J1044*H1044,2)</f>
        <v>1565.81</v>
      </c>
      <c r="V1044" s="55">
        <f>TRUNC(L1044*H1044,2)</f>
        <v>611.13</v>
      </c>
      <c r="X1044" s="36" t="b">
        <v>1</v>
      </c>
    </row>
    <row r="1045" spans="1:24" x14ac:dyDescent="0.25">
      <c r="A1045" s="42" t="s">
        <v>4135</v>
      </c>
      <c r="B1045" s="129" t="s">
        <v>1747</v>
      </c>
      <c r="C1045" s="133"/>
      <c r="D1045" s="133"/>
      <c r="E1045" s="58" t="s">
        <v>1748</v>
      </c>
      <c r="F1045" s="133"/>
      <c r="G1045" s="59"/>
      <c r="H1045" s="59"/>
      <c r="I1045" s="72"/>
      <c r="J1045" s="59"/>
      <c r="K1045" s="72"/>
      <c r="L1045" s="59"/>
      <c r="M1045" s="60">
        <f>SUM(M1046:M1052)</f>
        <v>2848.11</v>
      </c>
      <c r="N1045" s="60">
        <f>SUM(N1046:N1052)</f>
        <v>2848.11</v>
      </c>
      <c r="O1045" s="37"/>
      <c r="P1045" s="59"/>
      <c r="Q1045" s="59"/>
      <c r="R1045" s="60">
        <v>3432.03</v>
      </c>
      <c r="S1045" s="60">
        <v>3432.03</v>
      </c>
      <c r="T1045" s="135">
        <f>N1045/S1045</f>
        <v>0.82986162708367928</v>
      </c>
      <c r="U1045" s="55">
        <f>TRUNC(J1045*H1045,2)</f>
        <v>0</v>
      </c>
      <c r="V1045" s="55">
        <f>TRUNC(L1045*H1045,2)</f>
        <v>0</v>
      </c>
      <c r="X1045" s="36" t="b">
        <v>1</v>
      </c>
    </row>
    <row r="1046" spans="1:24" x14ac:dyDescent="0.25">
      <c r="A1046" s="42" t="s">
        <v>4136</v>
      </c>
      <c r="B1046" s="128" t="s">
        <v>1749</v>
      </c>
      <c r="C1046" s="50" t="s">
        <v>163</v>
      </c>
      <c r="D1046" s="51">
        <v>60205</v>
      </c>
      <c r="E1046" s="56" t="s">
        <v>324</v>
      </c>
      <c r="F1046" s="53" t="s">
        <v>164</v>
      </c>
      <c r="G1046" s="54">
        <v>21.28</v>
      </c>
      <c r="H1046" s="55">
        <v>21.28</v>
      </c>
      <c r="I1046" s="73">
        <v>32.85</v>
      </c>
      <c r="J1046" s="55">
        <v>27.26</v>
      </c>
      <c r="K1046" s="73">
        <v>23.52</v>
      </c>
      <c r="L1046" s="55">
        <v>19.52</v>
      </c>
      <c r="M1046" s="55">
        <f>TRUNC(((J1046*G1046)+(L1046*G1046)),2)</f>
        <v>995.47</v>
      </c>
      <c r="N1046" s="55">
        <f>TRUNC(((J1046*H1046)+(L1046*H1046)),2)</f>
        <v>995.47</v>
      </c>
      <c r="O1046" s="37"/>
      <c r="P1046" s="55">
        <v>32.85</v>
      </c>
      <c r="Q1046" s="55">
        <v>23.52</v>
      </c>
      <c r="R1046" s="55">
        <v>1199.55</v>
      </c>
      <c r="S1046" s="55">
        <v>1199.55</v>
      </c>
      <c r="T1046" s="135">
        <f>N1046/S1046</f>
        <v>0.82986953440873668</v>
      </c>
      <c r="U1046" s="55">
        <f>TRUNC(J1046*H1046,2)</f>
        <v>580.09</v>
      </c>
      <c r="V1046" s="55">
        <f>TRUNC(L1046*H1046,2)</f>
        <v>415.38</v>
      </c>
      <c r="X1046" s="36" t="b">
        <v>1</v>
      </c>
    </row>
    <row r="1047" spans="1:24" x14ac:dyDescent="0.25">
      <c r="A1047" s="42" t="s">
        <v>4137</v>
      </c>
      <c r="B1047" s="128" t="s">
        <v>1750</v>
      </c>
      <c r="C1047" s="50" t="s">
        <v>163</v>
      </c>
      <c r="D1047" s="51">
        <v>60524</v>
      </c>
      <c r="E1047" s="56" t="s">
        <v>292</v>
      </c>
      <c r="F1047" s="53" t="s">
        <v>211</v>
      </c>
      <c r="G1047" s="54">
        <v>2.19</v>
      </c>
      <c r="H1047" s="55">
        <v>2.19</v>
      </c>
      <c r="I1047" s="73">
        <v>557.77</v>
      </c>
      <c r="J1047" s="55">
        <v>463</v>
      </c>
      <c r="K1047" s="73">
        <v>0</v>
      </c>
      <c r="L1047" s="55">
        <v>0</v>
      </c>
      <c r="M1047" s="55">
        <f>TRUNC(((J1047*G1047)+(L1047*G1047)),2)</f>
        <v>1013.97</v>
      </c>
      <c r="N1047" s="55">
        <f>TRUNC(((J1047*H1047)+(L1047*H1047)),2)</f>
        <v>1013.97</v>
      </c>
      <c r="O1047" s="37"/>
      <c r="P1047" s="55">
        <v>557.77</v>
      </c>
      <c r="Q1047" s="55">
        <v>0</v>
      </c>
      <c r="R1047" s="55">
        <v>1221.51</v>
      </c>
      <c r="S1047" s="55">
        <v>1221.51</v>
      </c>
      <c r="T1047" s="135">
        <f>N1047/S1047</f>
        <v>0.83009553749048315</v>
      </c>
      <c r="U1047" s="55">
        <f>TRUNC(J1047*H1047,2)</f>
        <v>1013.97</v>
      </c>
      <c r="V1047" s="55">
        <f>TRUNC(L1047*H1047,2)</f>
        <v>0</v>
      </c>
      <c r="X1047" s="36" t="b">
        <v>1</v>
      </c>
    </row>
    <row r="1048" spans="1:24" ht="24" x14ac:dyDescent="0.3">
      <c r="A1048" s="42" t="s">
        <v>4138</v>
      </c>
      <c r="B1048" s="128" t="s">
        <v>1751</v>
      </c>
      <c r="C1048" s="50" t="s">
        <v>163</v>
      </c>
      <c r="D1048" s="51">
        <v>60800</v>
      </c>
      <c r="E1048" s="56" t="s">
        <v>314</v>
      </c>
      <c r="F1048" s="53" t="s">
        <v>211</v>
      </c>
      <c r="G1048" s="54">
        <v>2.19</v>
      </c>
      <c r="H1048" s="55">
        <v>2.19</v>
      </c>
      <c r="I1048" s="73">
        <v>0.12</v>
      </c>
      <c r="J1048" s="55">
        <v>0.09</v>
      </c>
      <c r="K1048" s="73">
        <v>51.75</v>
      </c>
      <c r="L1048" s="55">
        <v>42.95</v>
      </c>
      <c r="M1048" s="55">
        <f>TRUNC(((J1048*G1048)+(L1048*G1048)),2)</f>
        <v>94.25</v>
      </c>
      <c r="N1048" s="55">
        <f>TRUNC(((J1048*H1048)+(L1048*H1048)),2)</f>
        <v>94.25</v>
      </c>
      <c r="O1048" s="38"/>
      <c r="P1048" s="55">
        <v>0.12</v>
      </c>
      <c r="Q1048" s="55">
        <v>51.75</v>
      </c>
      <c r="R1048" s="55">
        <v>113.59</v>
      </c>
      <c r="S1048" s="55">
        <v>113.59</v>
      </c>
      <c r="T1048" s="135">
        <f>N1048/S1048</f>
        <v>0.8297385333215952</v>
      </c>
      <c r="U1048" s="55">
        <f>TRUNC(J1048*H1048,2)</f>
        <v>0.19</v>
      </c>
      <c r="V1048" s="55">
        <f>TRUNC(L1048*H1048,2)</f>
        <v>94.06</v>
      </c>
      <c r="X1048" s="36" t="b">
        <v>1</v>
      </c>
    </row>
    <row r="1049" spans="1:24" x14ac:dyDescent="0.25">
      <c r="A1049" s="42" t="s">
        <v>4139</v>
      </c>
      <c r="B1049" s="128" t="s">
        <v>1752</v>
      </c>
      <c r="C1049" s="50" t="s">
        <v>163</v>
      </c>
      <c r="D1049" s="51">
        <v>60303</v>
      </c>
      <c r="E1049" s="56" t="s">
        <v>335</v>
      </c>
      <c r="F1049" s="53" t="s">
        <v>280</v>
      </c>
      <c r="G1049" s="54">
        <v>4.09</v>
      </c>
      <c r="H1049" s="55">
        <v>4.09</v>
      </c>
      <c r="I1049" s="73">
        <v>9.68</v>
      </c>
      <c r="J1049" s="55">
        <v>8.0299999999999994</v>
      </c>
      <c r="K1049" s="73">
        <v>2.98</v>
      </c>
      <c r="L1049" s="55">
        <v>2.4700000000000002</v>
      </c>
      <c r="M1049" s="55">
        <f>TRUNC(((J1049*G1049)+(L1049*G1049)),2)</f>
        <v>42.94</v>
      </c>
      <c r="N1049" s="55">
        <f>TRUNC(((J1049*H1049)+(L1049*H1049)),2)</f>
        <v>42.94</v>
      </c>
      <c r="O1049" s="37"/>
      <c r="P1049" s="55">
        <v>9.68</v>
      </c>
      <c r="Q1049" s="55">
        <v>2.98</v>
      </c>
      <c r="R1049" s="55">
        <v>51.77</v>
      </c>
      <c r="S1049" s="55">
        <v>51.77</v>
      </c>
      <c r="T1049" s="135">
        <f>N1049/S1049</f>
        <v>0.82943789839675475</v>
      </c>
      <c r="U1049" s="55">
        <f>TRUNC(J1049*H1049,2)</f>
        <v>32.840000000000003</v>
      </c>
      <c r="V1049" s="55">
        <f>TRUNC(L1049*H1049,2)</f>
        <v>10.1</v>
      </c>
      <c r="X1049" s="36" t="b">
        <v>1</v>
      </c>
    </row>
    <row r="1050" spans="1:24" x14ac:dyDescent="0.25">
      <c r="A1050" s="42" t="s">
        <v>4140</v>
      </c>
      <c r="B1050" s="128" t="s">
        <v>1753</v>
      </c>
      <c r="C1050" s="50" t="s">
        <v>163</v>
      </c>
      <c r="D1050" s="51">
        <v>60304</v>
      </c>
      <c r="E1050" s="56" t="s">
        <v>318</v>
      </c>
      <c r="F1050" s="53" t="s">
        <v>280</v>
      </c>
      <c r="G1050" s="54">
        <v>23.36</v>
      </c>
      <c r="H1050" s="55">
        <v>23.36</v>
      </c>
      <c r="I1050" s="73">
        <v>9.16</v>
      </c>
      <c r="J1050" s="55">
        <v>7.6</v>
      </c>
      <c r="K1050" s="73">
        <v>2.98</v>
      </c>
      <c r="L1050" s="55">
        <v>2.4700000000000002</v>
      </c>
      <c r="M1050" s="55">
        <f>TRUNC(((J1050*G1050)+(L1050*G1050)),2)</f>
        <v>235.23</v>
      </c>
      <c r="N1050" s="55">
        <f>TRUNC(((J1050*H1050)+(L1050*H1050)),2)</f>
        <v>235.23</v>
      </c>
      <c r="O1050" s="37"/>
      <c r="P1050" s="55">
        <v>9.16</v>
      </c>
      <c r="Q1050" s="55">
        <v>2.98</v>
      </c>
      <c r="R1050" s="55">
        <v>283.58999999999997</v>
      </c>
      <c r="S1050" s="55">
        <v>283.58999999999997</v>
      </c>
      <c r="T1050" s="135">
        <f>N1050/S1050</f>
        <v>0.82947212525124303</v>
      </c>
      <c r="U1050" s="55">
        <f>TRUNC(J1050*H1050,2)</f>
        <v>177.53</v>
      </c>
      <c r="V1050" s="55">
        <f>TRUNC(L1050*H1050,2)</f>
        <v>57.69</v>
      </c>
      <c r="X1050" s="36" t="b">
        <v>1</v>
      </c>
    </row>
    <row r="1051" spans="1:24" ht="24" x14ac:dyDescent="0.3">
      <c r="A1051" s="42" t="s">
        <v>4141</v>
      </c>
      <c r="B1051" s="128" t="s">
        <v>1754</v>
      </c>
      <c r="C1051" s="50" t="s">
        <v>217</v>
      </c>
      <c r="D1051" s="51">
        <v>92762</v>
      </c>
      <c r="E1051" s="52" t="s">
        <v>3022</v>
      </c>
      <c r="F1051" s="53" t="s">
        <v>280</v>
      </c>
      <c r="G1051" s="54">
        <v>23.91</v>
      </c>
      <c r="H1051" s="55">
        <v>23.91</v>
      </c>
      <c r="I1051" s="73">
        <v>10.3</v>
      </c>
      <c r="J1051" s="55">
        <v>8.5500000000000007</v>
      </c>
      <c r="K1051" s="73">
        <v>1.17</v>
      </c>
      <c r="L1051" s="55">
        <v>0.97</v>
      </c>
      <c r="M1051" s="55">
        <f>TRUNC(((J1051*G1051)+(L1051*G1051)),2)</f>
        <v>227.62</v>
      </c>
      <c r="N1051" s="55">
        <f>TRUNC(((J1051*H1051)+(L1051*H1051)),2)</f>
        <v>227.62</v>
      </c>
      <c r="O1051" s="38"/>
      <c r="P1051" s="55">
        <v>10.3</v>
      </c>
      <c r="Q1051" s="55">
        <v>1.17</v>
      </c>
      <c r="R1051" s="55">
        <v>274.24</v>
      </c>
      <c r="S1051" s="55">
        <v>274.24</v>
      </c>
      <c r="T1051" s="135">
        <f>N1051/S1051</f>
        <v>0.83000291715285879</v>
      </c>
      <c r="U1051" s="55">
        <f>TRUNC(J1051*H1051,2)</f>
        <v>204.43</v>
      </c>
      <c r="V1051" s="55">
        <f>TRUNC(L1051*H1051,2)</f>
        <v>23.19</v>
      </c>
      <c r="X1051" s="36" t="b">
        <v>1</v>
      </c>
    </row>
    <row r="1052" spans="1:24" ht="24" x14ac:dyDescent="0.3">
      <c r="A1052" s="42" t="s">
        <v>4142</v>
      </c>
      <c r="B1052" s="128" t="s">
        <v>1755</v>
      </c>
      <c r="C1052" s="50" t="s">
        <v>217</v>
      </c>
      <c r="D1052" s="51">
        <v>92759</v>
      </c>
      <c r="E1052" s="52" t="s">
        <v>3023</v>
      </c>
      <c r="F1052" s="53" t="s">
        <v>280</v>
      </c>
      <c r="G1052" s="54">
        <v>19.82</v>
      </c>
      <c r="H1052" s="55">
        <v>19.82</v>
      </c>
      <c r="I1052" s="73">
        <v>10.44</v>
      </c>
      <c r="J1052" s="55">
        <v>8.66</v>
      </c>
      <c r="K1052" s="73">
        <v>4.08</v>
      </c>
      <c r="L1052" s="55">
        <v>3.38</v>
      </c>
      <c r="M1052" s="55">
        <f>TRUNC(((J1052*G1052)+(L1052*G1052)),2)</f>
        <v>238.63</v>
      </c>
      <c r="N1052" s="55">
        <f>TRUNC(((J1052*H1052)+(L1052*H1052)),2)</f>
        <v>238.63</v>
      </c>
      <c r="O1052" s="38"/>
      <c r="P1052" s="55">
        <v>10.44</v>
      </c>
      <c r="Q1052" s="55">
        <v>4.08</v>
      </c>
      <c r="R1052" s="55">
        <v>287.77999999999997</v>
      </c>
      <c r="S1052" s="55">
        <v>287.77999999999997</v>
      </c>
      <c r="T1052" s="135">
        <f>N1052/S1052</f>
        <v>0.82920981305163677</v>
      </c>
      <c r="U1052" s="55">
        <f>TRUNC(J1052*H1052,2)</f>
        <v>171.64</v>
      </c>
      <c r="V1052" s="55">
        <f>TRUNC(L1052*H1052,2)</f>
        <v>66.989999999999995</v>
      </c>
      <c r="X1052" s="36" t="b">
        <v>1</v>
      </c>
    </row>
    <row r="1053" spans="1:24" x14ac:dyDescent="0.25">
      <c r="A1053" s="42" t="s">
        <v>4143</v>
      </c>
      <c r="B1053" s="129" t="s">
        <v>1756</v>
      </c>
      <c r="C1053" s="133"/>
      <c r="D1053" s="133"/>
      <c r="E1053" s="58" t="s">
        <v>1757</v>
      </c>
      <c r="F1053" s="133"/>
      <c r="G1053" s="59"/>
      <c r="H1053" s="59"/>
      <c r="I1053" s="72"/>
      <c r="J1053" s="59"/>
      <c r="K1053" s="72"/>
      <c r="L1053" s="59"/>
      <c r="M1053" s="60">
        <f>M1054+M1056</f>
        <v>86477.73</v>
      </c>
      <c r="N1053" s="60">
        <f>N1054+N1056</f>
        <v>86477.73</v>
      </c>
      <c r="O1053" s="37"/>
      <c r="P1053" s="59"/>
      <c r="Q1053" s="59"/>
      <c r="R1053" s="60">
        <v>104184.29</v>
      </c>
      <c r="S1053" s="60">
        <v>104184.29</v>
      </c>
      <c r="T1053" s="135">
        <f>N1053/S1053</f>
        <v>0.8300457775351735</v>
      </c>
      <c r="U1053" s="55">
        <f>TRUNC(J1053*H1053,2)</f>
        <v>0</v>
      </c>
      <c r="V1053" s="55">
        <f>TRUNC(L1053*H1053,2)</f>
        <v>0</v>
      </c>
      <c r="X1053" s="36" t="b">
        <v>1</v>
      </c>
    </row>
    <row r="1054" spans="1:24" x14ac:dyDescent="0.25">
      <c r="A1054" s="42" t="s">
        <v>4144</v>
      </c>
      <c r="B1054" s="130" t="s">
        <v>1758</v>
      </c>
      <c r="C1054" s="134"/>
      <c r="D1054" s="134"/>
      <c r="E1054" s="61" t="s">
        <v>1759</v>
      </c>
      <c r="F1054" s="134"/>
      <c r="G1054" s="62"/>
      <c r="H1054" s="62"/>
      <c r="I1054" s="72"/>
      <c r="J1054" s="62"/>
      <c r="K1054" s="72"/>
      <c r="L1054" s="62"/>
      <c r="M1054" s="63">
        <f>M1055</f>
        <v>33649.67</v>
      </c>
      <c r="N1054" s="63">
        <f>N1055</f>
        <v>33649.67</v>
      </c>
      <c r="O1054" s="37"/>
      <c r="P1054" s="62"/>
      <c r="Q1054" s="62"/>
      <c r="R1054" s="63">
        <v>40539.629999999997</v>
      </c>
      <c r="S1054" s="63">
        <v>40539.629999999997</v>
      </c>
      <c r="T1054" s="135">
        <f>N1054/S1054</f>
        <v>0.83004383611789256</v>
      </c>
      <c r="U1054" s="55">
        <f>TRUNC(J1054*H1054,2)</f>
        <v>0</v>
      </c>
      <c r="V1054" s="55">
        <f>TRUNC(L1054*H1054,2)</f>
        <v>0</v>
      </c>
      <c r="X1054" s="36" t="b">
        <v>1</v>
      </c>
    </row>
    <row r="1055" spans="1:24" ht="36" x14ac:dyDescent="0.3">
      <c r="A1055" s="42" t="s">
        <v>4145</v>
      </c>
      <c r="B1055" s="128" t="s">
        <v>1760</v>
      </c>
      <c r="C1055" s="50" t="s">
        <v>197</v>
      </c>
      <c r="D1055" s="57" t="s">
        <v>1761</v>
      </c>
      <c r="E1055" s="56" t="s">
        <v>1762</v>
      </c>
      <c r="F1055" s="53" t="s">
        <v>164</v>
      </c>
      <c r="G1055" s="54">
        <v>268.51</v>
      </c>
      <c r="H1055" s="55">
        <v>268.51</v>
      </c>
      <c r="I1055" s="73">
        <v>116.09</v>
      </c>
      <c r="J1055" s="55">
        <v>96.36</v>
      </c>
      <c r="K1055" s="73">
        <v>34.89</v>
      </c>
      <c r="L1055" s="55">
        <v>28.96</v>
      </c>
      <c r="M1055" s="55">
        <f>TRUNC(((J1055*G1055)+(L1055*G1055)),2)</f>
        <v>33649.67</v>
      </c>
      <c r="N1055" s="55">
        <f>TRUNC(((J1055*H1055)+(L1055*H1055)),2)</f>
        <v>33649.67</v>
      </c>
      <c r="O1055" s="313"/>
      <c r="P1055" s="55">
        <v>116.09</v>
      </c>
      <c r="Q1055" s="55">
        <v>34.89</v>
      </c>
      <c r="R1055" s="55">
        <v>40539.629999999997</v>
      </c>
      <c r="S1055" s="55">
        <v>40539.629999999997</v>
      </c>
      <c r="T1055" s="135">
        <f>N1055/S1055</f>
        <v>0.83004383611789256</v>
      </c>
      <c r="U1055" s="55">
        <f>TRUNC(J1055*H1055,2)</f>
        <v>25873.62</v>
      </c>
      <c r="V1055" s="55">
        <f>TRUNC(L1055*H1055,2)</f>
        <v>7776.04</v>
      </c>
      <c r="X1055" s="36" t="b">
        <v>1</v>
      </c>
    </row>
    <row r="1056" spans="1:24" x14ac:dyDescent="0.25">
      <c r="A1056" s="42" t="s">
        <v>4146</v>
      </c>
      <c r="B1056" s="130" t="s">
        <v>1763</v>
      </c>
      <c r="C1056" s="134"/>
      <c r="D1056" s="134"/>
      <c r="E1056" s="61" t="s">
        <v>1764</v>
      </c>
      <c r="F1056" s="134"/>
      <c r="G1056" s="62"/>
      <c r="H1056" s="62"/>
      <c r="I1056" s="72"/>
      <c r="J1056" s="62"/>
      <c r="K1056" s="72"/>
      <c r="L1056" s="62"/>
      <c r="M1056" s="63">
        <f>M1057</f>
        <v>52828.06</v>
      </c>
      <c r="N1056" s="63">
        <f>N1057</f>
        <v>52828.06</v>
      </c>
      <c r="O1056" s="37"/>
      <c r="P1056" s="62"/>
      <c r="Q1056" s="62"/>
      <c r="R1056" s="63">
        <v>63644.66</v>
      </c>
      <c r="S1056" s="63">
        <v>63644.66</v>
      </c>
      <c r="T1056" s="135">
        <f>N1056/S1056</f>
        <v>0.83004701415641147</v>
      </c>
      <c r="U1056" s="55">
        <f>TRUNC(J1056*H1056,2)</f>
        <v>0</v>
      </c>
      <c r="V1056" s="55">
        <f>TRUNC(L1056*H1056,2)</f>
        <v>0</v>
      </c>
      <c r="X1056" s="36" t="b">
        <v>1</v>
      </c>
    </row>
    <row r="1057" spans="1:24" ht="36" x14ac:dyDescent="0.3">
      <c r="A1057" s="42" t="s">
        <v>4147</v>
      </c>
      <c r="B1057" s="128" t="s">
        <v>1765</v>
      </c>
      <c r="C1057" s="50" t="s">
        <v>197</v>
      </c>
      <c r="D1057" s="57" t="s">
        <v>1766</v>
      </c>
      <c r="E1057" s="56" t="s">
        <v>1767</v>
      </c>
      <c r="F1057" s="53" t="s">
        <v>164</v>
      </c>
      <c r="G1057" s="54">
        <v>318.51</v>
      </c>
      <c r="H1057" s="55">
        <v>318.51</v>
      </c>
      <c r="I1057" s="73">
        <v>153.54</v>
      </c>
      <c r="J1057" s="55">
        <v>127.45</v>
      </c>
      <c r="K1057" s="73">
        <v>46.28</v>
      </c>
      <c r="L1057" s="55">
        <v>38.409999999999997</v>
      </c>
      <c r="M1057" s="55">
        <f>TRUNC(((J1057*G1057)+(L1057*G1057)),2)</f>
        <v>52828.06</v>
      </c>
      <c r="N1057" s="55">
        <f>TRUNC(((J1057*H1057)+(L1057*H1057)),2)</f>
        <v>52828.06</v>
      </c>
      <c r="O1057" s="313"/>
      <c r="P1057" s="55">
        <v>153.54</v>
      </c>
      <c r="Q1057" s="55">
        <v>46.28</v>
      </c>
      <c r="R1057" s="55">
        <v>63644.66</v>
      </c>
      <c r="S1057" s="55">
        <v>63644.66</v>
      </c>
      <c r="T1057" s="135">
        <f>N1057/S1057</f>
        <v>0.83004701415641147</v>
      </c>
      <c r="U1057" s="55">
        <f>TRUNC(J1057*H1057,2)</f>
        <v>40594.089999999997</v>
      </c>
      <c r="V1057" s="55">
        <f>TRUNC(L1057*H1057,2)</f>
        <v>12233.96</v>
      </c>
      <c r="X1057" s="36" t="b">
        <v>1</v>
      </c>
    </row>
    <row r="1058" spans="1:24" x14ac:dyDescent="0.25">
      <c r="A1058" s="42" t="s">
        <v>4148</v>
      </c>
      <c r="B1058" s="129" t="s">
        <v>1768</v>
      </c>
      <c r="C1058" s="133"/>
      <c r="D1058" s="133"/>
      <c r="E1058" s="58" t="s">
        <v>1769</v>
      </c>
      <c r="F1058" s="133"/>
      <c r="G1058" s="59"/>
      <c r="H1058" s="59"/>
      <c r="I1058" s="72"/>
      <c r="J1058" s="59"/>
      <c r="K1058" s="72"/>
      <c r="L1058" s="59"/>
      <c r="M1058" s="60">
        <f>SUM(M1059:M1062)</f>
        <v>324.16000000000003</v>
      </c>
      <c r="N1058" s="60">
        <f>SUM(N1059:N1062)</f>
        <v>324.16000000000003</v>
      </c>
      <c r="O1058" s="37"/>
      <c r="P1058" s="59"/>
      <c r="Q1058" s="59"/>
      <c r="R1058" s="60">
        <v>390.64</v>
      </c>
      <c r="S1058" s="60">
        <v>390.64</v>
      </c>
      <c r="T1058" s="135">
        <f>N1058/S1058</f>
        <v>0.82981773499897615</v>
      </c>
      <c r="U1058" s="55">
        <f>TRUNC(J1058*H1058,2)</f>
        <v>0</v>
      </c>
      <c r="V1058" s="55">
        <f>TRUNC(L1058*H1058,2)</f>
        <v>0</v>
      </c>
      <c r="X1058" s="36" t="b">
        <v>1</v>
      </c>
    </row>
    <row r="1059" spans="1:24" x14ac:dyDescent="0.25">
      <c r="A1059" s="42" t="s">
        <v>4149</v>
      </c>
      <c r="B1059" s="128" t="s">
        <v>1770</v>
      </c>
      <c r="C1059" s="50" t="s">
        <v>163</v>
      </c>
      <c r="D1059" s="51">
        <v>60524</v>
      </c>
      <c r="E1059" s="56" t="s">
        <v>292</v>
      </c>
      <c r="F1059" s="53" t="s">
        <v>211</v>
      </c>
      <c r="G1059" s="54">
        <v>0.28999999999999998</v>
      </c>
      <c r="H1059" s="55">
        <v>0.28999999999999998</v>
      </c>
      <c r="I1059" s="73">
        <v>557.77</v>
      </c>
      <c r="J1059" s="55">
        <v>463</v>
      </c>
      <c r="K1059" s="73">
        <v>0</v>
      </c>
      <c r="L1059" s="55">
        <v>0</v>
      </c>
      <c r="M1059" s="55">
        <f>TRUNC(((J1059*G1059)+(L1059*G1059)),2)</f>
        <v>134.27000000000001</v>
      </c>
      <c r="N1059" s="55">
        <f>TRUNC(((J1059*H1059)+(L1059*H1059)),2)</f>
        <v>134.27000000000001</v>
      </c>
      <c r="O1059" s="37"/>
      <c r="P1059" s="55">
        <v>557.77</v>
      </c>
      <c r="Q1059" s="55">
        <v>0</v>
      </c>
      <c r="R1059" s="55">
        <v>161.75</v>
      </c>
      <c r="S1059" s="55">
        <v>161.75</v>
      </c>
      <c r="T1059" s="135">
        <f>N1059/S1059</f>
        <v>0.8301081916537868</v>
      </c>
      <c r="U1059" s="55">
        <f>TRUNC(J1059*H1059,2)</f>
        <v>134.27000000000001</v>
      </c>
      <c r="V1059" s="55">
        <f>TRUNC(L1059*H1059,2)</f>
        <v>0</v>
      </c>
      <c r="X1059" s="36" t="b">
        <v>1</v>
      </c>
    </row>
    <row r="1060" spans="1:24" ht="24" x14ac:dyDescent="0.3">
      <c r="A1060" s="42" t="s">
        <v>4150</v>
      </c>
      <c r="B1060" s="128" t="s">
        <v>1771</v>
      </c>
      <c r="C1060" s="50" t="s">
        <v>163</v>
      </c>
      <c r="D1060" s="51">
        <v>60800</v>
      </c>
      <c r="E1060" s="56" t="s">
        <v>314</v>
      </c>
      <c r="F1060" s="53" t="s">
        <v>211</v>
      </c>
      <c r="G1060" s="54">
        <v>0.28999999999999998</v>
      </c>
      <c r="H1060" s="55">
        <v>0.28999999999999998</v>
      </c>
      <c r="I1060" s="73">
        <v>0.12</v>
      </c>
      <c r="J1060" s="55">
        <v>0.09</v>
      </c>
      <c r="K1060" s="73">
        <v>51.75</v>
      </c>
      <c r="L1060" s="55">
        <v>42.95</v>
      </c>
      <c r="M1060" s="55">
        <f>TRUNC(((J1060*G1060)+(L1060*G1060)),2)</f>
        <v>12.48</v>
      </c>
      <c r="N1060" s="55">
        <f>TRUNC(((J1060*H1060)+(L1060*H1060)),2)</f>
        <v>12.48</v>
      </c>
      <c r="O1060" s="38"/>
      <c r="P1060" s="55">
        <v>0.12</v>
      </c>
      <c r="Q1060" s="55">
        <v>51.75</v>
      </c>
      <c r="R1060" s="55">
        <v>15.04</v>
      </c>
      <c r="S1060" s="55">
        <v>15.04</v>
      </c>
      <c r="T1060" s="135">
        <f>N1060/S1060</f>
        <v>0.82978723404255328</v>
      </c>
      <c r="U1060" s="55">
        <f>TRUNC(J1060*H1060,2)</f>
        <v>0.02</v>
      </c>
      <c r="V1060" s="55">
        <f>TRUNC(L1060*H1060,2)</f>
        <v>12.45</v>
      </c>
      <c r="X1060" s="36" t="b">
        <v>1</v>
      </c>
    </row>
    <row r="1061" spans="1:24" ht="24" x14ac:dyDescent="0.3">
      <c r="A1061" s="42" t="s">
        <v>4151</v>
      </c>
      <c r="B1061" s="128" t="s">
        <v>1772</v>
      </c>
      <c r="C1061" s="50" t="s">
        <v>217</v>
      </c>
      <c r="D1061" s="51">
        <v>92759</v>
      </c>
      <c r="E1061" s="52" t="s">
        <v>3023</v>
      </c>
      <c r="F1061" s="53" t="s">
        <v>280</v>
      </c>
      <c r="G1061" s="54">
        <v>5.45</v>
      </c>
      <c r="H1061" s="55">
        <v>5.45</v>
      </c>
      <c r="I1061" s="73">
        <v>10.44</v>
      </c>
      <c r="J1061" s="55">
        <v>8.66</v>
      </c>
      <c r="K1061" s="73">
        <v>4.08</v>
      </c>
      <c r="L1061" s="55">
        <v>3.38</v>
      </c>
      <c r="M1061" s="55">
        <f>TRUNC(((J1061*G1061)+(L1061*G1061)),2)</f>
        <v>65.61</v>
      </c>
      <c r="N1061" s="55">
        <f>TRUNC(((J1061*H1061)+(L1061*H1061)),2)</f>
        <v>65.61</v>
      </c>
      <c r="O1061" s="38"/>
      <c r="P1061" s="55">
        <v>10.44</v>
      </c>
      <c r="Q1061" s="55">
        <v>4.08</v>
      </c>
      <c r="R1061" s="55">
        <v>79.13</v>
      </c>
      <c r="S1061" s="55">
        <v>79.13</v>
      </c>
      <c r="T1061" s="135">
        <f>N1061/S1061</f>
        <v>0.82914191836218887</v>
      </c>
      <c r="U1061" s="55">
        <f>TRUNC(J1061*H1061,2)</f>
        <v>47.19</v>
      </c>
      <c r="V1061" s="55">
        <f>TRUNC(L1061*H1061,2)</f>
        <v>18.420000000000002</v>
      </c>
      <c r="X1061" s="36" t="b">
        <v>1</v>
      </c>
    </row>
    <row r="1062" spans="1:24" x14ac:dyDescent="0.25">
      <c r="A1062" s="42" t="s">
        <v>4152</v>
      </c>
      <c r="B1062" s="128" t="s">
        <v>1773</v>
      </c>
      <c r="C1062" s="50" t="s">
        <v>163</v>
      </c>
      <c r="D1062" s="51">
        <v>60205</v>
      </c>
      <c r="E1062" s="56" t="s">
        <v>324</v>
      </c>
      <c r="F1062" s="53" t="s">
        <v>164</v>
      </c>
      <c r="G1062" s="54">
        <v>2.39</v>
      </c>
      <c r="H1062" s="55">
        <v>2.39</v>
      </c>
      <c r="I1062" s="73">
        <v>32.85</v>
      </c>
      <c r="J1062" s="55">
        <v>27.26</v>
      </c>
      <c r="K1062" s="73">
        <v>23.52</v>
      </c>
      <c r="L1062" s="55">
        <v>19.52</v>
      </c>
      <c r="M1062" s="55">
        <f>TRUNC(((J1062*G1062)+(L1062*G1062)),2)</f>
        <v>111.8</v>
      </c>
      <c r="N1062" s="55">
        <f>TRUNC(((J1062*H1062)+(L1062*H1062)),2)</f>
        <v>111.8</v>
      </c>
      <c r="O1062" s="37"/>
      <c r="P1062" s="55">
        <v>32.85</v>
      </c>
      <c r="Q1062" s="55">
        <v>23.52</v>
      </c>
      <c r="R1062" s="55">
        <v>134.72</v>
      </c>
      <c r="S1062" s="55">
        <v>134.72</v>
      </c>
      <c r="T1062" s="135">
        <f>N1062/S1062</f>
        <v>0.82986935866983369</v>
      </c>
      <c r="U1062" s="55">
        <f>TRUNC(J1062*H1062,2)</f>
        <v>65.150000000000006</v>
      </c>
      <c r="V1062" s="55">
        <f>TRUNC(L1062*H1062,2)</f>
        <v>46.65</v>
      </c>
      <c r="X1062" s="36" t="b">
        <v>1</v>
      </c>
    </row>
    <row r="1063" spans="1:24" x14ac:dyDescent="0.25">
      <c r="A1063" s="42" t="s">
        <v>4153</v>
      </c>
      <c r="B1063" s="129" t="s">
        <v>1774</v>
      </c>
      <c r="C1063" s="133"/>
      <c r="D1063" s="133"/>
      <c r="E1063" s="58" t="s">
        <v>350</v>
      </c>
      <c r="F1063" s="133"/>
      <c r="G1063" s="59"/>
      <c r="H1063" s="59"/>
      <c r="I1063" s="72"/>
      <c r="J1063" s="59"/>
      <c r="K1063" s="72"/>
      <c r="L1063" s="59"/>
      <c r="M1063" s="60">
        <f>M1064</f>
        <v>4418.33</v>
      </c>
      <c r="N1063" s="60">
        <f>N1064</f>
        <v>4418.33</v>
      </c>
      <c r="O1063" s="37"/>
      <c r="P1063" s="59"/>
      <c r="Q1063" s="59"/>
      <c r="R1063" s="60">
        <v>5322.66</v>
      </c>
      <c r="S1063" s="60">
        <v>5322.66</v>
      </c>
      <c r="T1063" s="135">
        <f>N1063/S1063</f>
        <v>0.83009810884031665</v>
      </c>
      <c r="U1063" s="55">
        <f>TRUNC(J1063*H1063,2)</f>
        <v>0</v>
      </c>
      <c r="V1063" s="55">
        <f>TRUNC(L1063*H1063,2)</f>
        <v>0</v>
      </c>
      <c r="X1063" s="36" t="b">
        <v>1</v>
      </c>
    </row>
    <row r="1064" spans="1:24" x14ac:dyDescent="0.25">
      <c r="A1064" s="42" t="s">
        <v>4154</v>
      </c>
      <c r="B1064" s="128" t="s">
        <v>1775</v>
      </c>
      <c r="C1064" s="50" t="s">
        <v>163</v>
      </c>
      <c r="D1064" s="51">
        <v>60010</v>
      </c>
      <c r="E1064" s="56" t="s">
        <v>352</v>
      </c>
      <c r="F1064" s="53" t="s">
        <v>211</v>
      </c>
      <c r="G1064" s="54">
        <v>1.81</v>
      </c>
      <c r="H1064" s="55">
        <v>1.81</v>
      </c>
      <c r="I1064" s="73">
        <v>2192.1</v>
      </c>
      <c r="J1064" s="55">
        <v>1819.66</v>
      </c>
      <c r="K1064" s="73">
        <v>748.6</v>
      </c>
      <c r="L1064" s="55">
        <v>621.41</v>
      </c>
      <c r="M1064" s="55">
        <f>TRUNC(((J1064*G1064)+(L1064*G1064)),2)</f>
        <v>4418.33</v>
      </c>
      <c r="N1064" s="55">
        <f>TRUNC(((J1064*H1064)+(L1064*H1064)),2)</f>
        <v>4418.33</v>
      </c>
      <c r="O1064" s="37"/>
      <c r="P1064" s="55">
        <v>2192.1</v>
      </c>
      <c r="Q1064" s="55">
        <v>748.6</v>
      </c>
      <c r="R1064" s="55">
        <v>5322.66</v>
      </c>
      <c r="S1064" s="55">
        <v>5322.66</v>
      </c>
      <c r="T1064" s="135">
        <f>N1064/S1064</f>
        <v>0.83009810884031665</v>
      </c>
      <c r="U1064" s="55">
        <f>TRUNC(J1064*H1064,2)</f>
        <v>3293.58</v>
      </c>
      <c r="V1064" s="55">
        <f>TRUNC(L1064*H1064,2)</f>
        <v>1124.75</v>
      </c>
      <c r="X1064" s="36" t="b">
        <v>1</v>
      </c>
    </row>
    <row r="1065" spans="1:24" x14ac:dyDescent="0.25">
      <c r="A1065" s="42" t="s">
        <v>4155</v>
      </c>
      <c r="B1065" s="129" t="s">
        <v>1776</v>
      </c>
      <c r="C1065" s="133"/>
      <c r="D1065" s="133"/>
      <c r="E1065" s="58" t="s">
        <v>300</v>
      </c>
      <c r="F1065" s="133"/>
      <c r="G1065" s="59"/>
      <c r="H1065" s="59"/>
      <c r="I1065" s="72"/>
      <c r="J1065" s="59"/>
      <c r="K1065" s="72"/>
      <c r="L1065" s="59"/>
      <c r="M1065" s="60">
        <f>M1066</f>
        <v>373.5</v>
      </c>
      <c r="N1065" s="60">
        <f>N1066</f>
        <v>373.5</v>
      </c>
      <c r="O1065" s="37"/>
      <c r="P1065" s="59"/>
      <c r="Q1065" s="59"/>
      <c r="R1065" s="60">
        <v>450</v>
      </c>
      <c r="S1065" s="60">
        <v>450</v>
      </c>
      <c r="T1065" s="135">
        <f>N1065/S1065</f>
        <v>0.83</v>
      </c>
      <c r="U1065" s="55">
        <f>TRUNC(J1065*H1065,2)</f>
        <v>0</v>
      </c>
      <c r="V1065" s="55">
        <f>TRUNC(L1065*H1065,2)</f>
        <v>0</v>
      </c>
      <c r="X1065" s="36" t="b">
        <v>1</v>
      </c>
    </row>
    <row r="1066" spans="1:24" x14ac:dyDescent="0.25">
      <c r="A1066" s="42" t="s">
        <v>4156</v>
      </c>
      <c r="B1066" s="128" t="s">
        <v>1777</v>
      </c>
      <c r="C1066" s="50" t="s">
        <v>163</v>
      </c>
      <c r="D1066" s="51">
        <v>60487</v>
      </c>
      <c r="E1066" s="56" t="s">
        <v>302</v>
      </c>
      <c r="F1066" s="53" t="s">
        <v>160</v>
      </c>
      <c r="G1066" s="54">
        <v>30</v>
      </c>
      <c r="H1066" s="55">
        <v>30</v>
      </c>
      <c r="I1066" s="73">
        <v>15</v>
      </c>
      <c r="J1066" s="55">
        <v>12.45</v>
      </c>
      <c r="K1066" s="73">
        <v>0</v>
      </c>
      <c r="L1066" s="55">
        <v>0</v>
      </c>
      <c r="M1066" s="55">
        <f>TRUNC(((J1066*G1066)+(L1066*G1066)),2)</f>
        <v>373.5</v>
      </c>
      <c r="N1066" s="55">
        <f>TRUNC(((J1066*H1066)+(L1066*H1066)),2)</f>
        <v>373.5</v>
      </c>
      <c r="O1066" s="37"/>
      <c r="P1066" s="55">
        <v>15</v>
      </c>
      <c r="Q1066" s="55">
        <v>0</v>
      </c>
      <c r="R1066" s="55">
        <v>450</v>
      </c>
      <c r="S1066" s="55">
        <v>450</v>
      </c>
      <c r="T1066" s="135">
        <f>N1066/S1066</f>
        <v>0.83</v>
      </c>
      <c r="U1066" s="55">
        <f>TRUNC(J1066*H1066,2)</f>
        <v>373.5</v>
      </c>
      <c r="V1066" s="55">
        <f>TRUNC(L1066*H1066,2)</f>
        <v>0</v>
      </c>
      <c r="X1066" s="36" t="b">
        <v>1</v>
      </c>
    </row>
    <row r="1067" spans="1:24" x14ac:dyDescent="0.25">
      <c r="A1067" s="42" t="s">
        <v>4157</v>
      </c>
      <c r="B1067" s="127" t="s">
        <v>1778</v>
      </c>
      <c r="C1067" s="132"/>
      <c r="D1067" s="132"/>
      <c r="E1067" s="47" t="s">
        <v>83</v>
      </c>
      <c r="F1067" s="132"/>
      <c r="G1067" s="48"/>
      <c r="H1067" s="48"/>
      <c r="I1067" s="72"/>
      <c r="J1067" s="48"/>
      <c r="K1067" s="72"/>
      <c r="L1067" s="48"/>
      <c r="M1067" s="314">
        <f>SUM(M1068:M1111)</f>
        <v>35074.710000000006</v>
      </c>
      <c r="N1067" s="314">
        <f>SUM(N1068:N1111)</f>
        <v>35074.710000000006</v>
      </c>
      <c r="O1067" s="37"/>
      <c r="P1067" s="48"/>
      <c r="Q1067" s="48"/>
      <c r="R1067" s="314">
        <v>42325.97</v>
      </c>
      <c r="S1067" s="314">
        <v>42325.97</v>
      </c>
      <c r="T1067" s="135">
        <f>N1067/S1067</f>
        <v>0.82868059491607649</v>
      </c>
      <c r="U1067" s="55">
        <f>TRUNC(J1067*H1067,2)</f>
        <v>0</v>
      </c>
      <c r="V1067" s="55">
        <f>TRUNC(L1067*H1067,2)</f>
        <v>0</v>
      </c>
      <c r="X1067" s="36" t="b">
        <v>1</v>
      </c>
    </row>
    <row r="1068" spans="1:24" ht="24" x14ac:dyDescent="0.3">
      <c r="A1068" s="42" t="s">
        <v>4158</v>
      </c>
      <c r="B1068" s="128" t="s">
        <v>1779</v>
      </c>
      <c r="C1068" s="50" t="s">
        <v>217</v>
      </c>
      <c r="D1068" s="51">
        <v>91924</v>
      </c>
      <c r="E1068" s="52" t="s">
        <v>3069</v>
      </c>
      <c r="F1068" s="53" t="s">
        <v>172</v>
      </c>
      <c r="G1068" s="54">
        <v>1470</v>
      </c>
      <c r="H1068" s="55">
        <v>1470</v>
      </c>
      <c r="I1068" s="73">
        <v>1.9</v>
      </c>
      <c r="J1068" s="55">
        <v>1.57</v>
      </c>
      <c r="K1068" s="73">
        <v>0.87</v>
      </c>
      <c r="L1068" s="55">
        <v>0.72</v>
      </c>
      <c r="M1068" s="55">
        <f>TRUNC(((J1068*G1068)+(L1068*G1068)),2)</f>
        <v>3366.3</v>
      </c>
      <c r="N1068" s="55">
        <f>TRUNC(((J1068*H1068)+(L1068*H1068)),2)</f>
        <v>3366.3</v>
      </c>
      <c r="O1068" s="38"/>
      <c r="P1068" s="55">
        <v>1.9</v>
      </c>
      <c r="Q1068" s="55">
        <v>0.87</v>
      </c>
      <c r="R1068" s="55">
        <v>4071.9</v>
      </c>
      <c r="S1068" s="55">
        <v>4071.9</v>
      </c>
      <c r="T1068" s="135">
        <f>N1068/S1068</f>
        <v>0.8267148014440433</v>
      </c>
      <c r="U1068" s="55">
        <f>TRUNC(J1068*H1068,2)</f>
        <v>2307.9</v>
      </c>
      <c r="V1068" s="55">
        <f>TRUNC(L1068*H1068,2)</f>
        <v>1058.4000000000001</v>
      </c>
      <c r="X1068" s="36" t="b">
        <v>1</v>
      </c>
    </row>
    <row r="1069" spans="1:24" x14ac:dyDescent="0.25">
      <c r="A1069" s="42" t="s">
        <v>4159</v>
      </c>
      <c r="B1069" s="128" t="s">
        <v>1780</v>
      </c>
      <c r="C1069" s="50" t="s">
        <v>163</v>
      </c>
      <c r="D1069" s="51">
        <v>70584</v>
      </c>
      <c r="E1069" s="56" t="s">
        <v>962</v>
      </c>
      <c r="F1069" s="53" t="s">
        <v>172</v>
      </c>
      <c r="G1069" s="54">
        <v>35</v>
      </c>
      <c r="H1069" s="55">
        <v>35</v>
      </c>
      <c r="I1069" s="73">
        <v>9.09</v>
      </c>
      <c r="J1069" s="55">
        <v>7.54</v>
      </c>
      <c r="K1069" s="73">
        <v>2.61</v>
      </c>
      <c r="L1069" s="55">
        <v>2.16</v>
      </c>
      <c r="M1069" s="55">
        <f>TRUNC(((J1069*G1069)+(L1069*G1069)),2)</f>
        <v>339.5</v>
      </c>
      <c r="N1069" s="55">
        <f>TRUNC(((J1069*H1069)+(L1069*H1069)),2)</f>
        <v>339.5</v>
      </c>
      <c r="O1069" s="37"/>
      <c r="P1069" s="55">
        <v>9.09</v>
      </c>
      <c r="Q1069" s="55">
        <v>2.61</v>
      </c>
      <c r="R1069" s="55">
        <v>409.5</v>
      </c>
      <c r="S1069" s="55">
        <v>409.5</v>
      </c>
      <c r="T1069" s="135">
        <f>N1069/S1069</f>
        <v>0.82905982905982911</v>
      </c>
      <c r="U1069" s="55">
        <f>TRUNC(J1069*H1069,2)</f>
        <v>263.89999999999998</v>
      </c>
      <c r="V1069" s="55">
        <f>TRUNC(L1069*H1069,2)</f>
        <v>75.599999999999994</v>
      </c>
      <c r="X1069" s="36" t="b">
        <v>1</v>
      </c>
    </row>
    <row r="1070" spans="1:24" ht="24" x14ac:dyDescent="0.3">
      <c r="A1070" s="42" t="s">
        <v>4160</v>
      </c>
      <c r="B1070" s="128" t="s">
        <v>1781</v>
      </c>
      <c r="C1070" s="50" t="s">
        <v>217</v>
      </c>
      <c r="D1070" s="51">
        <v>91926</v>
      </c>
      <c r="E1070" s="52" t="s">
        <v>3028</v>
      </c>
      <c r="F1070" s="53" t="s">
        <v>172</v>
      </c>
      <c r="G1070" s="54">
        <v>800</v>
      </c>
      <c r="H1070" s="55">
        <v>800</v>
      </c>
      <c r="I1070" s="73">
        <v>2.92</v>
      </c>
      <c r="J1070" s="55">
        <v>2.42</v>
      </c>
      <c r="K1070" s="73">
        <v>1.0900000000000001</v>
      </c>
      <c r="L1070" s="55">
        <v>0.9</v>
      </c>
      <c r="M1070" s="55">
        <f>TRUNC(((J1070*G1070)+(L1070*G1070)),2)</f>
        <v>2656</v>
      </c>
      <c r="N1070" s="55">
        <f>TRUNC(((J1070*H1070)+(L1070*H1070)),2)</f>
        <v>2656</v>
      </c>
      <c r="O1070" s="38"/>
      <c r="P1070" s="55">
        <v>2.92</v>
      </c>
      <c r="Q1070" s="55">
        <v>1.0900000000000001</v>
      </c>
      <c r="R1070" s="55">
        <v>3208</v>
      </c>
      <c r="S1070" s="55">
        <v>3208</v>
      </c>
      <c r="T1070" s="135">
        <f>N1070/S1070</f>
        <v>0.82793017456359097</v>
      </c>
      <c r="U1070" s="55">
        <f>TRUNC(J1070*H1070,2)</f>
        <v>1936</v>
      </c>
      <c r="V1070" s="55">
        <f>TRUNC(L1070*H1070,2)</f>
        <v>720</v>
      </c>
      <c r="X1070" s="36" t="b">
        <v>1</v>
      </c>
    </row>
    <row r="1071" spans="1:24" x14ac:dyDescent="0.25">
      <c r="A1071" s="42" t="s">
        <v>4161</v>
      </c>
      <c r="B1071" s="128" t="s">
        <v>1782</v>
      </c>
      <c r="C1071" s="50" t="s">
        <v>163</v>
      </c>
      <c r="D1071" s="51">
        <v>70564</v>
      </c>
      <c r="E1071" s="56" t="s">
        <v>1042</v>
      </c>
      <c r="F1071" s="53" t="s">
        <v>172</v>
      </c>
      <c r="G1071" s="54">
        <v>610</v>
      </c>
      <c r="H1071" s="55">
        <v>610</v>
      </c>
      <c r="I1071" s="73">
        <v>4.01</v>
      </c>
      <c r="J1071" s="55">
        <v>3.32</v>
      </c>
      <c r="K1071" s="73">
        <v>2.2400000000000002</v>
      </c>
      <c r="L1071" s="55">
        <v>1.85</v>
      </c>
      <c r="M1071" s="55">
        <f>TRUNC(((J1071*G1071)+(L1071*G1071)),2)</f>
        <v>3153.7</v>
      </c>
      <c r="N1071" s="55">
        <f>TRUNC(((J1071*H1071)+(L1071*H1071)),2)</f>
        <v>3153.7</v>
      </c>
      <c r="O1071" s="37"/>
      <c r="P1071" s="55">
        <v>4.01</v>
      </c>
      <c r="Q1071" s="55">
        <v>2.2400000000000002</v>
      </c>
      <c r="R1071" s="55">
        <v>3812.5</v>
      </c>
      <c r="S1071" s="55">
        <v>3812.5</v>
      </c>
      <c r="T1071" s="135">
        <f>N1071/S1071</f>
        <v>0.82719999999999994</v>
      </c>
      <c r="U1071" s="55">
        <f>TRUNC(J1071*H1071,2)</f>
        <v>2025.2</v>
      </c>
      <c r="V1071" s="55">
        <f>TRUNC(L1071*H1071,2)</f>
        <v>1128.5</v>
      </c>
      <c r="X1071" s="36" t="b">
        <v>1</v>
      </c>
    </row>
    <row r="1072" spans="1:24" x14ac:dyDescent="0.25">
      <c r="A1072" s="42" t="s">
        <v>4162</v>
      </c>
      <c r="B1072" s="128" t="s">
        <v>1783</v>
      </c>
      <c r="C1072" s="50" t="s">
        <v>163</v>
      </c>
      <c r="D1072" s="51">
        <v>70565</v>
      </c>
      <c r="E1072" s="56" t="s">
        <v>1044</v>
      </c>
      <c r="F1072" s="53" t="s">
        <v>172</v>
      </c>
      <c r="G1072" s="54">
        <v>240</v>
      </c>
      <c r="H1072" s="55">
        <v>240</v>
      </c>
      <c r="I1072" s="73">
        <v>5.31</v>
      </c>
      <c r="J1072" s="55">
        <v>4.4000000000000004</v>
      </c>
      <c r="K1072" s="73">
        <v>2.4300000000000002</v>
      </c>
      <c r="L1072" s="55">
        <v>2.0099999999999998</v>
      </c>
      <c r="M1072" s="55">
        <f>TRUNC(((J1072*G1072)+(L1072*G1072)),2)</f>
        <v>1538.4</v>
      </c>
      <c r="N1072" s="55">
        <f>TRUNC(((J1072*H1072)+(L1072*H1072)),2)</f>
        <v>1538.4</v>
      </c>
      <c r="O1072" s="37"/>
      <c r="P1072" s="55">
        <v>5.31</v>
      </c>
      <c r="Q1072" s="55">
        <v>2.4300000000000002</v>
      </c>
      <c r="R1072" s="55">
        <v>1857.6</v>
      </c>
      <c r="S1072" s="55">
        <v>1857.6</v>
      </c>
      <c r="T1072" s="135">
        <f>N1072/S1072</f>
        <v>0.82816537467700269</v>
      </c>
      <c r="U1072" s="55">
        <f>TRUNC(J1072*H1072,2)</f>
        <v>1056</v>
      </c>
      <c r="V1072" s="55">
        <f>TRUNC(L1072*H1072,2)</f>
        <v>482.4</v>
      </c>
      <c r="X1072" s="36" t="b">
        <v>1</v>
      </c>
    </row>
    <row r="1073" spans="1:24" ht="24" x14ac:dyDescent="0.3">
      <c r="A1073" s="42" t="s">
        <v>4163</v>
      </c>
      <c r="B1073" s="128" t="s">
        <v>1784</v>
      </c>
      <c r="C1073" s="50" t="s">
        <v>217</v>
      </c>
      <c r="D1073" s="51">
        <v>91936</v>
      </c>
      <c r="E1073" s="52" t="s">
        <v>3070</v>
      </c>
      <c r="F1073" s="53" t="s">
        <v>160</v>
      </c>
      <c r="G1073" s="54">
        <v>94</v>
      </c>
      <c r="H1073" s="55">
        <v>94</v>
      </c>
      <c r="I1073" s="73">
        <v>6.62</v>
      </c>
      <c r="J1073" s="55">
        <v>5.49</v>
      </c>
      <c r="K1073" s="73">
        <v>8.4600000000000009</v>
      </c>
      <c r="L1073" s="55">
        <v>7.02</v>
      </c>
      <c r="M1073" s="55">
        <f>TRUNC(((J1073*G1073)+(L1073*G1073)),2)</f>
        <v>1175.94</v>
      </c>
      <c r="N1073" s="55">
        <f>TRUNC(((J1073*H1073)+(L1073*H1073)),2)</f>
        <v>1175.94</v>
      </c>
      <c r="O1073" s="38"/>
      <c r="P1073" s="55">
        <v>6.62</v>
      </c>
      <c r="Q1073" s="55">
        <v>8.4600000000000009</v>
      </c>
      <c r="R1073" s="55">
        <v>1417.52</v>
      </c>
      <c r="S1073" s="55">
        <v>1417.52</v>
      </c>
      <c r="T1073" s="135">
        <f>N1073/S1073</f>
        <v>0.82957559681697612</v>
      </c>
      <c r="U1073" s="55">
        <f>TRUNC(J1073*H1073,2)</f>
        <v>516.05999999999995</v>
      </c>
      <c r="V1073" s="55">
        <f>TRUNC(L1073*H1073,2)</f>
        <v>659.88</v>
      </c>
      <c r="X1073" s="36" t="b">
        <v>1</v>
      </c>
    </row>
    <row r="1074" spans="1:24" ht="24" x14ac:dyDescent="0.3">
      <c r="A1074" s="42" t="s">
        <v>4164</v>
      </c>
      <c r="B1074" s="128" t="s">
        <v>1785</v>
      </c>
      <c r="C1074" s="50" t="s">
        <v>217</v>
      </c>
      <c r="D1074" s="51">
        <v>91939</v>
      </c>
      <c r="E1074" s="56" t="s">
        <v>402</v>
      </c>
      <c r="F1074" s="53" t="s">
        <v>160</v>
      </c>
      <c r="G1074" s="54">
        <v>26</v>
      </c>
      <c r="H1074" s="55">
        <v>26</v>
      </c>
      <c r="I1074" s="73">
        <v>8.57</v>
      </c>
      <c r="J1074" s="55">
        <v>7.11</v>
      </c>
      <c r="K1074" s="73">
        <v>21.08</v>
      </c>
      <c r="L1074" s="55">
        <v>17.489999999999998</v>
      </c>
      <c r="M1074" s="55">
        <f>TRUNC(((J1074*G1074)+(L1074*G1074)),2)</f>
        <v>639.6</v>
      </c>
      <c r="N1074" s="55">
        <f>TRUNC(((J1074*H1074)+(L1074*H1074)),2)</f>
        <v>639.6</v>
      </c>
      <c r="O1074" s="38"/>
      <c r="P1074" s="55">
        <v>8.57</v>
      </c>
      <c r="Q1074" s="55">
        <v>21.08</v>
      </c>
      <c r="R1074" s="55">
        <v>770.9</v>
      </c>
      <c r="S1074" s="55">
        <v>770.9</v>
      </c>
      <c r="T1074" s="135">
        <f>N1074/S1074</f>
        <v>0.82967959527824631</v>
      </c>
      <c r="U1074" s="55">
        <f>TRUNC(J1074*H1074,2)</f>
        <v>184.86</v>
      </c>
      <c r="V1074" s="55">
        <f>TRUNC(L1074*H1074,2)</f>
        <v>454.74</v>
      </c>
      <c r="X1074" s="36" t="b">
        <v>1</v>
      </c>
    </row>
    <row r="1075" spans="1:24" ht="24" x14ac:dyDescent="0.3">
      <c r="A1075" s="42" t="s">
        <v>4165</v>
      </c>
      <c r="B1075" s="128" t="s">
        <v>1786</v>
      </c>
      <c r="C1075" s="50" t="s">
        <v>217</v>
      </c>
      <c r="D1075" s="51">
        <v>91941</v>
      </c>
      <c r="E1075" s="52" t="s">
        <v>3071</v>
      </c>
      <c r="F1075" s="53" t="s">
        <v>160</v>
      </c>
      <c r="G1075" s="54">
        <v>26</v>
      </c>
      <c r="H1075" s="55">
        <v>26</v>
      </c>
      <c r="I1075" s="73">
        <v>3.93</v>
      </c>
      <c r="J1075" s="55">
        <v>3.26</v>
      </c>
      <c r="K1075" s="73">
        <v>6.39</v>
      </c>
      <c r="L1075" s="55">
        <v>5.3</v>
      </c>
      <c r="M1075" s="55">
        <f>TRUNC(((J1075*G1075)+(L1075*G1075)),2)</f>
        <v>222.56</v>
      </c>
      <c r="N1075" s="55">
        <f>TRUNC(((J1075*H1075)+(L1075*H1075)),2)</f>
        <v>222.56</v>
      </c>
      <c r="O1075" s="38"/>
      <c r="P1075" s="55">
        <v>3.93</v>
      </c>
      <c r="Q1075" s="55">
        <v>6.39</v>
      </c>
      <c r="R1075" s="55">
        <v>268.32</v>
      </c>
      <c r="S1075" s="55">
        <v>268.32</v>
      </c>
      <c r="T1075" s="135">
        <f>N1075/S1075</f>
        <v>0.8294573643410853</v>
      </c>
      <c r="U1075" s="55">
        <f>TRUNC(J1075*H1075,2)</f>
        <v>84.76</v>
      </c>
      <c r="V1075" s="55">
        <f>TRUNC(L1075*H1075,2)</f>
        <v>137.80000000000001</v>
      </c>
      <c r="X1075" s="36" t="b">
        <v>1</v>
      </c>
    </row>
    <row r="1076" spans="1:24" ht="24" x14ac:dyDescent="0.3">
      <c r="A1076" s="42" t="s">
        <v>4166</v>
      </c>
      <c r="B1076" s="128" t="s">
        <v>1787</v>
      </c>
      <c r="C1076" s="50" t="s">
        <v>217</v>
      </c>
      <c r="D1076" s="51">
        <v>91940</v>
      </c>
      <c r="E1076" s="52" t="s">
        <v>3072</v>
      </c>
      <c r="F1076" s="53" t="s">
        <v>160</v>
      </c>
      <c r="G1076" s="54">
        <v>28</v>
      </c>
      <c r="H1076" s="55">
        <v>28</v>
      </c>
      <c r="I1076" s="73">
        <v>5.47</v>
      </c>
      <c r="J1076" s="55">
        <v>4.54</v>
      </c>
      <c r="K1076" s="73">
        <v>11.21</v>
      </c>
      <c r="L1076" s="55">
        <v>9.3000000000000007</v>
      </c>
      <c r="M1076" s="55">
        <f>TRUNC(((J1076*G1076)+(L1076*G1076)),2)</f>
        <v>387.52</v>
      </c>
      <c r="N1076" s="55">
        <f>TRUNC(((J1076*H1076)+(L1076*H1076)),2)</f>
        <v>387.52</v>
      </c>
      <c r="O1076" s="38"/>
      <c r="P1076" s="55">
        <v>5.47</v>
      </c>
      <c r="Q1076" s="55">
        <v>11.21</v>
      </c>
      <c r="R1076" s="55">
        <v>467.04</v>
      </c>
      <c r="S1076" s="55">
        <v>467.04</v>
      </c>
      <c r="T1076" s="135">
        <f>N1076/S1076</f>
        <v>0.82973621103117501</v>
      </c>
      <c r="U1076" s="55">
        <f>TRUNC(J1076*H1076,2)</f>
        <v>127.12</v>
      </c>
      <c r="V1076" s="55">
        <f>TRUNC(L1076*H1076,2)</f>
        <v>260.39999999999998</v>
      </c>
      <c r="X1076" s="36" t="b">
        <v>1</v>
      </c>
    </row>
    <row r="1077" spans="1:24" x14ac:dyDescent="0.25">
      <c r="A1077" s="42" t="s">
        <v>4167</v>
      </c>
      <c r="B1077" s="128" t="s">
        <v>1788</v>
      </c>
      <c r="C1077" s="50" t="s">
        <v>163</v>
      </c>
      <c r="D1077" s="51">
        <v>70930</v>
      </c>
      <c r="E1077" s="56" t="s">
        <v>381</v>
      </c>
      <c r="F1077" s="53" t="s">
        <v>160</v>
      </c>
      <c r="G1077" s="54">
        <v>56</v>
      </c>
      <c r="H1077" s="55">
        <v>56</v>
      </c>
      <c r="I1077" s="73">
        <v>2.15</v>
      </c>
      <c r="J1077" s="55">
        <v>1.78</v>
      </c>
      <c r="K1077" s="73">
        <v>2.98</v>
      </c>
      <c r="L1077" s="55">
        <v>2.4700000000000002</v>
      </c>
      <c r="M1077" s="55">
        <f>TRUNC(((J1077*G1077)+(L1077*G1077)),2)</f>
        <v>238</v>
      </c>
      <c r="N1077" s="55">
        <f>TRUNC(((J1077*H1077)+(L1077*H1077)),2)</f>
        <v>238</v>
      </c>
      <c r="O1077" s="37"/>
      <c r="P1077" s="55">
        <v>2.15</v>
      </c>
      <c r="Q1077" s="55">
        <v>2.98</v>
      </c>
      <c r="R1077" s="55">
        <v>287.27999999999997</v>
      </c>
      <c r="S1077" s="55">
        <v>287.27999999999997</v>
      </c>
      <c r="T1077" s="135">
        <f>N1077/S1077</f>
        <v>0.8284600389863549</v>
      </c>
      <c r="U1077" s="55">
        <f>TRUNC(J1077*H1077,2)</f>
        <v>99.68</v>
      </c>
      <c r="V1077" s="55">
        <f>TRUNC(L1077*H1077,2)</f>
        <v>138.32</v>
      </c>
      <c r="X1077" s="36" t="b">
        <v>1</v>
      </c>
    </row>
    <row r="1078" spans="1:24" x14ac:dyDescent="0.25">
      <c r="A1078" s="42" t="s">
        <v>4168</v>
      </c>
      <c r="B1078" s="128" t="s">
        <v>1789</v>
      </c>
      <c r="C1078" s="50" t="s">
        <v>163</v>
      </c>
      <c r="D1078" s="51">
        <v>70929</v>
      </c>
      <c r="E1078" s="56" t="s">
        <v>379</v>
      </c>
      <c r="F1078" s="53" t="s">
        <v>160</v>
      </c>
      <c r="G1078" s="54">
        <v>28</v>
      </c>
      <c r="H1078" s="55">
        <v>28</v>
      </c>
      <c r="I1078" s="73">
        <v>8.4499999999999993</v>
      </c>
      <c r="J1078" s="55">
        <v>7.01</v>
      </c>
      <c r="K1078" s="73">
        <v>12.7</v>
      </c>
      <c r="L1078" s="55">
        <v>10.54</v>
      </c>
      <c r="M1078" s="55">
        <f>TRUNC(((J1078*G1078)+(L1078*G1078)),2)</f>
        <v>491.4</v>
      </c>
      <c r="N1078" s="55">
        <f>TRUNC(((J1078*H1078)+(L1078*H1078)),2)</f>
        <v>491.4</v>
      </c>
      <c r="O1078" s="37"/>
      <c r="P1078" s="55">
        <v>8.4499999999999993</v>
      </c>
      <c r="Q1078" s="55">
        <v>12.7</v>
      </c>
      <c r="R1078" s="55">
        <v>592.20000000000005</v>
      </c>
      <c r="S1078" s="55">
        <v>592.20000000000005</v>
      </c>
      <c r="T1078" s="135">
        <f>N1078/S1078</f>
        <v>0.82978723404255306</v>
      </c>
      <c r="U1078" s="55">
        <f>TRUNC(J1078*H1078,2)</f>
        <v>196.28</v>
      </c>
      <c r="V1078" s="55">
        <f>TRUNC(L1078*H1078,2)</f>
        <v>295.12</v>
      </c>
      <c r="X1078" s="36" t="b">
        <v>1</v>
      </c>
    </row>
    <row r="1079" spans="1:24" x14ac:dyDescent="0.25">
      <c r="A1079" s="42" t="s">
        <v>4169</v>
      </c>
      <c r="B1079" s="128" t="s">
        <v>1790</v>
      </c>
      <c r="C1079" s="50" t="s">
        <v>163</v>
      </c>
      <c r="D1079" s="51">
        <v>70932</v>
      </c>
      <c r="E1079" s="56" t="s">
        <v>383</v>
      </c>
      <c r="F1079" s="53" t="s">
        <v>160</v>
      </c>
      <c r="G1079" s="54">
        <v>84</v>
      </c>
      <c r="H1079" s="55">
        <v>84</v>
      </c>
      <c r="I1079" s="73">
        <v>0.25</v>
      </c>
      <c r="J1079" s="55">
        <v>0.2</v>
      </c>
      <c r="K1079" s="73">
        <v>1.1200000000000001</v>
      </c>
      <c r="L1079" s="55">
        <v>0.92</v>
      </c>
      <c r="M1079" s="55">
        <f>TRUNC(((J1079*G1079)+(L1079*G1079)),2)</f>
        <v>94.08</v>
      </c>
      <c r="N1079" s="55">
        <f>TRUNC(((J1079*H1079)+(L1079*H1079)),2)</f>
        <v>94.08</v>
      </c>
      <c r="O1079" s="37"/>
      <c r="P1079" s="55">
        <v>0.25</v>
      </c>
      <c r="Q1079" s="55">
        <v>1.1200000000000001</v>
      </c>
      <c r="R1079" s="55">
        <v>115.08</v>
      </c>
      <c r="S1079" s="55">
        <v>115.08</v>
      </c>
      <c r="T1079" s="135">
        <f>N1079/S1079</f>
        <v>0.81751824817518248</v>
      </c>
      <c r="U1079" s="55">
        <f>TRUNC(J1079*H1079,2)</f>
        <v>16.8</v>
      </c>
      <c r="V1079" s="55">
        <f>TRUNC(L1079*H1079,2)</f>
        <v>77.28</v>
      </c>
      <c r="X1079" s="36" t="b">
        <v>1</v>
      </c>
    </row>
    <row r="1080" spans="1:24" x14ac:dyDescent="0.3">
      <c r="A1080" s="42" t="s">
        <v>4170</v>
      </c>
      <c r="B1080" s="128" t="s">
        <v>1791</v>
      </c>
      <c r="C1080" s="50" t="s">
        <v>163</v>
      </c>
      <c r="D1080" s="51">
        <v>71043</v>
      </c>
      <c r="E1080" s="56" t="s">
        <v>1792</v>
      </c>
      <c r="F1080" s="53" t="s">
        <v>160</v>
      </c>
      <c r="G1080" s="54">
        <v>6</v>
      </c>
      <c r="H1080" s="55">
        <v>6</v>
      </c>
      <c r="I1080" s="73">
        <v>3.66</v>
      </c>
      <c r="J1080" s="55">
        <v>3.03</v>
      </c>
      <c r="K1080" s="73">
        <v>10.84</v>
      </c>
      <c r="L1080" s="55">
        <v>8.99</v>
      </c>
      <c r="M1080" s="55">
        <f>TRUNC(((J1080*G1080)+(L1080*G1080)),2)</f>
        <v>72.12</v>
      </c>
      <c r="N1080" s="55">
        <f>TRUNC(((J1080*H1080)+(L1080*H1080)),2)</f>
        <v>72.12</v>
      </c>
      <c r="O1080" s="38"/>
      <c r="P1080" s="55">
        <v>3.66</v>
      </c>
      <c r="Q1080" s="55">
        <v>10.84</v>
      </c>
      <c r="R1080" s="55">
        <v>87</v>
      </c>
      <c r="S1080" s="55">
        <v>87</v>
      </c>
      <c r="T1080" s="135">
        <f>N1080/S1080</f>
        <v>0.82896551724137935</v>
      </c>
      <c r="U1080" s="55">
        <f>TRUNC(J1080*H1080,2)</f>
        <v>18.18</v>
      </c>
      <c r="V1080" s="55">
        <f>TRUNC(L1080*H1080,2)</f>
        <v>53.94</v>
      </c>
      <c r="X1080" s="36" t="b">
        <v>1</v>
      </c>
    </row>
    <row r="1081" spans="1:24" ht="24" x14ac:dyDescent="0.3">
      <c r="A1081" s="42" t="s">
        <v>4171</v>
      </c>
      <c r="B1081" s="128" t="s">
        <v>1793</v>
      </c>
      <c r="C1081" s="50" t="s">
        <v>217</v>
      </c>
      <c r="D1081" s="51">
        <v>93653</v>
      </c>
      <c r="E1081" s="56" t="s">
        <v>1794</v>
      </c>
      <c r="F1081" s="53" t="s">
        <v>160</v>
      </c>
      <c r="G1081" s="54">
        <v>4</v>
      </c>
      <c r="H1081" s="55">
        <v>4</v>
      </c>
      <c r="I1081" s="73">
        <v>9.39</v>
      </c>
      <c r="J1081" s="55">
        <v>7.79</v>
      </c>
      <c r="K1081" s="73">
        <v>1.32</v>
      </c>
      <c r="L1081" s="55">
        <v>1.0900000000000001</v>
      </c>
      <c r="M1081" s="55">
        <f>TRUNC(((J1081*G1081)+(L1081*G1081)),2)</f>
        <v>35.520000000000003</v>
      </c>
      <c r="N1081" s="55">
        <f>TRUNC(((J1081*H1081)+(L1081*H1081)),2)</f>
        <v>35.520000000000003</v>
      </c>
      <c r="O1081" s="38"/>
      <c r="P1081" s="55">
        <v>9.39</v>
      </c>
      <c r="Q1081" s="55">
        <v>1.32</v>
      </c>
      <c r="R1081" s="55">
        <v>42.84</v>
      </c>
      <c r="S1081" s="55">
        <v>42.84</v>
      </c>
      <c r="T1081" s="135">
        <f>N1081/S1081</f>
        <v>0.82913165266106448</v>
      </c>
      <c r="U1081" s="55">
        <f>TRUNC(J1081*H1081,2)</f>
        <v>31.16</v>
      </c>
      <c r="V1081" s="55">
        <f>TRUNC(L1081*H1081,2)</f>
        <v>4.3600000000000003</v>
      </c>
      <c r="X1081" s="36" t="b">
        <v>1</v>
      </c>
    </row>
    <row r="1082" spans="1:24" ht="24" x14ac:dyDescent="0.3">
      <c r="A1082" s="42" t="s">
        <v>4172</v>
      </c>
      <c r="B1082" s="128" t="s">
        <v>1795</v>
      </c>
      <c r="C1082" s="50" t="s">
        <v>217</v>
      </c>
      <c r="D1082" s="51">
        <v>93654</v>
      </c>
      <c r="E1082" s="52" t="s">
        <v>3073</v>
      </c>
      <c r="F1082" s="53" t="s">
        <v>160</v>
      </c>
      <c r="G1082" s="54">
        <v>6</v>
      </c>
      <c r="H1082" s="55">
        <v>6</v>
      </c>
      <c r="I1082" s="73">
        <v>9.5399999999999991</v>
      </c>
      <c r="J1082" s="55">
        <v>7.91</v>
      </c>
      <c r="K1082" s="73">
        <v>1.79</v>
      </c>
      <c r="L1082" s="55">
        <v>1.48</v>
      </c>
      <c r="M1082" s="55">
        <f>TRUNC(((J1082*G1082)+(L1082*G1082)),2)</f>
        <v>56.34</v>
      </c>
      <c r="N1082" s="55">
        <f>TRUNC(((J1082*H1082)+(L1082*H1082)),2)</f>
        <v>56.34</v>
      </c>
      <c r="O1082" s="38"/>
      <c r="P1082" s="55">
        <v>9.5399999999999991</v>
      </c>
      <c r="Q1082" s="55">
        <v>1.79</v>
      </c>
      <c r="R1082" s="55">
        <v>67.98</v>
      </c>
      <c r="S1082" s="55">
        <v>67.98</v>
      </c>
      <c r="T1082" s="135">
        <f>N1082/S1082</f>
        <v>0.82877316857899386</v>
      </c>
      <c r="U1082" s="55">
        <f>TRUNC(J1082*H1082,2)</f>
        <v>47.46</v>
      </c>
      <c r="V1082" s="55">
        <f>TRUNC(L1082*H1082,2)</f>
        <v>8.8800000000000008</v>
      </c>
      <c r="X1082" s="36" t="b">
        <v>1</v>
      </c>
    </row>
    <row r="1083" spans="1:24" ht="24" x14ac:dyDescent="0.3">
      <c r="A1083" s="42" t="s">
        <v>4173</v>
      </c>
      <c r="B1083" s="128" t="s">
        <v>1796</v>
      </c>
      <c r="C1083" s="50" t="s">
        <v>217</v>
      </c>
      <c r="D1083" s="51">
        <v>93655</v>
      </c>
      <c r="E1083" s="52" t="s">
        <v>3046</v>
      </c>
      <c r="F1083" s="53" t="s">
        <v>160</v>
      </c>
      <c r="G1083" s="54">
        <v>8</v>
      </c>
      <c r="H1083" s="55">
        <v>8</v>
      </c>
      <c r="I1083" s="73">
        <v>10.050000000000001</v>
      </c>
      <c r="J1083" s="55">
        <v>8.34</v>
      </c>
      <c r="K1083" s="73">
        <v>2.5</v>
      </c>
      <c r="L1083" s="55">
        <v>2.0699999999999998</v>
      </c>
      <c r="M1083" s="55">
        <f>TRUNC(((J1083*G1083)+(L1083*G1083)),2)</f>
        <v>83.28</v>
      </c>
      <c r="N1083" s="55">
        <f>TRUNC(((J1083*H1083)+(L1083*H1083)),2)</f>
        <v>83.28</v>
      </c>
      <c r="O1083" s="38"/>
      <c r="P1083" s="55">
        <v>10.050000000000001</v>
      </c>
      <c r="Q1083" s="55">
        <v>2.5</v>
      </c>
      <c r="R1083" s="55">
        <v>100.4</v>
      </c>
      <c r="S1083" s="55">
        <v>100.4</v>
      </c>
      <c r="T1083" s="135">
        <f>N1083/S1083</f>
        <v>0.82948207171314736</v>
      </c>
      <c r="U1083" s="55">
        <f>TRUNC(J1083*H1083,2)</f>
        <v>66.72</v>
      </c>
      <c r="V1083" s="55">
        <f>TRUNC(L1083*H1083,2)</f>
        <v>16.559999999999999</v>
      </c>
      <c r="X1083" s="36" t="b">
        <v>1</v>
      </c>
    </row>
    <row r="1084" spans="1:24" ht="24" x14ac:dyDescent="0.3">
      <c r="A1084" s="42" t="s">
        <v>4174</v>
      </c>
      <c r="B1084" s="128" t="s">
        <v>1797</v>
      </c>
      <c r="C1084" s="50" t="s">
        <v>217</v>
      </c>
      <c r="D1084" s="51">
        <v>93657</v>
      </c>
      <c r="E1084" s="56" t="s">
        <v>1019</v>
      </c>
      <c r="F1084" s="53" t="s">
        <v>160</v>
      </c>
      <c r="G1084" s="54">
        <v>6</v>
      </c>
      <c r="H1084" s="55">
        <v>6</v>
      </c>
      <c r="I1084" s="73">
        <v>10.57</v>
      </c>
      <c r="J1084" s="55">
        <v>8.77</v>
      </c>
      <c r="K1084" s="73">
        <v>3.45</v>
      </c>
      <c r="L1084" s="55">
        <v>2.86</v>
      </c>
      <c r="M1084" s="55">
        <f>TRUNC(((J1084*G1084)+(L1084*G1084)),2)</f>
        <v>69.78</v>
      </c>
      <c r="N1084" s="55">
        <f>TRUNC(((J1084*H1084)+(L1084*H1084)),2)</f>
        <v>69.78</v>
      </c>
      <c r="O1084" s="38"/>
      <c r="P1084" s="55">
        <v>10.57</v>
      </c>
      <c r="Q1084" s="55">
        <v>3.45</v>
      </c>
      <c r="R1084" s="55">
        <v>84.12</v>
      </c>
      <c r="S1084" s="55">
        <v>84.12</v>
      </c>
      <c r="T1084" s="135">
        <f>N1084/S1084</f>
        <v>0.82952924393723249</v>
      </c>
      <c r="U1084" s="55">
        <f>TRUNC(J1084*H1084,2)</f>
        <v>52.62</v>
      </c>
      <c r="V1084" s="55">
        <f>TRUNC(L1084*H1084,2)</f>
        <v>17.16</v>
      </c>
      <c r="X1084" s="36" t="b">
        <v>1</v>
      </c>
    </row>
    <row r="1085" spans="1:24" x14ac:dyDescent="0.25">
      <c r="A1085" s="42" t="s">
        <v>4175</v>
      </c>
      <c r="B1085" s="128" t="s">
        <v>1798</v>
      </c>
      <c r="C1085" s="50" t="s">
        <v>163</v>
      </c>
      <c r="D1085" s="51">
        <v>71175</v>
      </c>
      <c r="E1085" s="56" t="s">
        <v>1799</v>
      </c>
      <c r="F1085" s="53" t="s">
        <v>160</v>
      </c>
      <c r="G1085" s="54">
        <v>1</v>
      </c>
      <c r="H1085" s="55">
        <v>1</v>
      </c>
      <c r="I1085" s="73">
        <v>303.37</v>
      </c>
      <c r="J1085" s="55">
        <v>251.82</v>
      </c>
      <c r="K1085" s="73">
        <v>33.619999999999997</v>
      </c>
      <c r="L1085" s="55">
        <v>27.9</v>
      </c>
      <c r="M1085" s="55">
        <f>TRUNC(((J1085*G1085)+(L1085*G1085)),2)</f>
        <v>279.72000000000003</v>
      </c>
      <c r="N1085" s="55">
        <f>TRUNC(((J1085*H1085)+(L1085*H1085)),2)</f>
        <v>279.72000000000003</v>
      </c>
      <c r="O1085" s="37"/>
      <c r="P1085" s="55">
        <v>303.37</v>
      </c>
      <c r="Q1085" s="55">
        <v>33.619999999999997</v>
      </c>
      <c r="R1085" s="55">
        <v>336.99</v>
      </c>
      <c r="S1085" s="55">
        <v>336.99</v>
      </c>
      <c r="T1085" s="135">
        <f>N1085/S1085</f>
        <v>0.8300543042820262</v>
      </c>
      <c r="U1085" s="55">
        <f>TRUNC(J1085*H1085,2)</f>
        <v>251.82</v>
      </c>
      <c r="V1085" s="55">
        <f>TRUNC(L1085*H1085,2)</f>
        <v>27.9</v>
      </c>
      <c r="X1085" s="36" t="b">
        <v>1</v>
      </c>
    </row>
    <row r="1086" spans="1:24" ht="24" x14ac:dyDescent="0.3">
      <c r="A1086" s="42" t="s">
        <v>4176</v>
      </c>
      <c r="B1086" s="128" t="s">
        <v>1800</v>
      </c>
      <c r="C1086" s="50" t="s">
        <v>217</v>
      </c>
      <c r="D1086" s="51">
        <v>93673</v>
      </c>
      <c r="E1086" s="52" t="s">
        <v>3074</v>
      </c>
      <c r="F1086" s="53" t="s">
        <v>160</v>
      </c>
      <c r="G1086" s="54">
        <v>2</v>
      </c>
      <c r="H1086" s="55">
        <v>2</v>
      </c>
      <c r="I1086" s="73">
        <v>68.86</v>
      </c>
      <c r="J1086" s="55">
        <v>57.16</v>
      </c>
      <c r="K1086" s="73">
        <v>21.56</v>
      </c>
      <c r="L1086" s="55">
        <v>17.89</v>
      </c>
      <c r="M1086" s="55">
        <f>TRUNC(((J1086*G1086)+(L1086*G1086)),2)</f>
        <v>150.1</v>
      </c>
      <c r="N1086" s="55">
        <f>TRUNC(((J1086*H1086)+(L1086*H1086)),2)</f>
        <v>150.1</v>
      </c>
      <c r="O1086" s="38"/>
      <c r="P1086" s="55">
        <v>68.86</v>
      </c>
      <c r="Q1086" s="55">
        <v>21.56</v>
      </c>
      <c r="R1086" s="55">
        <v>180.84</v>
      </c>
      <c r="S1086" s="55">
        <v>180.84</v>
      </c>
      <c r="T1086" s="135">
        <f>N1086/S1086</f>
        <v>0.83001548330015473</v>
      </c>
      <c r="U1086" s="55">
        <f>TRUNC(J1086*H1086,2)</f>
        <v>114.32</v>
      </c>
      <c r="V1086" s="55">
        <f>TRUNC(L1086*H1086,2)</f>
        <v>35.78</v>
      </c>
      <c r="X1086" s="36" t="b">
        <v>1</v>
      </c>
    </row>
    <row r="1087" spans="1:24" x14ac:dyDescent="0.25">
      <c r="A1087" s="42" t="s">
        <v>4177</v>
      </c>
      <c r="B1087" s="128" t="s">
        <v>1801</v>
      </c>
      <c r="C1087" s="50" t="s">
        <v>163</v>
      </c>
      <c r="D1087" s="51">
        <v>71251</v>
      </c>
      <c r="E1087" s="56" t="s">
        <v>357</v>
      </c>
      <c r="F1087" s="53" t="s">
        <v>172</v>
      </c>
      <c r="G1087" s="54">
        <v>51</v>
      </c>
      <c r="H1087" s="55">
        <v>51</v>
      </c>
      <c r="I1087" s="73">
        <v>8.01</v>
      </c>
      <c r="J1087" s="55">
        <v>6.64</v>
      </c>
      <c r="K1087" s="73">
        <v>11.21</v>
      </c>
      <c r="L1087" s="55">
        <v>9.3000000000000007</v>
      </c>
      <c r="M1087" s="55">
        <f>TRUNC(((J1087*G1087)+(L1087*G1087)),2)</f>
        <v>812.94</v>
      </c>
      <c r="N1087" s="55">
        <f>TRUNC(((J1087*H1087)+(L1087*H1087)),2)</f>
        <v>812.94</v>
      </c>
      <c r="O1087" s="37"/>
      <c r="P1087" s="55">
        <v>8.01</v>
      </c>
      <c r="Q1087" s="55">
        <v>11.21</v>
      </c>
      <c r="R1087" s="55">
        <v>980.22</v>
      </c>
      <c r="S1087" s="55">
        <v>980.22</v>
      </c>
      <c r="T1087" s="135">
        <f>N1087/S1087</f>
        <v>0.82934443288241422</v>
      </c>
      <c r="U1087" s="55">
        <f>TRUNC(J1087*H1087,2)</f>
        <v>338.64</v>
      </c>
      <c r="V1087" s="55">
        <f>TRUNC(L1087*H1087,2)</f>
        <v>474.3</v>
      </c>
      <c r="X1087" s="36" t="b">
        <v>1</v>
      </c>
    </row>
    <row r="1088" spans="1:24" ht="24" x14ac:dyDescent="0.3">
      <c r="A1088" s="42" t="s">
        <v>4178</v>
      </c>
      <c r="B1088" s="128" t="s">
        <v>1802</v>
      </c>
      <c r="C1088" s="50" t="s">
        <v>217</v>
      </c>
      <c r="D1088" s="51">
        <v>91845</v>
      </c>
      <c r="E1088" s="56" t="s">
        <v>372</v>
      </c>
      <c r="F1088" s="53" t="s">
        <v>172</v>
      </c>
      <c r="G1088" s="54">
        <v>350</v>
      </c>
      <c r="H1088" s="55">
        <v>350</v>
      </c>
      <c r="I1088" s="73">
        <v>4.8899999999999997</v>
      </c>
      <c r="J1088" s="55">
        <v>4.05</v>
      </c>
      <c r="K1088" s="73">
        <v>2.69</v>
      </c>
      <c r="L1088" s="55">
        <v>2.23</v>
      </c>
      <c r="M1088" s="55">
        <f>TRUNC(((J1088*G1088)+(L1088*G1088)),2)</f>
        <v>2198</v>
      </c>
      <c r="N1088" s="55">
        <f>TRUNC(((J1088*H1088)+(L1088*H1088)),2)</f>
        <v>2198</v>
      </c>
      <c r="O1088" s="38"/>
      <c r="P1088" s="55">
        <v>4.8899999999999997</v>
      </c>
      <c r="Q1088" s="55">
        <v>2.69</v>
      </c>
      <c r="R1088" s="55">
        <v>2653</v>
      </c>
      <c r="S1088" s="55">
        <v>2653</v>
      </c>
      <c r="T1088" s="135">
        <f>N1088/S1088</f>
        <v>0.82849604221635886</v>
      </c>
      <c r="U1088" s="55">
        <f>TRUNC(J1088*H1088,2)</f>
        <v>1417.5</v>
      </c>
      <c r="V1088" s="55">
        <f>TRUNC(L1088*H1088,2)</f>
        <v>780.5</v>
      </c>
      <c r="X1088" s="36" t="b">
        <v>1</v>
      </c>
    </row>
    <row r="1089" spans="1:24" ht="24" x14ac:dyDescent="0.3">
      <c r="A1089" s="42" t="s">
        <v>4179</v>
      </c>
      <c r="B1089" s="128" t="s">
        <v>1803</v>
      </c>
      <c r="C1089" s="50" t="s">
        <v>217</v>
      </c>
      <c r="D1089" s="51">
        <v>91847</v>
      </c>
      <c r="E1089" s="56" t="s">
        <v>1804</v>
      </c>
      <c r="F1089" s="53" t="s">
        <v>172</v>
      </c>
      <c r="G1089" s="54">
        <v>40</v>
      </c>
      <c r="H1089" s="55">
        <v>40</v>
      </c>
      <c r="I1089" s="73">
        <v>8.76</v>
      </c>
      <c r="J1089" s="55">
        <v>7.27</v>
      </c>
      <c r="K1089" s="73">
        <v>3.26</v>
      </c>
      <c r="L1089" s="55">
        <v>2.7</v>
      </c>
      <c r="M1089" s="55">
        <f>TRUNC(((J1089*G1089)+(L1089*G1089)),2)</f>
        <v>398.8</v>
      </c>
      <c r="N1089" s="55">
        <f>TRUNC(((J1089*H1089)+(L1089*H1089)),2)</f>
        <v>398.8</v>
      </c>
      <c r="O1089" s="38"/>
      <c r="P1089" s="55">
        <v>8.76</v>
      </c>
      <c r="Q1089" s="55">
        <v>3.26</v>
      </c>
      <c r="R1089" s="55">
        <v>480.8</v>
      </c>
      <c r="S1089" s="55">
        <v>480.8</v>
      </c>
      <c r="T1089" s="135">
        <f>N1089/S1089</f>
        <v>0.82945091514143099</v>
      </c>
      <c r="U1089" s="55">
        <f>TRUNC(J1089*H1089,2)</f>
        <v>290.8</v>
      </c>
      <c r="V1089" s="55">
        <f>TRUNC(L1089*H1089,2)</f>
        <v>108</v>
      </c>
      <c r="X1089" s="36" t="b">
        <v>1</v>
      </c>
    </row>
    <row r="1090" spans="1:24" ht="24" x14ac:dyDescent="0.3">
      <c r="A1090" s="42" t="s">
        <v>4180</v>
      </c>
      <c r="B1090" s="128" t="s">
        <v>1805</v>
      </c>
      <c r="C1090" s="50" t="s">
        <v>217</v>
      </c>
      <c r="D1090" s="51">
        <v>91860</v>
      </c>
      <c r="E1090" s="56" t="s">
        <v>1806</v>
      </c>
      <c r="F1090" s="53" t="s">
        <v>172</v>
      </c>
      <c r="G1090" s="54">
        <v>5</v>
      </c>
      <c r="H1090" s="55">
        <v>5</v>
      </c>
      <c r="I1090" s="73">
        <v>5.38</v>
      </c>
      <c r="J1090" s="55">
        <v>4.46</v>
      </c>
      <c r="K1090" s="73">
        <v>6.34</v>
      </c>
      <c r="L1090" s="55">
        <v>5.26</v>
      </c>
      <c r="M1090" s="55">
        <f>TRUNC(((J1090*G1090)+(L1090*G1090)),2)</f>
        <v>48.6</v>
      </c>
      <c r="N1090" s="55">
        <f>TRUNC(((J1090*H1090)+(L1090*H1090)),2)</f>
        <v>48.6</v>
      </c>
      <c r="O1090" s="38"/>
      <c r="P1090" s="55">
        <v>5.38</v>
      </c>
      <c r="Q1090" s="55">
        <v>6.34</v>
      </c>
      <c r="R1090" s="55">
        <v>58.6</v>
      </c>
      <c r="S1090" s="55">
        <v>58.6</v>
      </c>
      <c r="T1090" s="135">
        <f>N1090/S1090</f>
        <v>0.82935153583617749</v>
      </c>
      <c r="U1090" s="55">
        <f>TRUNC(J1090*H1090,2)</f>
        <v>22.3</v>
      </c>
      <c r="V1090" s="55">
        <f>TRUNC(L1090*H1090,2)</f>
        <v>26.3</v>
      </c>
      <c r="X1090" s="36" t="b">
        <v>1</v>
      </c>
    </row>
    <row r="1091" spans="1:24" ht="24" x14ac:dyDescent="0.3">
      <c r="A1091" s="42" t="s">
        <v>4181</v>
      </c>
      <c r="B1091" s="128" t="s">
        <v>1807</v>
      </c>
      <c r="C1091" s="50" t="s">
        <v>217</v>
      </c>
      <c r="D1091" s="51">
        <v>91854</v>
      </c>
      <c r="E1091" s="56" t="s">
        <v>374</v>
      </c>
      <c r="F1091" s="53" t="s">
        <v>172</v>
      </c>
      <c r="G1091" s="54">
        <v>170</v>
      </c>
      <c r="H1091" s="55">
        <v>170</v>
      </c>
      <c r="I1091" s="73">
        <v>3.99</v>
      </c>
      <c r="J1091" s="55">
        <v>3.31</v>
      </c>
      <c r="K1091" s="73">
        <v>5.13</v>
      </c>
      <c r="L1091" s="55">
        <v>4.25</v>
      </c>
      <c r="M1091" s="55">
        <f>TRUNC(((J1091*G1091)+(L1091*G1091)),2)</f>
        <v>1285.2</v>
      </c>
      <c r="N1091" s="55">
        <f>TRUNC(((J1091*H1091)+(L1091*H1091)),2)</f>
        <v>1285.2</v>
      </c>
      <c r="O1091" s="38"/>
      <c r="P1091" s="55">
        <v>3.99</v>
      </c>
      <c r="Q1091" s="55">
        <v>5.13</v>
      </c>
      <c r="R1091" s="55">
        <v>1550.4</v>
      </c>
      <c r="S1091" s="55">
        <v>1550.4</v>
      </c>
      <c r="T1091" s="135">
        <f>N1091/S1091</f>
        <v>0.82894736842105265</v>
      </c>
      <c r="U1091" s="55">
        <f>TRUNC(J1091*H1091,2)</f>
        <v>562.70000000000005</v>
      </c>
      <c r="V1091" s="55">
        <f>TRUNC(L1091*H1091,2)</f>
        <v>722.5</v>
      </c>
      <c r="X1091" s="36" t="b">
        <v>1</v>
      </c>
    </row>
    <row r="1092" spans="1:24" ht="24" x14ac:dyDescent="0.3">
      <c r="A1092" s="42" t="s">
        <v>4182</v>
      </c>
      <c r="B1092" s="128" t="s">
        <v>1808</v>
      </c>
      <c r="C1092" s="50" t="s">
        <v>217</v>
      </c>
      <c r="D1092" s="51">
        <v>91856</v>
      </c>
      <c r="E1092" s="56" t="s">
        <v>1809</v>
      </c>
      <c r="F1092" s="53" t="s">
        <v>172</v>
      </c>
      <c r="G1092" s="54">
        <v>6</v>
      </c>
      <c r="H1092" s="55">
        <v>6</v>
      </c>
      <c r="I1092" s="73">
        <v>5.91</v>
      </c>
      <c r="J1092" s="55">
        <v>4.9000000000000004</v>
      </c>
      <c r="K1092" s="73">
        <v>5.67</v>
      </c>
      <c r="L1092" s="55">
        <v>4.7</v>
      </c>
      <c r="M1092" s="55">
        <f>TRUNC(((J1092*G1092)+(L1092*G1092)),2)</f>
        <v>57.6</v>
      </c>
      <c r="N1092" s="55">
        <f>TRUNC(((J1092*H1092)+(L1092*H1092)),2)</f>
        <v>57.6</v>
      </c>
      <c r="O1092" s="38"/>
      <c r="P1092" s="55">
        <v>5.91</v>
      </c>
      <c r="Q1092" s="55">
        <v>5.67</v>
      </c>
      <c r="R1092" s="55">
        <v>69.48</v>
      </c>
      <c r="S1092" s="55">
        <v>69.48</v>
      </c>
      <c r="T1092" s="135">
        <f>N1092/S1092</f>
        <v>0.82901554404145072</v>
      </c>
      <c r="U1092" s="55">
        <f>TRUNC(J1092*H1092,2)</f>
        <v>29.4</v>
      </c>
      <c r="V1092" s="55">
        <f>TRUNC(L1092*H1092,2)</f>
        <v>28.2</v>
      </c>
      <c r="X1092" s="36" t="b">
        <v>1</v>
      </c>
    </row>
    <row r="1093" spans="1:24" x14ac:dyDescent="0.25">
      <c r="A1093" s="42" t="s">
        <v>4183</v>
      </c>
      <c r="B1093" s="128" t="s">
        <v>1810</v>
      </c>
      <c r="C1093" s="50" t="s">
        <v>163</v>
      </c>
      <c r="D1093" s="51">
        <v>71450</v>
      </c>
      <c r="E1093" s="56" t="s">
        <v>415</v>
      </c>
      <c r="F1093" s="53" t="s">
        <v>160</v>
      </c>
      <c r="G1093" s="54">
        <v>6</v>
      </c>
      <c r="H1093" s="55">
        <v>6</v>
      </c>
      <c r="I1093" s="73">
        <v>145.97999999999999</v>
      </c>
      <c r="J1093" s="55">
        <v>121.17</v>
      </c>
      <c r="K1093" s="73">
        <v>22.42</v>
      </c>
      <c r="L1093" s="55">
        <v>18.61</v>
      </c>
      <c r="M1093" s="55">
        <f>TRUNC(((J1093*G1093)+(L1093*G1093)),2)</f>
        <v>838.68</v>
      </c>
      <c r="N1093" s="55">
        <f>TRUNC(((J1093*H1093)+(L1093*H1093)),2)</f>
        <v>838.68</v>
      </c>
      <c r="O1093" s="37"/>
      <c r="P1093" s="55">
        <v>145.97999999999999</v>
      </c>
      <c r="Q1093" s="55">
        <v>22.42</v>
      </c>
      <c r="R1093" s="55">
        <v>1010.4</v>
      </c>
      <c r="S1093" s="55">
        <v>1010.4</v>
      </c>
      <c r="T1093" s="135">
        <f>N1093/S1093</f>
        <v>0.83004750593824228</v>
      </c>
      <c r="U1093" s="55">
        <f>TRUNC(J1093*H1093,2)</f>
        <v>727.02</v>
      </c>
      <c r="V1093" s="55">
        <f>TRUNC(L1093*H1093,2)</f>
        <v>111.66</v>
      </c>
      <c r="X1093" s="36" t="b">
        <v>1</v>
      </c>
    </row>
    <row r="1094" spans="1:24" x14ac:dyDescent="0.25">
      <c r="A1094" s="42" t="s">
        <v>4184</v>
      </c>
      <c r="B1094" s="128" t="s">
        <v>1811</v>
      </c>
      <c r="C1094" s="50" t="s">
        <v>163</v>
      </c>
      <c r="D1094" s="51">
        <v>71451</v>
      </c>
      <c r="E1094" s="56" t="s">
        <v>1029</v>
      </c>
      <c r="F1094" s="53" t="s">
        <v>160</v>
      </c>
      <c r="G1094" s="54">
        <v>6</v>
      </c>
      <c r="H1094" s="55">
        <v>6</v>
      </c>
      <c r="I1094" s="73">
        <v>165.26</v>
      </c>
      <c r="J1094" s="55">
        <v>137.18</v>
      </c>
      <c r="K1094" s="73">
        <v>22.42</v>
      </c>
      <c r="L1094" s="55">
        <v>18.61</v>
      </c>
      <c r="M1094" s="55">
        <f>TRUNC(((J1094*G1094)+(L1094*G1094)),2)</f>
        <v>934.74</v>
      </c>
      <c r="N1094" s="55">
        <f>TRUNC(((J1094*H1094)+(L1094*H1094)),2)</f>
        <v>934.74</v>
      </c>
      <c r="O1094" s="37"/>
      <c r="P1094" s="55">
        <v>165.26</v>
      </c>
      <c r="Q1094" s="55">
        <v>22.42</v>
      </c>
      <c r="R1094" s="55">
        <v>1126.08</v>
      </c>
      <c r="S1094" s="55">
        <v>1126.08</v>
      </c>
      <c r="T1094" s="135">
        <f>N1094/S1094</f>
        <v>0.83008312020460362</v>
      </c>
      <c r="U1094" s="55">
        <f>TRUNC(J1094*H1094,2)</f>
        <v>823.08</v>
      </c>
      <c r="V1094" s="55">
        <f>TRUNC(L1094*H1094,2)</f>
        <v>111.66</v>
      </c>
      <c r="X1094" s="36" t="b">
        <v>1</v>
      </c>
    </row>
    <row r="1095" spans="1:24" x14ac:dyDescent="0.25">
      <c r="A1095" s="42" t="s">
        <v>4185</v>
      </c>
      <c r="B1095" s="128" t="s">
        <v>1812</v>
      </c>
      <c r="C1095" s="50" t="s">
        <v>163</v>
      </c>
      <c r="D1095" s="51">
        <v>71431</v>
      </c>
      <c r="E1095" s="56" t="s">
        <v>1813</v>
      </c>
      <c r="F1095" s="53" t="s">
        <v>160</v>
      </c>
      <c r="G1095" s="54">
        <v>6</v>
      </c>
      <c r="H1095" s="55">
        <v>6</v>
      </c>
      <c r="I1095" s="73">
        <v>11.09</v>
      </c>
      <c r="J1095" s="55">
        <v>9.1999999999999993</v>
      </c>
      <c r="K1095" s="73">
        <v>10.84</v>
      </c>
      <c r="L1095" s="55">
        <v>8.99</v>
      </c>
      <c r="M1095" s="55">
        <f>TRUNC(((J1095*G1095)+(L1095*G1095)),2)</f>
        <v>109.14</v>
      </c>
      <c r="N1095" s="55">
        <f>TRUNC(((J1095*H1095)+(L1095*H1095)),2)</f>
        <v>109.14</v>
      </c>
      <c r="O1095" s="37"/>
      <c r="P1095" s="55">
        <v>11.09</v>
      </c>
      <c r="Q1095" s="55">
        <v>10.84</v>
      </c>
      <c r="R1095" s="55">
        <v>131.58000000000001</v>
      </c>
      <c r="S1095" s="55">
        <v>131.58000000000001</v>
      </c>
      <c r="T1095" s="135">
        <f>N1095/S1095</f>
        <v>0.82945736434108519</v>
      </c>
      <c r="U1095" s="55">
        <f>TRUNC(J1095*H1095,2)</f>
        <v>55.2</v>
      </c>
      <c r="V1095" s="55">
        <f>TRUNC(L1095*H1095,2)</f>
        <v>53.94</v>
      </c>
      <c r="X1095" s="36" t="b">
        <v>1</v>
      </c>
    </row>
    <row r="1096" spans="1:24" x14ac:dyDescent="0.25">
      <c r="A1096" s="42" t="s">
        <v>4186</v>
      </c>
      <c r="B1096" s="128" t="s">
        <v>1814</v>
      </c>
      <c r="C1096" s="50" t="s">
        <v>163</v>
      </c>
      <c r="D1096" s="51">
        <v>71440</v>
      </c>
      <c r="E1096" s="56" t="s">
        <v>390</v>
      </c>
      <c r="F1096" s="53" t="s">
        <v>160</v>
      </c>
      <c r="G1096" s="54">
        <v>10</v>
      </c>
      <c r="H1096" s="55">
        <v>10</v>
      </c>
      <c r="I1096" s="73">
        <v>7.95</v>
      </c>
      <c r="J1096" s="55">
        <v>6.59</v>
      </c>
      <c r="K1096" s="73">
        <v>7.84</v>
      </c>
      <c r="L1096" s="55">
        <v>6.5</v>
      </c>
      <c r="M1096" s="55">
        <f>TRUNC(((J1096*G1096)+(L1096*G1096)),2)</f>
        <v>130.9</v>
      </c>
      <c r="N1096" s="55">
        <f>TRUNC(((J1096*H1096)+(L1096*H1096)),2)</f>
        <v>130.9</v>
      </c>
      <c r="O1096" s="37"/>
      <c r="P1096" s="55">
        <v>7.95</v>
      </c>
      <c r="Q1096" s="55">
        <v>7.84</v>
      </c>
      <c r="R1096" s="55">
        <v>157.9</v>
      </c>
      <c r="S1096" s="55">
        <v>157.9</v>
      </c>
      <c r="T1096" s="135">
        <f>N1096/S1096</f>
        <v>0.82900569981000638</v>
      </c>
      <c r="U1096" s="55">
        <f>TRUNC(J1096*H1096,2)</f>
        <v>65.900000000000006</v>
      </c>
      <c r="V1096" s="55">
        <f>TRUNC(L1096*H1096,2)</f>
        <v>65</v>
      </c>
      <c r="X1096" s="36" t="b">
        <v>1</v>
      </c>
    </row>
    <row r="1097" spans="1:24" x14ac:dyDescent="0.25">
      <c r="A1097" s="42" t="s">
        <v>4187</v>
      </c>
      <c r="B1097" s="128" t="s">
        <v>1815</v>
      </c>
      <c r="C1097" s="50" t="s">
        <v>163</v>
      </c>
      <c r="D1097" s="51">
        <v>71441</v>
      </c>
      <c r="E1097" s="56" t="s">
        <v>394</v>
      </c>
      <c r="F1097" s="53" t="s">
        <v>160</v>
      </c>
      <c r="G1097" s="54">
        <v>8</v>
      </c>
      <c r="H1097" s="55">
        <v>8</v>
      </c>
      <c r="I1097" s="73">
        <v>11.59</v>
      </c>
      <c r="J1097" s="55">
        <v>9.6199999999999992</v>
      </c>
      <c r="K1097" s="73">
        <v>13.82</v>
      </c>
      <c r="L1097" s="55">
        <v>11.47</v>
      </c>
      <c r="M1097" s="55">
        <f>TRUNC(((J1097*G1097)+(L1097*G1097)),2)</f>
        <v>168.72</v>
      </c>
      <c r="N1097" s="55">
        <f>TRUNC(((J1097*H1097)+(L1097*H1097)),2)</f>
        <v>168.72</v>
      </c>
      <c r="O1097" s="37"/>
      <c r="P1097" s="55">
        <v>11.59</v>
      </c>
      <c r="Q1097" s="55">
        <v>13.82</v>
      </c>
      <c r="R1097" s="55">
        <v>203.28</v>
      </c>
      <c r="S1097" s="55">
        <v>203.28</v>
      </c>
      <c r="T1097" s="135">
        <f>N1097/S1097</f>
        <v>0.82998819362455722</v>
      </c>
      <c r="U1097" s="55">
        <f>TRUNC(J1097*H1097,2)</f>
        <v>76.959999999999994</v>
      </c>
      <c r="V1097" s="55">
        <f>TRUNC(L1097*H1097,2)</f>
        <v>91.76</v>
      </c>
      <c r="X1097" s="36" t="b">
        <v>1</v>
      </c>
    </row>
    <row r="1098" spans="1:24" ht="24" x14ac:dyDescent="0.3">
      <c r="A1098" s="42" t="s">
        <v>4188</v>
      </c>
      <c r="B1098" s="128" t="s">
        <v>1816</v>
      </c>
      <c r="C1098" s="50" t="s">
        <v>217</v>
      </c>
      <c r="D1098" s="51">
        <v>100903</v>
      </c>
      <c r="E1098" s="52" t="s">
        <v>3026</v>
      </c>
      <c r="F1098" s="53" t="s">
        <v>160</v>
      </c>
      <c r="G1098" s="54">
        <v>134</v>
      </c>
      <c r="H1098" s="55">
        <v>134</v>
      </c>
      <c r="I1098" s="73">
        <v>20.11</v>
      </c>
      <c r="J1098" s="55">
        <v>16.690000000000001</v>
      </c>
      <c r="K1098" s="73">
        <v>7.25</v>
      </c>
      <c r="L1098" s="55">
        <v>6.01</v>
      </c>
      <c r="M1098" s="55">
        <f>TRUNC(((J1098*G1098)+(L1098*G1098)),2)</f>
        <v>3041.8</v>
      </c>
      <c r="N1098" s="55">
        <f>TRUNC(((J1098*H1098)+(L1098*H1098)),2)</f>
        <v>3041.8</v>
      </c>
      <c r="O1098" s="38"/>
      <c r="P1098" s="55">
        <v>20.11</v>
      </c>
      <c r="Q1098" s="55">
        <v>7.25</v>
      </c>
      <c r="R1098" s="55">
        <v>3666.24</v>
      </c>
      <c r="S1098" s="55">
        <v>3666.24</v>
      </c>
      <c r="T1098" s="135">
        <f>N1098/S1098</f>
        <v>0.82967836257309946</v>
      </c>
      <c r="U1098" s="55">
        <f>TRUNC(J1098*H1098,2)</f>
        <v>2236.46</v>
      </c>
      <c r="V1098" s="55">
        <f>TRUNC(L1098*H1098,2)</f>
        <v>805.34</v>
      </c>
      <c r="X1098" s="36" t="b">
        <v>1</v>
      </c>
    </row>
    <row r="1099" spans="1:24" ht="24" x14ac:dyDescent="0.3">
      <c r="A1099" s="42" t="s">
        <v>4189</v>
      </c>
      <c r="B1099" s="128" t="s">
        <v>1817</v>
      </c>
      <c r="C1099" s="50" t="s">
        <v>197</v>
      </c>
      <c r="D1099" s="57" t="s">
        <v>387</v>
      </c>
      <c r="E1099" s="52" t="s">
        <v>3025</v>
      </c>
      <c r="F1099" s="53" t="s">
        <v>160</v>
      </c>
      <c r="G1099" s="54">
        <v>67</v>
      </c>
      <c r="H1099" s="55">
        <v>67</v>
      </c>
      <c r="I1099" s="73">
        <v>91.28</v>
      </c>
      <c r="J1099" s="55">
        <v>75.77</v>
      </c>
      <c r="K1099" s="73">
        <v>14.44</v>
      </c>
      <c r="L1099" s="55">
        <v>11.98</v>
      </c>
      <c r="M1099" s="55">
        <f>TRUNC(((J1099*G1099)+(L1099*G1099)),2)</f>
        <v>5879.25</v>
      </c>
      <c r="N1099" s="55">
        <f>TRUNC(((J1099*H1099)+(L1099*H1099)),2)</f>
        <v>5879.25</v>
      </c>
      <c r="O1099" s="38"/>
      <c r="P1099" s="55">
        <v>91.28</v>
      </c>
      <c r="Q1099" s="55">
        <v>14.44</v>
      </c>
      <c r="R1099" s="55">
        <v>7083.24</v>
      </c>
      <c r="S1099" s="55">
        <v>7083.24</v>
      </c>
      <c r="T1099" s="135">
        <f>N1099/S1099</f>
        <v>0.83002270147559598</v>
      </c>
      <c r="U1099" s="55">
        <f>TRUNC(J1099*H1099,2)</f>
        <v>5076.59</v>
      </c>
      <c r="V1099" s="55">
        <f>TRUNC(L1099*H1099,2)</f>
        <v>802.66</v>
      </c>
      <c r="X1099" s="36" t="b">
        <v>1</v>
      </c>
    </row>
    <row r="1100" spans="1:24" x14ac:dyDescent="0.3">
      <c r="A1100" s="42" t="s">
        <v>4190</v>
      </c>
      <c r="B1100" s="128" t="s">
        <v>1818</v>
      </c>
      <c r="C1100" s="50" t="s">
        <v>163</v>
      </c>
      <c r="D1100" s="51">
        <v>71646</v>
      </c>
      <c r="E1100" s="56" t="s">
        <v>1819</v>
      </c>
      <c r="F1100" s="53" t="s">
        <v>160</v>
      </c>
      <c r="G1100" s="54">
        <v>39</v>
      </c>
      <c r="H1100" s="55">
        <v>39</v>
      </c>
      <c r="I1100" s="73">
        <v>36.26</v>
      </c>
      <c r="J1100" s="55">
        <v>30.09</v>
      </c>
      <c r="K1100" s="73">
        <v>12.05</v>
      </c>
      <c r="L1100" s="55">
        <v>10</v>
      </c>
      <c r="M1100" s="55">
        <f>TRUNC(((J1100*G1100)+(L1100*G1100)),2)</f>
        <v>1563.51</v>
      </c>
      <c r="N1100" s="55">
        <f>TRUNC(((J1100*H1100)+(L1100*H1100)),2)</f>
        <v>1563.51</v>
      </c>
      <c r="O1100" s="38"/>
      <c r="P1100" s="55">
        <v>36.26</v>
      </c>
      <c r="Q1100" s="55">
        <v>12.05</v>
      </c>
      <c r="R1100" s="55">
        <v>1884.09</v>
      </c>
      <c r="S1100" s="55">
        <v>1884.09</v>
      </c>
      <c r="T1100" s="135">
        <f>N1100/S1100</f>
        <v>0.82984889256882632</v>
      </c>
      <c r="U1100" s="55">
        <f>TRUNC(J1100*H1100,2)</f>
        <v>1173.51</v>
      </c>
      <c r="V1100" s="55">
        <f>TRUNC(L1100*H1100,2)</f>
        <v>390</v>
      </c>
      <c r="X1100" s="36" t="b">
        <v>1</v>
      </c>
    </row>
    <row r="1101" spans="1:24" x14ac:dyDescent="0.25">
      <c r="A1101" s="42" t="s">
        <v>4191</v>
      </c>
      <c r="B1101" s="128" t="s">
        <v>1820</v>
      </c>
      <c r="C1101" s="50" t="s">
        <v>163</v>
      </c>
      <c r="D1101" s="51">
        <v>71722</v>
      </c>
      <c r="E1101" s="56" t="s">
        <v>1072</v>
      </c>
      <c r="F1101" s="53" t="s">
        <v>160</v>
      </c>
      <c r="G1101" s="54">
        <v>17</v>
      </c>
      <c r="H1101" s="55">
        <v>17</v>
      </c>
      <c r="I1101" s="73">
        <v>1.86</v>
      </c>
      <c r="J1101" s="55">
        <v>1.54</v>
      </c>
      <c r="K1101" s="73">
        <v>1.49</v>
      </c>
      <c r="L1101" s="55">
        <v>1.23</v>
      </c>
      <c r="M1101" s="55">
        <f>TRUNC(((J1101*G1101)+(L1101*G1101)),2)</f>
        <v>47.09</v>
      </c>
      <c r="N1101" s="55">
        <f>TRUNC(((J1101*H1101)+(L1101*H1101)),2)</f>
        <v>47.09</v>
      </c>
      <c r="O1101" s="37"/>
      <c r="P1101" s="55">
        <v>1.86</v>
      </c>
      <c r="Q1101" s="55">
        <v>1.49</v>
      </c>
      <c r="R1101" s="55">
        <v>56.95</v>
      </c>
      <c r="S1101" s="55">
        <v>56.95</v>
      </c>
      <c r="T1101" s="135">
        <f>N1101/S1101</f>
        <v>0.82686567164179103</v>
      </c>
      <c r="U1101" s="55">
        <f>TRUNC(J1101*H1101,2)</f>
        <v>26.18</v>
      </c>
      <c r="V1101" s="55">
        <f>TRUNC(L1101*H1101,2)</f>
        <v>20.91</v>
      </c>
      <c r="X1101" s="36" t="b">
        <v>1</v>
      </c>
    </row>
    <row r="1102" spans="1:24" x14ac:dyDescent="0.25">
      <c r="A1102" s="42" t="s">
        <v>4192</v>
      </c>
      <c r="B1102" s="128" t="s">
        <v>1821</v>
      </c>
      <c r="C1102" s="50" t="s">
        <v>163</v>
      </c>
      <c r="D1102" s="51">
        <v>71861</v>
      </c>
      <c r="E1102" s="56" t="s">
        <v>365</v>
      </c>
      <c r="F1102" s="53" t="s">
        <v>160</v>
      </c>
      <c r="G1102" s="54">
        <v>280</v>
      </c>
      <c r="H1102" s="55">
        <v>280</v>
      </c>
      <c r="I1102" s="73">
        <v>0.12</v>
      </c>
      <c r="J1102" s="55">
        <v>0.09</v>
      </c>
      <c r="K1102" s="73">
        <v>0.38</v>
      </c>
      <c r="L1102" s="55">
        <v>0.31</v>
      </c>
      <c r="M1102" s="55">
        <f>TRUNC(((J1102*G1102)+(L1102*G1102)),2)</f>
        <v>112</v>
      </c>
      <c r="N1102" s="55">
        <f>TRUNC(((J1102*H1102)+(L1102*H1102)),2)</f>
        <v>112</v>
      </c>
      <c r="O1102" s="37"/>
      <c r="P1102" s="55">
        <v>0.12</v>
      </c>
      <c r="Q1102" s="55">
        <v>0.38</v>
      </c>
      <c r="R1102" s="55">
        <v>140</v>
      </c>
      <c r="S1102" s="55">
        <v>140</v>
      </c>
      <c r="T1102" s="135">
        <f>N1102/S1102</f>
        <v>0.8</v>
      </c>
      <c r="U1102" s="55">
        <f>TRUNC(J1102*H1102,2)</f>
        <v>25.2</v>
      </c>
      <c r="V1102" s="55">
        <f>TRUNC(L1102*H1102,2)</f>
        <v>86.8</v>
      </c>
      <c r="X1102" s="36" t="b">
        <v>1</v>
      </c>
    </row>
    <row r="1103" spans="1:24" x14ac:dyDescent="0.25">
      <c r="A1103" s="42" t="s">
        <v>4193</v>
      </c>
      <c r="B1103" s="128" t="s">
        <v>1822</v>
      </c>
      <c r="C1103" s="50" t="s">
        <v>163</v>
      </c>
      <c r="D1103" s="51">
        <v>70391</v>
      </c>
      <c r="E1103" s="56" t="s">
        <v>363</v>
      </c>
      <c r="F1103" s="53" t="s">
        <v>160</v>
      </c>
      <c r="G1103" s="54">
        <v>280</v>
      </c>
      <c r="H1103" s="55">
        <v>280</v>
      </c>
      <c r="I1103" s="73">
        <v>0.18</v>
      </c>
      <c r="J1103" s="55">
        <v>0.14000000000000001</v>
      </c>
      <c r="K1103" s="73">
        <v>0.6</v>
      </c>
      <c r="L1103" s="55">
        <v>0.49</v>
      </c>
      <c r="M1103" s="55">
        <f>TRUNC(((J1103*G1103)+(L1103*G1103)),2)</f>
        <v>176.4</v>
      </c>
      <c r="N1103" s="55">
        <f>TRUNC(((J1103*H1103)+(L1103*H1103)),2)</f>
        <v>176.4</v>
      </c>
      <c r="O1103" s="37"/>
      <c r="P1103" s="55">
        <v>0.18</v>
      </c>
      <c r="Q1103" s="55">
        <v>0.6</v>
      </c>
      <c r="R1103" s="55">
        <v>218.4</v>
      </c>
      <c r="S1103" s="55">
        <v>218.4</v>
      </c>
      <c r="T1103" s="135">
        <f>N1103/S1103</f>
        <v>0.80769230769230771</v>
      </c>
      <c r="U1103" s="55">
        <f>TRUNC(J1103*H1103,2)</f>
        <v>39.200000000000003</v>
      </c>
      <c r="V1103" s="55">
        <f>TRUNC(L1103*H1103,2)</f>
        <v>137.19999999999999</v>
      </c>
      <c r="X1103" s="36" t="b">
        <v>1</v>
      </c>
    </row>
    <row r="1104" spans="1:24" ht="36" x14ac:dyDescent="0.3">
      <c r="A1104" s="42" t="s">
        <v>4194</v>
      </c>
      <c r="B1104" s="128" t="s">
        <v>1823</v>
      </c>
      <c r="C1104" s="50" t="s">
        <v>217</v>
      </c>
      <c r="D1104" s="51">
        <v>101879</v>
      </c>
      <c r="E1104" s="56" t="s">
        <v>1824</v>
      </c>
      <c r="F1104" s="53" t="s">
        <v>160</v>
      </c>
      <c r="G1104" s="54">
        <v>1</v>
      </c>
      <c r="H1104" s="55">
        <v>1</v>
      </c>
      <c r="I1104" s="73">
        <v>515.89</v>
      </c>
      <c r="J1104" s="55">
        <v>428.24</v>
      </c>
      <c r="K1104" s="73">
        <v>22.47</v>
      </c>
      <c r="L1104" s="55">
        <v>18.649999999999999</v>
      </c>
      <c r="M1104" s="55">
        <f>TRUNC(((J1104*G1104)+(L1104*G1104)),2)</f>
        <v>446.89</v>
      </c>
      <c r="N1104" s="55">
        <f>TRUNC(((J1104*H1104)+(L1104*H1104)),2)</f>
        <v>446.89</v>
      </c>
      <c r="O1104" s="38"/>
      <c r="P1104" s="55">
        <v>515.89</v>
      </c>
      <c r="Q1104" s="55">
        <v>22.47</v>
      </c>
      <c r="R1104" s="55">
        <v>538.36</v>
      </c>
      <c r="S1104" s="55">
        <v>538.36</v>
      </c>
      <c r="T1104" s="135">
        <f>N1104/S1104</f>
        <v>0.83009510364811645</v>
      </c>
      <c r="U1104" s="55">
        <f>TRUNC(J1104*H1104,2)</f>
        <v>428.24</v>
      </c>
      <c r="V1104" s="55">
        <f>TRUNC(L1104*H1104,2)</f>
        <v>18.649999999999999</v>
      </c>
      <c r="X1104" s="36" t="b">
        <v>1</v>
      </c>
    </row>
    <row r="1105" spans="1:24" ht="36" x14ac:dyDescent="0.3">
      <c r="A1105" s="42" t="s">
        <v>4195</v>
      </c>
      <c r="B1105" s="128" t="s">
        <v>1825</v>
      </c>
      <c r="C1105" s="50" t="s">
        <v>217</v>
      </c>
      <c r="D1105" s="51">
        <v>101881</v>
      </c>
      <c r="E1105" s="56" t="s">
        <v>1826</v>
      </c>
      <c r="F1105" s="53" t="s">
        <v>160</v>
      </c>
      <c r="G1105" s="54">
        <v>1</v>
      </c>
      <c r="H1105" s="55">
        <v>1</v>
      </c>
      <c r="I1105" s="73">
        <v>862.02</v>
      </c>
      <c r="J1105" s="55">
        <v>715.56</v>
      </c>
      <c r="K1105" s="73">
        <v>27.1</v>
      </c>
      <c r="L1105" s="55">
        <v>22.49</v>
      </c>
      <c r="M1105" s="55">
        <f>TRUNC(((J1105*G1105)+(L1105*G1105)),2)</f>
        <v>738.05</v>
      </c>
      <c r="N1105" s="55">
        <f>TRUNC(((J1105*H1105)+(L1105*H1105)),2)</f>
        <v>738.05</v>
      </c>
      <c r="O1105" s="38"/>
      <c r="P1105" s="55">
        <v>862.02</v>
      </c>
      <c r="Q1105" s="55">
        <v>27.1</v>
      </c>
      <c r="R1105" s="55">
        <v>889.12</v>
      </c>
      <c r="S1105" s="55">
        <v>889.12</v>
      </c>
      <c r="T1105" s="135">
        <f>N1105/S1105</f>
        <v>0.8300904264891128</v>
      </c>
      <c r="U1105" s="55">
        <f>TRUNC(J1105*H1105,2)</f>
        <v>715.56</v>
      </c>
      <c r="V1105" s="55">
        <f>TRUNC(L1105*H1105,2)</f>
        <v>22.49</v>
      </c>
      <c r="X1105" s="36" t="b">
        <v>1</v>
      </c>
    </row>
    <row r="1106" spans="1:24" x14ac:dyDescent="0.25">
      <c r="A1106" s="42" t="s">
        <v>4196</v>
      </c>
      <c r="B1106" s="128" t="s">
        <v>1827</v>
      </c>
      <c r="C1106" s="50" t="s">
        <v>163</v>
      </c>
      <c r="D1106" s="51">
        <v>72395</v>
      </c>
      <c r="E1106" s="56" t="s">
        <v>1037</v>
      </c>
      <c r="F1106" s="53" t="s">
        <v>160</v>
      </c>
      <c r="G1106" s="54">
        <v>10</v>
      </c>
      <c r="H1106" s="55">
        <v>10</v>
      </c>
      <c r="I1106" s="73">
        <v>4.4800000000000004</v>
      </c>
      <c r="J1106" s="55">
        <v>3.71</v>
      </c>
      <c r="K1106" s="73">
        <v>1.1200000000000001</v>
      </c>
      <c r="L1106" s="55">
        <v>0.92</v>
      </c>
      <c r="M1106" s="55">
        <f>TRUNC(((J1106*G1106)+(L1106*G1106)),2)</f>
        <v>46.3</v>
      </c>
      <c r="N1106" s="55">
        <f>TRUNC(((J1106*H1106)+(L1106*H1106)),2)</f>
        <v>46.3</v>
      </c>
      <c r="O1106" s="37"/>
      <c r="P1106" s="55">
        <v>4.4800000000000004</v>
      </c>
      <c r="Q1106" s="55">
        <v>1.1200000000000001</v>
      </c>
      <c r="R1106" s="55">
        <v>56</v>
      </c>
      <c r="S1106" s="55">
        <v>56</v>
      </c>
      <c r="T1106" s="135">
        <f>N1106/S1106</f>
        <v>0.82678571428571423</v>
      </c>
      <c r="U1106" s="55">
        <f>TRUNC(J1106*H1106,2)</f>
        <v>37.1</v>
      </c>
      <c r="V1106" s="55">
        <f>TRUNC(L1106*H1106,2)</f>
        <v>9.1999999999999993</v>
      </c>
      <c r="X1106" s="36" t="b">
        <v>1</v>
      </c>
    </row>
    <row r="1107" spans="1:24" x14ac:dyDescent="0.25">
      <c r="A1107" s="42" t="s">
        <v>4197</v>
      </c>
      <c r="B1107" s="128" t="s">
        <v>1828</v>
      </c>
      <c r="C1107" s="50" t="s">
        <v>163</v>
      </c>
      <c r="D1107" s="51">
        <v>72397</v>
      </c>
      <c r="E1107" s="56" t="s">
        <v>1829</v>
      </c>
      <c r="F1107" s="53" t="s">
        <v>160</v>
      </c>
      <c r="G1107" s="54">
        <v>6</v>
      </c>
      <c r="H1107" s="55">
        <v>6</v>
      </c>
      <c r="I1107" s="73">
        <v>3.79</v>
      </c>
      <c r="J1107" s="55">
        <v>3.14</v>
      </c>
      <c r="K1107" s="73">
        <v>1.1200000000000001</v>
      </c>
      <c r="L1107" s="55">
        <v>0.92</v>
      </c>
      <c r="M1107" s="55">
        <f>TRUNC(((J1107*G1107)+(L1107*G1107)),2)</f>
        <v>24.36</v>
      </c>
      <c r="N1107" s="55">
        <f>TRUNC(((J1107*H1107)+(L1107*H1107)),2)</f>
        <v>24.36</v>
      </c>
      <c r="O1107" s="37"/>
      <c r="P1107" s="55">
        <v>3.79</v>
      </c>
      <c r="Q1107" s="55">
        <v>1.1200000000000001</v>
      </c>
      <c r="R1107" s="55">
        <v>29.46</v>
      </c>
      <c r="S1107" s="55">
        <v>29.46</v>
      </c>
      <c r="T1107" s="135">
        <f>N1107/S1107</f>
        <v>0.82688391038696529</v>
      </c>
      <c r="U1107" s="55">
        <f>TRUNC(J1107*H1107,2)</f>
        <v>18.84</v>
      </c>
      <c r="V1107" s="55">
        <f>TRUNC(L1107*H1107,2)</f>
        <v>5.52</v>
      </c>
      <c r="X1107" s="36" t="b">
        <v>1</v>
      </c>
    </row>
    <row r="1108" spans="1:24" x14ac:dyDescent="0.25">
      <c r="A1108" s="42" t="s">
        <v>4198</v>
      </c>
      <c r="B1108" s="128" t="s">
        <v>1830</v>
      </c>
      <c r="C1108" s="50" t="s">
        <v>163</v>
      </c>
      <c r="D1108" s="51">
        <v>72578</v>
      </c>
      <c r="E1108" s="56" t="s">
        <v>400</v>
      </c>
      <c r="F1108" s="53" t="s">
        <v>160</v>
      </c>
      <c r="G1108" s="54">
        <v>22</v>
      </c>
      <c r="H1108" s="55">
        <v>22</v>
      </c>
      <c r="I1108" s="73">
        <v>8.0500000000000007</v>
      </c>
      <c r="J1108" s="55">
        <v>6.68</v>
      </c>
      <c r="K1108" s="73">
        <v>10.84</v>
      </c>
      <c r="L1108" s="55">
        <v>8.99</v>
      </c>
      <c r="M1108" s="55">
        <f>TRUNC(((J1108*G1108)+(L1108*G1108)),2)</f>
        <v>344.74</v>
      </c>
      <c r="N1108" s="55">
        <f>TRUNC(((J1108*H1108)+(L1108*H1108)),2)</f>
        <v>344.74</v>
      </c>
      <c r="O1108" s="37"/>
      <c r="P1108" s="55">
        <v>8.0500000000000007</v>
      </c>
      <c r="Q1108" s="55">
        <v>10.84</v>
      </c>
      <c r="R1108" s="55">
        <v>415.58</v>
      </c>
      <c r="S1108" s="55">
        <v>415.58</v>
      </c>
      <c r="T1108" s="135">
        <f>N1108/S1108</f>
        <v>0.82953943885653791</v>
      </c>
      <c r="U1108" s="55">
        <f>TRUNC(J1108*H1108,2)</f>
        <v>146.96</v>
      </c>
      <c r="V1108" s="55">
        <f>TRUNC(L1108*H1108,2)</f>
        <v>197.78</v>
      </c>
      <c r="X1108" s="36" t="b">
        <v>1</v>
      </c>
    </row>
    <row r="1109" spans="1:24" x14ac:dyDescent="0.25">
      <c r="A1109" s="42" t="s">
        <v>4199</v>
      </c>
      <c r="B1109" s="128" t="s">
        <v>1831</v>
      </c>
      <c r="C1109" s="50" t="s">
        <v>163</v>
      </c>
      <c r="D1109" s="51">
        <v>72585</v>
      </c>
      <c r="E1109" s="56" t="s">
        <v>1096</v>
      </c>
      <c r="F1109" s="53" t="s">
        <v>160</v>
      </c>
      <c r="G1109" s="54">
        <v>8</v>
      </c>
      <c r="H1109" s="55">
        <v>8</v>
      </c>
      <c r="I1109" s="73">
        <v>11.92</v>
      </c>
      <c r="J1109" s="55">
        <v>9.89</v>
      </c>
      <c r="K1109" s="73">
        <v>10.84</v>
      </c>
      <c r="L1109" s="55">
        <v>8.99</v>
      </c>
      <c r="M1109" s="55">
        <f>TRUNC(((J1109*G1109)+(L1109*G1109)),2)</f>
        <v>151.04</v>
      </c>
      <c r="N1109" s="55">
        <f>TRUNC(((J1109*H1109)+(L1109*H1109)),2)</f>
        <v>151.04</v>
      </c>
      <c r="O1109" s="37"/>
      <c r="P1109" s="55">
        <v>11.92</v>
      </c>
      <c r="Q1109" s="55">
        <v>10.84</v>
      </c>
      <c r="R1109" s="55">
        <v>182.08</v>
      </c>
      <c r="S1109" s="55">
        <v>182.08</v>
      </c>
      <c r="T1109" s="135">
        <f>N1109/S1109</f>
        <v>0.82952548330404208</v>
      </c>
      <c r="U1109" s="55">
        <f>TRUNC(J1109*H1109,2)</f>
        <v>79.12</v>
      </c>
      <c r="V1109" s="55">
        <f>TRUNC(L1109*H1109,2)</f>
        <v>71.92</v>
      </c>
      <c r="X1109" s="36" t="b">
        <v>1</v>
      </c>
    </row>
    <row r="1110" spans="1:24" x14ac:dyDescent="0.25">
      <c r="A1110" s="42" t="s">
        <v>4200</v>
      </c>
      <c r="B1110" s="128" t="s">
        <v>1832</v>
      </c>
      <c r="C1110" s="50" t="s">
        <v>163</v>
      </c>
      <c r="D1110" s="51">
        <v>72578</v>
      </c>
      <c r="E1110" s="56" t="s">
        <v>400</v>
      </c>
      <c r="F1110" s="53" t="s">
        <v>160</v>
      </c>
      <c r="G1110" s="54">
        <v>26</v>
      </c>
      <c r="H1110" s="55">
        <v>26</v>
      </c>
      <c r="I1110" s="73">
        <v>8.0500000000000007</v>
      </c>
      <c r="J1110" s="55">
        <v>6.68</v>
      </c>
      <c r="K1110" s="73">
        <v>10.84</v>
      </c>
      <c r="L1110" s="55">
        <v>8.99</v>
      </c>
      <c r="M1110" s="55">
        <f>TRUNC(((J1110*G1110)+(L1110*G1110)),2)</f>
        <v>407.42</v>
      </c>
      <c r="N1110" s="55">
        <f>TRUNC(((J1110*H1110)+(L1110*H1110)),2)</f>
        <v>407.42</v>
      </c>
      <c r="O1110" s="37"/>
      <c r="P1110" s="55">
        <v>8.0500000000000007</v>
      </c>
      <c r="Q1110" s="55">
        <v>10.84</v>
      </c>
      <c r="R1110" s="55">
        <v>491.14</v>
      </c>
      <c r="S1110" s="55">
        <v>491.14</v>
      </c>
      <c r="T1110" s="135">
        <f>N1110/S1110</f>
        <v>0.82953943885653791</v>
      </c>
      <c r="U1110" s="55">
        <f>TRUNC(J1110*H1110,2)</f>
        <v>173.68</v>
      </c>
      <c r="V1110" s="55">
        <f>TRUNC(L1110*H1110,2)</f>
        <v>233.74</v>
      </c>
      <c r="X1110" s="36" t="b">
        <v>1</v>
      </c>
    </row>
    <row r="1111" spans="1:24" x14ac:dyDescent="0.25">
      <c r="A1111" s="42" t="s">
        <v>4201</v>
      </c>
      <c r="B1111" s="128" t="s">
        <v>1833</v>
      </c>
      <c r="C1111" s="50" t="s">
        <v>163</v>
      </c>
      <c r="D1111" s="51">
        <v>72578</v>
      </c>
      <c r="E1111" s="56" t="s">
        <v>400</v>
      </c>
      <c r="F1111" s="53" t="s">
        <v>160</v>
      </c>
      <c r="G1111" s="54">
        <v>4</v>
      </c>
      <c r="H1111" s="55">
        <v>4</v>
      </c>
      <c r="I1111" s="73">
        <v>8.0500000000000007</v>
      </c>
      <c r="J1111" s="55">
        <v>6.68</v>
      </c>
      <c r="K1111" s="73">
        <v>10.84</v>
      </c>
      <c r="L1111" s="55">
        <v>8.99</v>
      </c>
      <c r="M1111" s="55">
        <f>TRUNC(((J1111*G1111)+(L1111*G1111)),2)</f>
        <v>62.68</v>
      </c>
      <c r="N1111" s="55">
        <f>TRUNC(((J1111*H1111)+(L1111*H1111)),2)</f>
        <v>62.68</v>
      </c>
      <c r="O1111" s="37"/>
      <c r="P1111" s="55">
        <v>8.0500000000000007</v>
      </c>
      <c r="Q1111" s="55">
        <v>10.84</v>
      </c>
      <c r="R1111" s="55">
        <v>75.56</v>
      </c>
      <c r="S1111" s="55">
        <v>75.56</v>
      </c>
      <c r="T1111" s="135">
        <f>N1111/S1111</f>
        <v>0.8295394388565378</v>
      </c>
      <c r="U1111" s="55">
        <f>TRUNC(J1111*H1111,2)</f>
        <v>26.72</v>
      </c>
      <c r="V1111" s="55">
        <f>TRUNC(L1111*H1111,2)</f>
        <v>35.96</v>
      </c>
      <c r="X1111" s="36" t="b">
        <v>1</v>
      </c>
    </row>
    <row r="1112" spans="1:24" x14ac:dyDescent="0.25">
      <c r="A1112" s="42" t="s">
        <v>4202</v>
      </c>
      <c r="B1112" s="127" t="s">
        <v>1834</v>
      </c>
      <c r="C1112" s="132"/>
      <c r="D1112" s="132"/>
      <c r="E1112" s="47" t="s">
        <v>85</v>
      </c>
      <c r="F1112" s="132"/>
      <c r="G1112" s="48"/>
      <c r="H1112" s="48"/>
      <c r="I1112" s="72"/>
      <c r="J1112" s="48"/>
      <c r="K1112" s="72"/>
      <c r="L1112" s="48"/>
      <c r="M1112" s="314">
        <f>M1113+M1149+M1197+M1228</f>
        <v>49031.460000000006</v>
      </c>
      <c r="N1112" s="314">
        <f>N1113+N1149+N1197+N1228</f>
        <v>49031.460000000006</v>
      </c>
      <c r="O1112" s="37"/>
      <c r="P1112" s="48"/>
      <c r="Q1112" s="48"/>
      <c r="R1112" s="314">
        <v>59078.31</v>
      </c>
      <c r="S1112" s="314">
        <v>59078.31</v>
      </c>
      <c r="T1112" s="135">
        <f>N1112/S1112</f>
        <v>0.8299401252337788</v>
      </c>
      <c r="U1112" s="55">
        <f>TRUNC(J1112*H1112,2)</f>
        <v>0</v>
      </c>
      <c r="V1112" s="55">
        <f>TRUNC(L1112*H1112,2)</f>
        <v>0</v>
      </c>
      <c r="X1112" s="36" t="b">
        <v>1</v>
      </c>
    </row>
    <row r="1113" spans="1:24" x14ac:dyDescent="0.25">
      <c r="A1113" s="42" t="s">
        <v>4203</v>
      </c>
      <c r="B1113" s="129" t="s">
        <v>1835</v>
      </c>
      <c r="C1113" s="133"/>
      <c r="D1113" s="133"/>
      <c r="E1113" s="58" t="s">
        <v>1345</v>
      </c>
      <c r="F1113" s="133"/>
      <c r="G1113" s="59"/>
      <c r="H1113" s="59"/>
      <c r="I1113" s="72"/>
      <c r="J1113" s="59"/>
      <c r="K1113" s="72"/>
      <c r="L1113" s="59"/>
      <c r="M1113" s="60">
        <f>M1114+M1120+M1129+M1141+M1146</f>
        <v>33621.700000000004</v>
      </c>
      <c r="N1113" s="60">
        <f>N1114+N1120+N1129+N1141+N1146</f>
        <v>33621.700000000004</v>
      </c>
      <c r="O1113" s="37"/>
      <c r="P1113" s="59"/>
      <c r="Q1113" s="59"/>
      <c r="R1113" s="60">
        <v>40506.879999999997</v>
      </c>
      <c r="S1113" s="60">
        <v>40506.879999999997</v>
      </c>
      <c r="T1113" s="135">
        <f>N1113/S1113</f>
        <v>0.83002443041774643</v>
      </c>
      <c r="U1113" s="55">
        <f>TRUNC(J1113*H1113,2)</f>
        <v>0</v>
      </c>
      <c r="V1113" s="55">
        <f>TRUNC(L1113*H1113,2)</f>
        <v>0</v>
      </c>
      <c r="X1113" s="36" t="b">
        <v>1</v>
      </c>
    </row>
    <row r="1114" spans="1:24" x14ac:dyDescent="0.25">
      <c r="A1114" s="42" t="s">
        <v>4204</v>
      </c>
      <c r="B1114" s="130" t="s">
        <v>1836</v>
      </c>
      <c r="C1114" s="134"/>
      <c r="D1114" s="134"/>
      <c r="E1114" s="61" t="s">
        <v>1415</v>
      </c>
      <c r="F1114" s="134"/>
      <c r="G1114" s="62"/>
      <c r="H1114" s="62"/>
      <c r="I1114" s="72"/>
      <c r="J1114" s="62"/>
      <c r="K1114" s="72"/>
      <c r="L1114" s="62"/>
      <c r="M1114" s="63">
        <f>SUM(M1115:M1119)</f>
        <v>2267.62</v>
      </c>
      <c r="N1114" s="63">
        <f>SUM(N1115:N1119)</f>
        <v>2267.62</v>
      </c>
      <c r="O1114" s="37"/>
      <c r="P1114" s="62"/>
      <c r="Q1114" s="62"/>
      <c r="R1114" s="63">
        <v>2732</v>
      </c>
      <c r="S1114" s="63">
        <v>2732</v>
      </c>
      <c r="T1114" s="135">
        <f>N1114/S1114</f>
        <v>0.83002196193264999</v>
      </c>
      <c r="U1114" s="55">
        <f>TRUNC(J1114*H1114,2)</f>
        <v>0</v>
      </c>
      <c r="V1114" s="55">
        <f>TRUNC(L1114*H1114,2)</f>
        <v>0</v>
      </c>
      <c r="X1114" s="36" t="b">
        <v>1</v>
      </c>
    </row>
    <row r="1115" spans="1:24" ht="24" x14ac:dyDescent="0.3">
      <c r="A1115" s="42" t="s">
        <v>4205</v>
      </c>
      <c r="B1115" s="128" t="s">
        <v>1837</v>
      </c>
      <c r="C1115" s="50" t="s">
        <v>217</v>
      </c>
      <c r="D1115" s="51">
        <v>89987</v>
      </c>
      <c r="E1115" s="52" t="s">
        <v>3075</v>
      </c>
      <c r="F1115" s="53" t="s">
        <v>160</v>
      </c>
      <c r="G1115" s="54">
        <v>4</v>
      </c>
      <c r="H1115" s="55">
        <v>4</v>
      </c>
      <c r="I1115" s="73">
        <v>87.04</v>
      </c>
      <c r="J1115" s="55">
        <v>72.25</v>
      </c>
      <c r="K1115" s="73">
        <v>8.2200000000000006</v>
      </c>
      <c r="L1115" s="55">
        <v>6.82</v>
      </c>
      <c r="M1115" s="55">
        <f>TRUNC(((J1115*G1115)+(L1115*G1115)),2)</f>
        <v>316.27999999999997</v>
      </c>
      <c r="N1115" s="55">
        <f>TRUNC(((J1115*H1115)+(L1115*H1115)),2)</f>
        <v>316.27999999999997</v>
      </c>
      <c r="O1115" s="38"/>
      <c r="P1115" s="55">
        <v>87.04</v>
      </c>
      <c r="Q1115" s="55">
        <v>8.2200000000000006</v>
      </c>
      <c r="R1115" s="55">
        <v>381.04</v>
      </c>
      <c r="S1115" s="55">
        <v>381.04</v>
      </c>
      <c r="T1115" s="135">
        <f>N1115/S1115</f>
        <v>0.8300440898593322</v>
      </c>
      <c r="U1115" s="55">
        <f>TRUNC(J1115*H1115,2)</f>
        <v>289</v>
      </c>
      <c r="V1115" s="55">
        <f>TRUNC(L1115*H1115,2)</f>
        <v>27.28</v>
      </c>
      <c r="X1115" s="36" t="b">
        <v>1</v>
      </c>
    </row>
    <row r="1116" spans="1:24" ht="24" x14ac:dyDescent="0.3">
      <c r="A1116" s="42" t="s">
        <v>4206</v>
      </c>
      <c r="B1116" s="128" t="s">
        <v>1838</v>
      </c>
      <c r="C1116" s="50" t="s">
        <v>217</v>
      </c>
      <c r="D1116" s="51">
        <v>94794</v>
      </c>
      <c r="E1116" s="52" t="s">
        <v>3076</v>
      </c>
      <c r="F1116" s="53" t="s">
        <v>160</v>
      </c>
      <c r="G1116" s="54">
        <v>4</v>
      </c>
      <c r="H1116" s="55">
        <v>4</v>
      </c>
      <c r="I1116" s="73">
        <v>154.72</v>
      </c>
      <c r="J1116" s="55">
        <v>128.43</v>
      </c>
      <c r="K1116" s="73">
        <v>13.93</v>
      </c>
      <c r="L1116" s="55">
        <v>11.56</v>
      </c>
      <c r="M1116" s="55">
        <f>TRUNC(((J1116*G1116)+(L1116*G1116)),2)</f>
        <v>559.96</v>
      </c>
      <c r="N1116" s="55">
        <f>TRUNC(((J1116*H1116)+(L1116*H1116)),2)</f>
        <v>559.96</v>
      </c>
      <c r="O1116" s="38"/>
      <c r="P1116" s="55">
        <v>154.72</v>
      </c>
      <c r="Q1116" s="55">
        <v>13.93</v>
      </c>
      <c r="R1116" s="55">
        <v>674.6</v>
      </c>
      <c r="S1116" s="55">
        <v>674.6</v>
      </c>
      <c r="T1116" s="135">
        <f>N1116/S1116</f>
        <v>0.83006225911651355</v>
      </c>
      <c r="U1116" s="55">
        <f>TRUNC(J1116*H1116,2)</f>
        <v>513.72</v>
      </c>
      <c r="V1116" s="55">
        <f>TRUNC(L1116*H1116,2)</f>
        <v>46.24</v>
      </c>
      <c r="X1116" s="36" t="b">
        <v>1</v>
      </c>
    </row>
    <row r="1117" spans="1:24" x14ac:dyDescent="0.25">
      <c r="A1117" s="42" t="s">
        <v>4207</v>
      </c>
      <c r="B1117" s="128" t="s">
        <v>1839</v>
      </c>
      <c r="C1117" s="50" t="s">
        <v>163</v>
      </c>
      <c r="D1117" s="51">
        <v>80946</v>
      </c>
      <c r="E1117" s="56" t="s">
        <v>1840</v>
      </c>
      <c r="F1117" s="53" t="s">
        <v>160</v>
      </c>
      <c r="G1117" s="54">
        <v>6</v>
      </c>
      <c r="H1117" s="55">
        <v>6</v>
      </c>
      <c r="I1117" s="73">
        <v>80.77</v>
      </c>
      <c r="J1117" s="55">
        <v>67.040000000000006</v>
      </c>
      <c r="K1117" s="73">
        <v>22.79</v>
      </c>
      <c r="L1117" s="55">
        <v>18.91</v>
      </c>
      <c r="M1117" s="55">
        <f>TRUNC(((J1117*G1117)+(L1117*G1117)),2)</f>
        <v>515.70000000000005</v>
      </c>
      <c r="N1117" s="55">
        <f>TRUNC(((J1117*H1117)+(L1117*H1117)),2)</f>
        <v>515.70000000000005</v>
      </c>
      <c r="O1117" s="37"/>
      <c r="P1117" s="55">
        <v>80.77</v>
      </c>
      <c r="Q1117" s="55">
        <v>22.79</v>
      </c>
      <c r="R1117" s="55">
        <v>621.36</v>
      </c>
      <c r="S1117" s="55">
        <v>621.36</v>
      </c>
      <c r="T1117" s="135">
        <f>N1117/S1117</f>
        <v>0.82995365005793753</v>
      </c>
      <c r="U1117" s="55">
        <f>TRUNC(J1117*H1117,2)</f>
        <v>402.24</v>
      </c>
      <c r="V1117" s="55">
        <f>TRUNC(L1117*H1117,2)</f>
        <v>113.46</v>
      </c>
      <c r="X1117" s="36" t="b">
        <v>1</v>
      </c>
    </row>
    <row r="1118" spans="1:24" ht="24" x14ac:dyDescent="0.3">
      <c r="A1118" s="42" t="s">
        <v>4208</v>
      </c>
      <c r="B1118" s="128" t="s">
        <v>1841</v>
      </c>
      <c r="C1118" s="50" t="s">
        <v>217</v>
      </c>
      <c r="D1118" s="51">
        <v>94792</v>
      </c>
      <c r="E1118" s="56" t="s">
        <v>1842</v>
      </c>
      <c r="F1118" s="53" t="s">
        <v>160</v>
      </c>
      <c r="G1118" s="54">
        <v>4</v>
      </c>
      <c r="H1118" s="55">
        <v>4</v>
      </c>
      <c r="I1118" s="73">
        <v>106.43</v>
      </c>
      <c r="J1118" s="55">
        <v>88.34</v>
      </c>
      <c r="K1118" s="73">
        <v>9.65</v>
      </c>
      <c r="L1118" s="55">
        <v>8.01</v>
      </c>
      <c r="M1118" s="55">
        <f>TRUNC(((J1118*G1118)+(L1118*G1118)),2)</f>
        <v>385.4</v>
      </c>
      <c r="N1118" s="55">
        <f>TRUNC(((J1118*H1118)+(L1118*H1118)),2)</f>
        <v>385.4</v>
      </c>
      <c r="O1118" s="38"/>
      <c r="P1118" s="55">
        <v>106.43</v>
      </c>
      <c r="Q1118" s="55">
        <v>9.65</v>
      </c>
      <c r="R1118" s="55">
        <v>464.32</v>
      </c>
      <c r="S1118" s="55">
        <v>464.32</v>
      </c>
      <c r="T1118" s="135">
        <f>N1118/S1118</f>
        <v>0.83003101309441762</v>
      </c>
      <c r="U1118" s="55">
        <f>TRUNC(J1118*H1118,2)</f>
        <v>353.36</v>
      </c>
      <c r="V1118" s="55">
        <f>TRUNC(L1118*H1118,2)</f>
        <v>32.04</v>
      </c>
      <c r="X1118" s="36" t="b">
        <v>1</v>
      </c>
    </row>
    <row r="1119" spans="1:24" ht="24" x14ac:dyDescent="0.3">
      <c r="A1119" s="42" t="s">
        <v>4209</v>
      </c>
      <c r="B1119" s="128" t="s">
        <v>1843</v>
      </c>
      <c r="C1119" s="50" t="s">
        <v>217</v>
      </c>
      <c r="D1119" s="51">
        <v>94498</v>
      </c>
      <c r="E1119" s="52" t="s">
        <v>3077</v>
      </c>
      <c r="F1119" s="53" t="s">
        <v>160</v>
      </c>
      <c r="G1119" s="54">
        <v>4</v>
      </c>
      <c r="H1119" s="55">
        <v>4</v>
      </c>
      <c r="I1119" s="73">
        <v>135.03</v>
      </c>
      <c r="J1119" s="55">
        <v>112.08</v>
      </c>
      <c r="K1119" s="73">
        <v>12.64</v>
      </c>
      <c r="L1119" s="55">
        <v>10.49</v>
      </c>
      <c r="M1119" s="55">
        <f>TRUNC(((J1119*G1119)+(L1119*G1119)),2)</f>
        <v>490.28</v>
      </c>
      <c r="N1119" s="55">
        <f>TRUNC(((J1119*H1119)+(L1119*H1119)),2)</f>
        <v>490.28</v>
      </c>
      <c r="O1119" s="38"/>
      <c r="P1119" s="55">
        <v>135.03</v>
      </c>
      <c r="Q1119" s="55">
        <v>12.64</v>
      </c>
      <c r="R1119" s="55">
        <v>590.67999999999995</v>
      </c>
      <c r="S1119" s="55">
        <v>590.67999999999995</v>
      </c>
      <c r="T1119" s="135">
        <f>N1119/S1119</f>
        <v>0.83002641023904655</v>
      </c>
      <c r="U1119" s="55">
        <f>TRUNC(J1119*H1119,2)</f>
        <v>448.32</v>
      </c>
      <c r="V1119" s="55">
        <f>TRUNC(L1119*H1119,2)</f>
        <v>41.96</v>
      </c>
      <c r="X1119" s="36" t="b">
        <v>1</v>
      </c>
    </row>
    <row r="1120" spans="1:24" x14ac:dyDescent="0.25">
      <c r="A1120" s="42" t="s">
        <v>4210</v>
      </c>
      <c r="B1120" s="130" t="s">
        <v>1844</v>
      </c>
      <c r="C1120" s="134"/>
      <c r="D1120" s="134"/>
      <c r="E1120" s="61" t="s">
        <v>1845</v>
      </c>
      <c r="F1120" s="134"/>
      <c r="G1120" s="62"/>
      <c r="H1120" s="62"/>
      <c r="I1120" s="72"/>
      <c r="J1120" s="62"/>
      <c r="K1120" s="72"/>
      <c r="L1120" s="62"/>
      <c r="M1120" s="63">
        <f>SUM(M1121:M1128)</f>
        <v>6890.920000000001</v>
      </c>
      <c r="N1120" s="63">
        <f>SUM(N1121:N1128)</f>
        <v>6890.920000000001</v>
      </c>
      <c r="O1120" s="37"/>
      <c r="P1120" s="62"/>
      <c r="Q1120" s="62"/>
      <c r="R1120" s="63">
        <v>8302.2800000000007</v>
      </c>
      <c r="S1120" s="63">
        <v>8302.2800000000007</v>
      </c>
      <c r="T1120" s="135">
        <f>N1120/S1120</f>
        <v>0.83000332438799951</v>
      </c>
      <c r="U1120" s="55">
        <f>TRUNC(J1120*H1120,2)</f>
        <v>0</v>
      </c>
      <c r="V1120" s="55">
        <f>TRUNC(L1120*H1120,2)</f>
        <v>0</v>
      </c>
      <c r="X1120" s="36" t="b">
        <v>1</v>
      </c>
    </row>
    <row r="1121" spans="1:24" x14ac:dyDescent="0.25">
      <c r="A1121" s="42" t="s">
        <v>4211</v>
      </c>
      <c r="B1121" s="128" t="s">
        <v>1846</v>
      </c>
      <c r="C1121" s="50" t="s">
        <v>163</v>
      </c>
      <c r="D1121" s="51">
        <v>80590</v>
      </c>
      <c r="E1121" s="56" t="s">
        <v>1847</v>
      </c>
      <c r="F1121" s="53" t="s">
        <v>160</v>
      </c>
      <c r="G1121" s="54">
        <v>12</v>
      </c>
      <c r="H1121" s="55">
        <v>12</v>
      </c>
      <c r="I1121" s="73">
        <v>91.52</v>
      </c>
      <c r="J1121" s="55">
        <v>75.97</v>
      </c>
      <c r="K1121" s="73">
        <v>14.57</v>
      </c>
      <c r="L1121" s="55">
        <v>12.09</v>
      </c>
      <c r="M1121" s="55">
        <f>TRUNC(((J1121*G1121)+(L1121*G1121)),2)</f>
        <v>1056.72</v>
      </c>
      <c r="N1121" s="55">
        <f>TRUNC(((J1121*H1121)+(L1121*H1121)),2)</f>
        <v>1056.72</v>
      </c>
      <c r="O1121" s="37"/>
      <c r="P1121" s="55">
        <v>91.52</v>
      </c>
      <c r="Q1121" s="55">
        <v>14.57</v>
      </c>
      <c r="R1121" s="55">
        <v>1273.08</v>
      </c>
      <c r="S1121" s="55">
        <v>1273.08</v>
      </c>
      <c r="T1121" s="135">
        <f>N1121/S1121</f>
        <v>0.83004995758318412</v>
      </c>
      <c r="U1121" s="55">
        <f>TRUNC(J1121*H1121,2)</f>
        <v>911.64</v>
      </c>
      <c r="V1121" s="55">
        <f>TRUNC(L1121*H1121,2)</f>
        <v>145.08000000000001</v>
      </c>
      <c r="X1121" s="36" t="b">
        <v>1</v>
      </c>
    </row>
    <row r="1122" spans="1:24" x14ac:dyDescent="0.25">
      <c r="A1122" s="42" t="s">
        <v>4212</v>
      </c>
      <c r="B1122" s="128" t="s">
        <v>1848</v>
      </c>
      <c r="C1122" s="50" t="s">
        <v>163</v>
      </c>
      <c r="D1122" s="51">
        <v>80542</v>
      </c>
      <c r="E1122" s="56" t="s">
        <v>1849</v>
      </c>
      <c r="F1122" s="53" t="s">
        <v>160</v>
      </c>
      <c r="G1122" s="54">
        <v>4</v>
      </c>
      <c r="H1122" s="55">
        <v>4</v>
      </c>
      <c r="I1122" s="73">
        <v>96.41</v>
      </c>
      <c r="J1122" s="55">
        <v>80.02</v>
      </c>
      <c r="K1122" s="73">
        <v>61.27</v>
      </c>
      <c r="L1122" s="55">
        <v>50.86</v>
      </c>
      <c r="M1122" s="55">
        <f>TRUNC(((J1122*G1122)+(L1122*G1122)),2)</f>
        <v>523.52</v>
      </c>
      <c r="N1122" s="55">
        <f>TRUNC(((J1122*H1122)+(L1122*H1122)),2)</f>
        <v>523.52</v>
      </c>
      <c r="O1122" s="37"/>
      <c r="P1122" s="55">
        <v>96.41</v>
      </c>
      <c r="Q1122" s="55">
        <v>61.27</v>
      </c>
      <c r="R1122" s="55">
        <v>630.72</v>
      </c>
      <c r="S1122" s="55">
        <v>630.72</v>
      </c>
      <c r="T1122" s="135">
        <f>N1122/S1122</f>
        <v>0.83003551496702177</v>
      </c>
      <c r="U1122" s="55">
        <f>TRUNC(J1122*H1122,2)</f>
        <v>320.08</v>
      </c>
      <c r="V1122" s="55">
        <f>TRUNC(L1122*H1122,2)</f>
        <v>203.44</v>
      </c>
      <c r="X1122" s="36" t="b">
        <v>1</v>
      </c>
    </row>
    <row r="1123" spans="1:24" ht="24" x14ac:dyDescent="0.3">
      <c r="A1123" s="42" t="s">
        <v>4213</v>
      </c>
      <c r="B1123" s="128" t="s">
        <v>1850</v>
      </c>
      <c r="C1123" s="50" t="s">
        <v>163</v>
      </c>
      <c r="D1123" s="51">
        <v>80572</v>
      </c>
      <c r="E1123" s="52" t="s">
        <v>3078</v>
      </c>
      <c r="F1123" s="53" t="s">
        <v>160</v>
      </c>
      <c r="G1123" s="54">
        <v>12</v>
      </c>
      <c r="H1123" s="55">
        <v>12</v>
      </c>
      <c r="I1123" s="73">
        <v>132.91</v>
      </c>
      <c r="J1123" s="55">
        <v>110.32</v>
      </c>
      <c r="K1123" s="73">
        <v>7.47</v>
      </c>
      <c r="L1123" s="55">
        <v>6.2</v>
      </c>
      <c r="M1123" s="55">
        <f>TRUNC(((J1123*G1123)+(L1123*G1123)),2)</f>
        <v>1398.24</v>
      </c>
      <c r="N1123" s="55">
        <f>TRUNC(((J1123*H1123)+(L1123*H1123)),2)</f>
        <v>1398.24</v>
      </c>
      <c r="O1123" s="38"/>
      <c r="P1123" s="55">
        <v>132.91</v>
      </c>
      <c r="Q1123" s="55">
        <v>7.47</v>
      </c>
      <c r="R1123" s="55">
        <v>1684.56</v>
      </c>
      <c r="S1123" s="55">
        <v>1684.56</v>
      </c>
      <c r="T1123" s="135">
        <f>N1123/S1123</f>
        <v>0.83003276820059846</v>
      </c>
      <c r="U1123" s="55">
        <f>TRUNC(J1123*H1123,2)</f>
        <v>1323.84</v>
      </c>
      <c r="V1123" s="55">
        <f>TRUNC(L1123*H1123,2)</f>
        <v>74.400000000000006</v>
      </c>
      <c r="X1123" s="36" t="b">
        <v>1</v>
      </c>
    </row>
    <row r="1124" spans="1:24" ht="24" x14ac:dyDescent="0.3">
      <c r="A1124" s="42" t="s">
        <v>4214</v>
      </c>
      <c r="B1124" s="128" t="s">
        <v>1851</v>
      </c>
      <c r="C1124" s="50" t="s">
        <v>163</v>
      </c>
      <c r="D1124" s="51">
        <v>80573</v>
      </c>
      <c r="E1124" s="52" t="s">
        <v>3079</v>
      </c>
      <c r="F1124" s="53" t="s">
        <v>160</v>
      </c>
      <c r="G1124" s="54">
        <v>4</v>
      </c>
      <c r="H1124" s="55">
        <v>4</v>
      </c>
      <c r="I1124" s="73">
        <v>794.8</v>
      </c>
      <c r="J1124" s="55">
        <v>659.76</v>
      </c>
      <c r="K1124" s="73">
        <v>7.47</v>
      </c>
      <c r="L1124" s="55">
        <v>6.2</v>
      </c>
      <c r="M1124" s="55">
        <f>TRUNC(((J1124*G1124)+(L1124*G1124)),2)</f>
        <v>2663.84</v>
      </c>
      <c r="N1124" s="55">
        <f>TRUNC(((J1124*H1124)+(L1124*H1124)),2)</f>
        <v>2663.84</v>
      </c>
      <c r="O1124" s="38"/>
      <c r="P1124" s="55">
        <v>794.8</v>
      </c>
      <c r="Q1124" s="55">
        <v>7.47</v>
      </c>
      <c r="R1124" s="55">
        <v>3209.08</v>
      </c>
      <c r="S1124" s="55">
        <v>3209.08</v>
      </c>
      <c r="T1124" s="135">
        <f>N1124/S1124</f>
        <v>0.83009460655390332</v>
      </c>
      <c r="U1124" s="55">
        <f>TRUNC(J1124*H1124,2)</f>
        <v>2639.04</v>
      </c>
      <c r="V1124" s="55">
        <f>TRUNC(L1124*H1124,2)</f>
        <v>24.8</v>
      </c>
      <c r="X1124" s="36" t="b">
        <v>1</v>
      </c>
    </row>
    <row r="1125" spans="1:24" x14ac:dyDescent="0.3">
      <c r="A1125" s="42" t="s">
        <v>4215</v>
      </c>
      <c r="B1125" s="128" t="s">
        <v>1852</v>
      </c>
      <c r="C1125" s="50" t="s">
        <v>217</v>
      </c>
      <c r="D1125" s="51">
        <v>86883</v>
      </c>
      <c r="E1125" s="56" t="s">
        <v>1372</v>
      </c>
      <c r="F1125" s="53" t="s">
        <v>160</v>
      </c>
      <c r="G1125" s="54">
        <v>16</v>
      </c>
      <c r="H1125" s="55">
        <v>16</v>
      </c>
      <c r="I1125" s="73">
        <v>8.49</v>
      </c>
      <c r="J1125" s="55">
        <v>7.04</v>
      </c>
      <c r="K1125" s="73">
        <v>2.2599999999999998</v>
      </c>
      <c r="L1125" s="55">
        <v>1.87</v>
      </c>
      <c r="M1125" s="55">
        <f>TRUNC(((J1125*G1125)+(L1125*G1125)),2)</f>
        <v>142.56</v>
      </c>
      <c r="N1125" s="55">
        <f>TRUNC(((J1125*H1125)+(L1125*H1125)),2)</f>
        <v>142.56</v>
      </c>
      <c r="O1125" s="38"/>
      <c r="P1125" s="55">
        <v>8.49</v>
      </c>
      <c r="Q1125" s="55">
        <v>2.2599999999999998</v>
      </c>
      <c r="R1125" s="55">
        <v>172</v>
      </c>
      <c r="S1125" s="55">
        <v>172</v>
      </c>
      <c r="T1125" s="135">
        <f>N1125/S1125</f>
        <v>0.82883720930232563</v>
      </c>
      <c r="U1125" s="55">
        <f>TRUNC(J1125*H1125,2)</f>
        <v>112.64</v>
      </c>
      <c r="V1125" s="55">
        <f>TRUNC(L1125*H1125,2)</f>
        <v>29.92</v>
      </c>
      <c r="X1125" s="36" t="b">
        <v>1</v>
      </c>
    </row>
    <row r="1126" spans="1:24" x14ac:dyDescent="0.25">
      <c r="A1126" s="42" t="s">
        <v>4216</v>
      </c>
      <c r="B1126" s="128" t="s">
        <v>1853</v>
      </c>
      <c r="C1126" s="50" t="s">
        <v>163</v>
      </c>
      <c r="D1126" s="51">
        <v>80556</v>
      </c>
      <c r="E1126" s="56" t="s">
        <v>1370</v>
      </c>
      <c r="F1126" s="53" t="s">
        <v>160</v>
      </c>
      <c r="G1126" s="54">
        <v>16</v>
      </c>
      <c r="H1126" s="55">
        <v>16</v>
      </c>
      <c r="I1126" s="73">
        <v>3.75</v>
      </c>
      <c r="J1126" s="55">
        <v>3.11</v>
      </c>
      <c r="K1126" s="73">
        <v>9.35</v>
      </c>
      <c r="L1126" s="55">
        <v>7.76</v>
      </c>
      <c r="M1126" s="55">
        <f>TRUNC(((J1126*G1126)+(L1126*G1126)),2)</f>
        <v>173.92</v>
      </c>
      <c r="N1126" s="55">
        <f>TRUNC(((J1126*H1126)+(L1126*H1126)),2)</f>
        <v>173.92</v>
      </c>
      <c r="O1126" s="37"/>
      <c r="P1126" s="55">
        <v>3.75</v>
      </c>
      <c r="Q1126" s="55">
        <v>9.35</v>
      </c>
      <c r="R1126" s="55">
        <v>209.6</v>
      </c>
      <c r="S1126" s="55">
        <v>209.6</v>
      </c>
      <c r="T1126" s="135">
        <f>N1126/S1126</f>
        <v>0.82977099236641216</v>
      </c>
      <c r="U1126" s="55">
        <f>TRUNC(J1126*H1126,2)</f>
        <v>49.76</v>
      </c>
      <c r="V1126" s="55">
        <f>TRUNC(L1126*H1126,2)</f>
        <v>124.16</v>
      </c>
      <c r="X1126" s="36" t="b">
        <v>1</v>
      </c>
    </row>
    <row r="1127" spans="1:24" ht="24" x14ac:dyDescent="0.3">
      <c r="A1127" s="42" t="s">
        <v>4217</v>
      </c>
      <c r="B1127" s="128" t="s">
        <v>1854</v>
      </c>
      <c r="C1127" s="50" t="s">
        <v>217</v>
      </c>
      <c r="D1127" s="51">
        <v>86877</v>
      </c>
      <c r="E1127" s="56" t="s">
        <v>1855</v>
      </c>
      <c r="F1127" s="53" t="s">
        <v>160</v>
      </c>
      <c r="G1127" s="54">
        <v>16</v>
      </c>
      <c r="H1127" s="55">
        <v>16</v>
      </c>
      <c r="I1127" s="73">
        <v>62.95</v>
      </c>
      <c r="J1127" s="55">
        <v>52.25</v>
      </c>
      <c r="K1127" s="73">
        <v>4.6500000000000004</v>
      </c>
      <c r="L1127" s="55">
        <v>3.85</v>
      </c>
      <c r="M1127" s="55">
        <f>TRUNC(((J1127*G1127)+(L1127*G1127)),2)</f>
        <v>897.6</v>
      </c>
      <c r="N1127" s="55">
        <f>TRUNC(((J1127*H1127)+(L1127*H1127)),2)</f>
        <v>897.6</v>
      </c>
      <c r="O1127" s="38"/>
      <c r="P1127" s="55">
        <v>62.95</v>
      </c>
      <c r="Q1127" s="55">
        <v>4.6500000000000004</v>
      </c>
      <c r="R1127" s="55">
        <v>1081.5999999999999</v>
      </c>
      <c r="S1127" s="55">
        <v>1081.5999999999999</v>
      </c>
      <c r="T1127" s="135">
        <f>N1127/S1127</f>
        <v>0.8298816568047338</v>
      </c>
      <c r="U1127" s="55">
        <f>TRUNC(J1127*H1127,2)</f>
        <v>836</v>
      </c>
      <c r="V1127" s="55">
        <f>TRUNC(L1127*H1127,2)</f>
        <v>61.6</v>
      </c>
      <c r="X1127" s="36" t="b">
        <v>1</v>
      </c>
    </row>
    <row r="1128" spans="1:24" x14ac:dyDescent="0.25">
      <c r="A1128" s="42" t="s">
        <v>4218</v>
      </c>
      <c r="B1128" s="128" t="s">
        <v>1856</v>
      </c>
      <c r="C1128" s="50" t="s">
        <v>163</v>
      </c>
      <c r="D1128" s="51">
        <v>80550</v>
      </c>
      <c r="E1128" s="56" t="s">
        <v>1367</v>
      </c>
      <c r="F1128" s="53" t="s">
        <v>1368</v>
      </c>
      <c r="G1128" s="54">
        <v>4</v>
      </c>
      <c r="H1128" s="55">
        <v>4</v>
      </c>
      <c r="I1128" s="73">
        <v>4.8</v>
      </c>
      <c r="J1128" s="55">
        <v>3.98</v>
      </c>
      <c r="K1128" s="73">
        <v>5.61</v>
      </c>
      <c r="L1128" s="55">
        <v>4.6500000000000004</v>
      </c>
      <c r="M1128" s="55">
        <f>TRUNC(((J1128*G1128)+(L1128*G1128)),2)</f>
        <v>34.520000000000003</v>
      </c>
      <c r="N1128" s="55">
        <f>TRUNC(((J1128*H1128)+(L1128*H1128)),2)</f>
        <v>34.520000000000003</v>
      </c>
      <c r="O1128" s="37"/>
      <c r="P1128" s="55">
        <v>4.8</v>
      </c>
      <c r="Q1128" s="55">
        <v>5.61</v>
      </c>
      <c r="R1128" s="55">
        <v>41.64</v>
      </c>
      <c r="S1128" s="55">
        <v>41.64</v>
      </c>
      <c r="T1128" s="135">
        <f>N1128/S1128</f>
        <v>0.82901056676272822</v>
      </c>
      <c r="U1128" s="55">
        <f>TRUNC(J1128*H1128,2)</f>
        <v>15.92</v>
      </c>
      <c r="V1128" s="55">
        <f>TRUNC(L1128*H1128,2)</f>
        <v>18.600000000000001</v>
      </c>
      <c r="X1128" s="36" t="b">
        <v>1</v>
      </c>
    </row>
    <row r="1129" spans="1:24" x14ac:dyDescent="0.25">
      <c r="A1129" s="42" t="s">
        <v>4219</v>
      </c>
      <c r="B1129" s="130" t="s">
        <v>1857</v>
      </c>
      <c r="C1129" s="134"/>
      <c r="D1129" s="134"/>
      <c r="E1129" s="61" t="s">
        <v>1858</v>
      </c>
      <c r="F1129" s="134"/>
      <c r="G1129" s="62"/>
      <c r="H1129" s="62"/>
      <c r="I1129" s="72"/>
      <c r="J1129" s="62"/>
      <c r="K1129" s="72"/>
      <c r="L1129" s="62"/>
      <c r="M1129" s="63">
        <f>SUM(M1130:M1140)</f>
        <v>18670.579999999998</v>
      </c>
      <c r="N1129" s="63">
        <f>SUM(N1130:N1140)</f>
        <v>18670.579999999998</v>
      </c>
      <c r="O1129" s="37"/>
      <c r="P1129" s="62"/>
      <c r="Q1129" s="62"/>
      <c r="R1129" s="63">
        <v>22493.919999999998</v>
      </c>
      <c r="S1129" s="63">
        <v>22493.919999999998</v>
      </c>
      <c r="T1129" s="135">
        <f>N1129/S1129</f>
        <v>0.83002784752502012</v>
      </c>
      <c r="U1129" s="55">
        <f>TRUNC(J1129*H1129,2)</f>
        <v>0</v>
      </c>
      <c r="V1129" s="55">
        <f>TRUNC(L1129*H1129,2)</f>
        <v>0</v>
      </c>
      <c r="X1129" s="36" t="b">
        <v>1</v>
      </c>
    </row>
    <row r="1130" spans="1:24" x14ac:dyDescent="0.25">
      <c r="A1130" s="42" t="s">
        <v>4220</v>
      </c>
      <c r="B1130" s="128" t="s">
        <v>1859</v>
      </c>
      <c r="C1130" s="50" t="s">
        <v>163</v>
      </c>
      <c r="D1130" s="51">
        <v>80502</v>
      </c>
      <c r="E1130" s="56" t="s">
        <v>1860</v>
      </c>
      <c r="F1130" s="53" t="s">
        <v>160</v>
      </c>
      <c r="G1130" s="54">
        <v>14</v>
      </c>
      <c r="H1130" s="55">
        <v>14</v>
      </c>
      <c r="I1130" s="73">
        <v>242.35</v>
      </c>
      <c r="J1130" s="55">
        <v>201.17</v>
      </c>
      <c r="K1130" s="73">
        <v>70.61</v>
      </c>
      <c r="L1130" s="55">
        <v>58.61</v>
      </c>
      <c r="M1130" s="55">
        <f>TRUNC(((J1130*G1130)+(L1130*G1130)),2)</f>
        <v>3636.92</v>
      </c>
      <c r="N1130" s="55">
        <f>TRUNC(((J1130*H1130)+(L1130*H1130)),2)</f>
        <v>3636.92</v>
      </c>
      <c r="O1130" s="37"/>
      <c r="P1130" s="55">
        <v>242.35</v>
      </c>
      <c r="Q1130" s="55">
        <v>70.61</v>
      </c>
      <c r="R1130" s="55">
        <v>4381.4399999999996</v>
      </c>
      <c r="S1130" s="55">
        <v>4381.4399999999996</v>
      </c>
      <c r="T1130" s="135">
        <f>N1130/S1130</f>
        <v>0.83007413087934567</v>
      </c>
      <c r="U1130" s="55">
        <f>TRUNC(J1130*H1130,2)</f>
        <v>2816.38</v>
      </c>
      <c r="V1130" s="55">
        <f>TRUNC(L1130*H1130,2)</f>
        <v>820.54</v>
      </c>
      <c r="X1130" s="36" t="b">
        <v>1</v>
      </c>
    </row>
    <row r="1131" spans="1:24" ht="24" x14ac:dyDescent="0.3">
      <c r="A1131" s="42" t="s">
        <v>4221</v>
      </c>
      <c r="B1131" s="128" t="s">
        <v>1861</v>
      </c>
      <c r="C1131" s="50" t="s">
        <v>217</v>
      </c>
      <c r="D1131" s="51">
        <v>95471</v>
      </c>
      <c r="E1131" s="56" t="s">
        <v>1862</v>
      </c>
      <c r="F1131" s="53" t="s">
        <v>160</v>
      </c>
      <c r="G1131" s="54">
        <v>4</v>
      </c>
      <c r="H1131" s="55">
        <v>4</v>
      </c>
      <c r="I1131" s="73">
        <v>724.95</v>
      </c>
      <c r="J1131" s="55">
        <v>601.78</v>
      </c>
      <c r="K1131" s="73">
        <v>33.58</v>
      </c>
      <c r="L1131" s="55">
        <v>27.87</v>
      </c>
      <c r="M1131" s="55">
        <f>TRUNC(((J1131*G1131)+(L1131*G1131)),2)</f>
        <v>2518.6</v>
      </c>
      <c r="N1131" s="55">
        <f>TRUNC(((J1131*H1131)+(L1131*H1131)),2)</f>
        <v>2518.6</v>
      </c>
      <c r="O1131" s="38"/>
      <c r="P1131" s="55">
        <v>724.95</v>
      </c>
      <c r="Q1131" s="55">
        <v>33.58</v>
      </c>
      <c r="R1131" s="55">
        <v>3034.12</v>
      </c>
      <c r="S1131" s="55">
        <v>3034.12</v>
      </c>
      <c r="T1131" s="135">
        <f>N1131/S1131</f>
        <v>0.8300924155933187</v>
      </c>
      <c r="U1131" s="55">
        <f>TRUNC(J1131*H1131,2)</f>
        <v>2407.12</v>
      </c>
      <c r="V1131" s="55">
        <f>TRUNC(L1131*H1131,2)</f>
        <v>111.48</v>
      </c>
      <c r="X1131" s="36" t="b">
        <v>1</v>
      </c>
    </row>
    <row r="1132" spans="1:24" x14ac:dyDescent="0.3">
      <c r="A1132" s="42" t="s">
        <v>4222</v>
      </c>
      <c r="B1132" s="128" t="s">
        <v>1863</v>
      </c>
      <c r="C1132" s="50" t="s">
        <v>163</v>
      </c>
      <c r="D1132" s="51">
        <v>80517</v>
      </c>
      <c r="E1132" s="56" t="s">
        <v>1864</v>
      </c>
      <c r="F1132" s="53" t="s">
        <v>160</v>
      </c>
      <c r="G1132" s="54">
        <v>14</v>
      </c>
      <c r="H1132" s="55">
        <v>14</v>
      </c>
      <c r="I1132" s="73">
        <v>300.3</v>
      </c>
      <c r="J1132" s="55">
        <v>249.27</v>
      </c>
      <c r="K1132" s="73">
        <v>60.82</v>
      </c>
      <c r="L1132" s="55">
        <v>50.48</v>
      </c>
      <c r="M1132" s="55">
        <f>TRUNC(((J1132*G1132)+(L1132*G1132)),2)</f>
        <v>4196.5</v>
      </c>
      <c r="N1132" s="55">
        <f>TRUNC(((J1132*H1132)+(L1132*H1132)),2)</f>
        <v>4196.5</v>
      </c>
      <c r="O1132" s="38"/>
      <c r="P1132" s="55">
        <v>300.3</v>
      </c>
      <c r="Q1132" s="55">
        <v>60.82</v>
      </c>
      <c r="R1132" s="55">
        <v>5055.68</v>
      </c>
      <c r="S1132" s="55">
        <v>5055.68</v>
      </c>
      <c r="T1132" s="135">
        <f>N1132/S1132</f>
        <v>0.83005649091714662</v>
      </c>
      <c r="U1132" s="55">
        <f>TRUNC(J1132*H1132,2)</f>
        <v>3489.78</v>
      </c>
      <c r="V1132" s="55">
        <f>TRUNC(L1132*H1132,2)</f>
        <v>706.72</v>
      </c>
      <c r="X1132" s="36" t="b">
        <v>1</v>
      </c>
    </row>
    <row r="1133" spans="1:24" x14ac:dyDescent="0.25">
      <c r="A1133" s="42" t="s">
        <v>4223</v>
      </c>
      <c r="B1133" s="128" t="s">
        <v>1865</v>
      </c>
      <c r="C1133" s="50" t="s">
        <v>163</v>
      </c>
      <c r="D1133" s="51">
        <v>80519</v>
      </c>
      <c r="E1133" s="56" t="s">
        <v>1866</v>
      </c>
      <c r="F1133" s="53" t="s">
        <v>160</v>
      </c>
      <c r="G1133" s="54">
        <v>4</v>
      </c>
      <c r="H1133" s="55">
        <v>4</v>
      </c>
      <c r="I1133" s="73">
        <v>419.4</v>
      </c>
      <c r="J1133" s="55">
        <v>348.14</v>
      </c>
      <c r="K1133" s="73">
        <v>60.82</v>
      </c>
      <c r="L1133" s="55">
        <v>50.48</v>
      </c>
      <c r="M1133" s="55">
        <f>TRUNC(((J1133*G1133)+(L1133*G1133)),2)</f>
        <v>1594.48</v>
      </c>
      <c r="N1133" s="55">
        <f>TRUNC(((J1133*H1133)+(L1133*H1133)),2)</f>
        <v>1594.48</v>
      </c>
      <c r="O1133" s="37"/>
      <c r="P1133" s="55">
        <v>419.4</v>
      </c>
      <c r="Q1133" s="55">
        <v>60.82</v>
      </c>
      <c r="R1133" s="55">
        <v>1920.88</v>
      </c>
      <c r="S1133" s="55">
        <v>1920.88</v>
      </c>
      <c r="T1133" s="135">
        <f>N1133/S1133</f>
        <v>0.83007788097122148</v>
      </c>
      <c r="U1133" s="55">
        <f>TRUNC(J1133*H1133,2)</f>
        <v>1392.56</v>
      </c>
      <c r="V1133" s="55">
        <f>TRUNC(L1133*H1133,2)</f>
        <v>201.92</v>
      </c>
      <c r="X1133" s="36" t="b">
        <v>1</v>
      </c>
    </row>
    <row r="1134" spans="1:24" x14ac:dyDescent="0.25">
      <c r="A1134" s="42" t="s">
        <v>4224</v>
      </c>
      <c r="B1134" s="128" t="s">
        <v>1867</v>
      </c>
      <c r="C1134" s="50" t="s">
        <v>163</v>
      </c>
      <c r="D1134" s="51">
        <v>80513</v>
      </c>
      <c r="E1134" s="56" t="s">
        <v>1357</v>
      </c>
      <c r="F1134" s="53" t="s">
        <v>160</v>
      </c>
      <c r="G1134" s="54">
        <v>18</v>
      </c>
      <c r="H1134" s="55">
        <v>18</v>
      </c>
      <c r="I1134" s="73">
        <v>10.72</v>
      </c>
      <c r="J1134" s="55">
        <v>8.89</v>
      </c>
      <c r="K1134" s="73">
        <v>11.96</v>
      </c>
      <c r="L1134" s="55">
        <v>9.92</v>
      </c>
      <c r="M1134" s="55">
        <f>TRUNC(((J1134*G1134)+(L1134*G1134)),2)</f>
        <v>338.58</v>
      </c>
      <c r="N1134" s="55">
        <f>TRUNC(((J1134*H1134)+(L1134*H1134)),2)</f>
        <v>338.58</v>
      </c>
      <c r="O1134" s="37"/>
      <c r="P1134" s="55">
        <v>10.72</v>
      </c>
      <c r="Q1134" s="55">
        <v>11.96</v>
      </c>
      <c r="R1134" s="55">
        <v>408.24</v>
      </c>
      <c r="S1134" s="55">
        <v>408.24</v>
      </c>
      <c r="T1134" s="135">
        <f>N1134/S1134</f>
        <v>0.82936507936507931</v>
      </c>
      <c r="U1134" s="55">
        <f>TRUNC(J1134*H1134,2)</f>
        <v>160.02000000000001</v>
      </c>
      <c r="V1134" s="55">
        <f>TRUNC(L1134*H1134,2)</f>
        <v>178.56</v>
      </c>
      <c r="X1134" s="36" t="b">
        <v>1</v>
      </c>
    </row>
    <row r="1135" spans="1:24" x14ac:dyDescent="0.25">
      <c r="A1135" s="42" t="s">
        <v>4225</v>
      </c>
      <c r="B1135" s="128" t="s">
        <v>1868</v>
      </c>
      <c r="C1135" s="50" t="s">
        <v>163</v>
      </c>
      <c r="D1135" s="51">
        <v>80514</v>
      </c>
      <c r="E1135" s="56" t="s">
        <v>1359</v>
      </c>
      <c r="F1135" s="53" t="s">
        <v>160</v>
      </c>
      <c r="G1135" s="54">
        <v>18</v>
      </c>
      <c r="H1135" s="55">
        <v>18</v>
      </c>
      <c r="I1135" s="73">
        <v>41.79</v>
      </c>
      <c r="J1135" s="55">
        <v>34.68</v>
      </c>
      <c r="K1135" s="73">
        <v>5.23</v>
      </c>
      <c r="L1135" s="55">
        <v>4.34</v>
      </c>
      <c r="M1135" s="55">
        <f>TRUNC(((J1135*G1135)+(L1135*G1135)),2)</f>
        <v>702.36</v>
      </c>
      <c r="N1135" s="55">
        <f>TRUNC(((J1135*H1135)+(L1135*H1135)),2)</f>
        <v>702.36</v>
      </c>
      <c r="O1135" s="37"/>
      <c r="P1135" s="55">
        <v>41.79</v>
      </c>
      <c r="Q1135" s="55">
        <v>5.23</v>
      </c>
      <c r="R1135" s="55">
        <v>846.36</v>
      </c>
      <c r="S1135" s="55">
        <v>846.36</v>
      </c>
      <c r="T1135" s="135">
        <f>N1135/S1135</f>
        <v>0.82985963419821351</v>
      </c>
      <c r="U1135" s="55">
        <f>TRUNC(J1135*H1135,2)</f>
        <v>624.24</v>
      </c>
      <c r="V1135" s="55">
        <f>TRUNC(L1135*H1135,2)</f>
        <v>78.12</v>
      </c>
      <c r="X1135" s="36" t="b">
        <v>1</v>
      </c>
    </row>
    <row r="1136" spans="1:24" x14ac:dyDescent="0.25">
      <c r="A1136" s="42" t="s">
        <v>4226</v>
      </c>
      <c r="B1136" s="128" t="s">
        <v>1869</v>
      </c>
      <c r="C1136" s="50" t="s">
        <v>163</v>
      </c>
      <c r="D1136" s="51">
        <v>80510</v>
      </c>
      <c r="E1136" s="56" t="s">
        <v>1361</v>
      </c>
      <c r="F1136" s="53" t="s">
        <v>160</v>
      </c>
      <c r="G1136" s="54">
        <v>18</v>
      </c>
      <c r="H1136" s="55">
        <v>18</v>
      </c>
      <c r="I1136" s="73">
        <v>13.06</v>
      </c>
      <c r="J1136" s="55">
        <v>10.84</v>
      </c>
      <c r="K1136" s="73">
        <v>5.61</v>
      </c>
      <c r="L1136" s="55">
        <v>4.6500000000000004</v>
      </c>
      <c r="M1136" s="55">
        <f>TRUNC(((J1136*G1136)+(L1136*G1136)),2)</f>
        <v>278.82</v>
      </c>
      <c r="N1136" s="55">
        <f>TRUNC(((J1136*H1136)+(L1136*H1136)),2)</f>
        <v>278.82</v>
      </c>
      <c r="O1136" s="37"/>
      <c r="P1136" s="55">
        <v>13.06</v>
      </c>
      <c r="Q1136" s="55">
        <v>5.61</v>
      </c>
      <c r="R1136" s="55">
        <v>336.06</v>
      </c>
      <c r="S1136" s="55">
        <v>336.06</v>
      </c>
      <c r="T1136" s="135">
        <f>N1136/S1136</f>
        <v>0.82967327262988755</v>
      </c>
      <c r="U1136" s="55">
        <f>TRUNC(J1136*H1136,2)</f>
        <v>195.12</v>
      </c>
      <c r="V1136" s="55">
        <f>TRUNC(L1136*H1136,2)</f>
        <v>83.7</v>
      </c>
      <c r="X1136" s="36" t="b">
        <v>1</v>
      </c>
    </row>
    <row r="1137" spans="1:24" x14ac:dyDescent="0.25">
      <c r="A1137" s="42" t="s">
        <v>4227</v>
      </c>
      <c r="B1137" s="128" t="s">
        <v>1870</v>
      </c>
      <c r="C1137" s="50" t="s">
        <v>163</v>
      </c>
      <c r="D1137" s="51">
        <v>80520</v>
      </c>
      <c r="E1137" s="56" t="s">
        <v>1349</v>
      </c>
      <c r="F1137" s="53" t="s">
        <v>890</v>
      </c>
      <c r="G1137" s="54">
        <v>18</v>
      </c>
      <c r="H1137" s="55">
        <v>18</v>
      </c>
      <c r="I1137" s="73">
        <v>5.93</v>
      </c>
      <c r="J1137" s="55">
        <v>4.92</v>
      </c>
      <c r="K1137" s="73">
        <v>7.47</v>
      </c>
      <c r="L1137" s="55">
        <v>6.2</v>
      </c>
      <c r="M1137" s="55">
        <f>TRUNC(((J1137*G1137)+(L1137*G1137)),2)</f>
        <v>200.16</v>
      </c>
      <c r="N1137" s="55">
        <f>TRUNC(((J1137*H1137)+(L1137*H1137)),2)</f>
        <v>200.16</v>
      </c>
      <c r="O1137" s="37"/>
      <c r="P1137" s="55">
        <v>5.93</v>
      </c>
      <c r="Q1137" s="55">
        <v>7.47</v>
      </c>
      <c r="R1137" s="55">
        <v>241.2</v>
      </c>
      <c r="S1137" s="55">
        <v>241.2</v>
      </c>
      <c r="T1137" s="135">
        <f>N1137/S1137</f>
        <v>0.82985074626865674</v>
      </c>
      <c r="U1137" s="55">
        <f>TRUNC(J1137*H1137,2)</f>
        <v>88.56</v>
      </c>
      <c r="V1137" s="55">
        <f>TRUNC(L1137*H1137,2)</f>
        <v>111.6</v>
      </c>
      <c r="X1137" s="36" t="b">
        <v>1</v>
      </c>
    </row>
    <row r="1138" spans="1:24" ht="24" x14ac:dyDescent="0.3">
      <c r="A1138" s="42" t="s">
        <v>4228</v>
      </c>
      <c r="B1138" s="128" t="s">
        <v>1871</v>
      </c>
      <c r="C1138" s="50" t="s">
        <v>163</v>
      </c>
      <c r="D1138" s="51">
        <v>80526</v>
      </c>
      <c r="E1138" s="52" t="s">
        <v>3080</v>
      </c>
      <c r="F1138" s="53" t="s">
        <v>160</v>
      </c>
      <c r="G1138" s="54">
        <v>18</v>
      </c>
      <c r="H1138" s="55">
        <v>18</v>
      </c>
      <c r="I1138" s="73">
        <v>160.87</v>
      </c>
      <c r="J1138" s="55">
        <v>133.53</v>
      </c>
      <c r="K1138" s="73">
        <v>5.61</v>
      </c>
      <c r="L1138" s="55">
        <v>4.6500000000000004</v>
      </c>
      <c r="M1138" s="55">
        <f>TRUNC(((J1138*G1138)+(L1138*G1138)),2)</f>
        <v>2487.2399999999998</v>
      </c>
      <c r="N1138" s="55">
        <f>TRUNC(((J1138*H1138)+(L1138*H1138)),2)</f>
        <v>2487.2399999999998</v>
      </c>
      <c r="O1138" s="38"/>
      <c r="P1138" s="55">
        <v>160.87</v>
      </c>
      <c r="Q1138" s="55">
        <v>5.61</v>
      </c>
      <c r="R1138" s="55">
        <v>2996.64</v>
      </c>
      <c r="S1138" s="55">
        <v>2996.64</v>
      </c>
      <c r="T1138" s="135">
        <f>N1138/S1138</f>
        <v>0.83000961076405566</v>
      </c>
      <c r="U1138" s="55">
        <f>TRUNC(J1138*H1138,2)</f>
        <v>2403.54</v>
      </c>
      <c r="V1138" s="55">
        <f>TRUNC(L1138*H1138,2)</f>
        <v>83.7</v>
      </c>
      <c r="X1138" s="36" t="b">
        <v>1</v>
      </c>
    </row>
    <row r="1139" spans="1:24" ht="24" x14ac:dyDescent="0.3">
      <c r="A1139" s="42" t="s">
        <v>4229</v>
      </c>
      <c r="B1139" s="128" t="s">
        <v>1872</v>
      </c>
      <c r="C1139" s="50" t="s">
        <v>197</v>
      </c>
      <c r="D1139" s="57" t="s">
        <v>1873</v>
      </c>
      <c r="E1139" s="56" t="s">
        <v>1874</v>
      </c>
      <c r="F1139" s="53" t="s">
        <v>160</v>
      </c>
      <c r="G1139" s="54">
        <v>18</v>
      </c>
      <c r="H1139" s="55">
        <v>18</v>
      </c>
      <c r="I1139" s="73">
        <v>64.55</v>
      </c>
      <c r="J1139" s="55">
        <v>53.58</v>
      </c>
      <c r="K1139" s="73">
        <v>6.37</v>
      </c>
      <c r="L1139" s="55">
        <v>5.28</v>
      </c>
      <c r="M1139" s="55">
        <f>TRUNC(((J1139*G1139)+(L1139*G1139)),2)</f>
        <v>1059.48</v>
      </c>
      <c r="N1139" s="55">
        <f>TRUNC(((J1139*H1139)+(L1139*H1139)),2)</f>
        <v>1059.48</v>
      </c>
      <c r="O1139" s="38"/>
      <c r="P1139" s="55">
        <v>64.55</v>
      </c>
      <c r="Q1139" s="55">
        <v>6.37</v>
      </c>
      <c r="R1139" s="55">
        <v>1276.56</v>
      </c>
      <c r="S1139" s="55">
        <v>1276.56</v>
      </c>
      <c r="T1139" s="135">
        <f>N1139/S1139</f>
        <v>0.8299492385786803</v>
      </c>
      <c r="U1139" s="55">
        <f>TRUNC(J1139*H1139,2)</f>
        <v>964.44</v>
      </c>
      <c r="V1139" s="55">
        <f>TRUNC(L1139*H1139,2)</f>
        <v>95.04</v>
      </c>
      <c r="X1139" s="36" t="b">
        <v>1</v>
      </c>
    </row>
    <row r="1140" spans="1:24" x14ac:dyDescent="0.3">
      <c r="A1140" s="42" t="s">
        <v>4230</v>
      </c>
      <c r="B1140" s="128" t="s">
        <v>1875</v>
      </c>
      <c r="C1140" s="50" t="s">
        <v>197</v>
      </c>
      <c r="D1140" s="57" t="s">
        <v>1876</v>
      </c>
      <c r="E1140" s="56" t="s">
        <v>1877</v>
      </c>
      <c r="F1140" s="53" t="s">
        <v>160</v>
      </c>
      <c r="G1140" s="54">
        <v>18</v>
      </c>
      <c r="H1140" s="55">
        <v>18</v>
      </c>
      <c r="I1140" s="73">
        <v>103.46</v>
      </c>
      <c r="J1140" s="55">
        <v>85.88</v>
      </c>
      <c r="K1140" s="73">
        <v>7.47</v>
      </c>
      <c r="L1140" s="55">
        <v>6.2</v>
      </c>
      <c r="M1140" s="55">
        <f>TRUNC(((J1140*G1140)+(L1140*G1140)),2)</f>
        <v>1657.44</v>
      </c>
      <c r="N1140" s="55">
        <f>TRUNC(((J1140*H1140)+(L1140*H1140)),2)</f>
        <v>1657.44</v>
      </c>
      <c r="O1140" s="38"/>
      <c r="P1140" s="55">
        <v>103.46</v>
      </c>
      <c r="Q1140" s="55">
        <v>7.47</v>
      </c>
      <c r="R1140" s="55">
        <v>1996.74</v>
      </c>
      <c r="S1140" s="55">
        <v>1996.74</v>
      </c>
      <c r="T1140" s="135">
        <f>N1140/S1140</f>
        <v>0.83007301902100428</v>
      </c>
      <c r="U1140" s="55">
        <f>TRUNC(J1140*H1140,2)</f>
        <v>1545.84</v>
      </c>
      <c r="V1140" s="55">
        <f>TRUNC(L1140*H1140,2)</f>
        <v>111.6</v>
      </c>
      <c r="X1140" s="36" t="b">
        <v>1</v>
      </c>
    </row>
    <row r="1141" spans="1:24" x14ac:dyDescent="0.25">
      <c r="A1141" s="42" t="s">
        <v>4231</v>
      </c>
      <c r="B1141" s="130" t="s">
        <v>1878</v>
      </c>
      <c r="C1141" s="134"/>
      <c r="D1141" s="134"/>
      <c r="E1141" s="61" t="s">
        <v>1879</v>
      </c>
      <c r="F1141" s="134"/>
      <c r="G1141" s="62"/>
      <c r="H1141" s="62"/>
      <c r="I1141" s="72"/>
      <c r="J1141" s="62"/>
      <c r="K1141" s="72"/>
      <c r="L1141" s="62"/>
      <c r="M1141" s="63">
        <f>SUM(M1142:M1145)</f>
        <v>4768.1000000000004</v>
      </c>
      <c r="N1141" s="63">
        <f>SUM(N1142:N1145)</f>
        <v>4768.1000000000004</v>
      </c>
      <c r="O1141" s="37"/>
      <c r="P1141" s="62"/>
      <c r="Q1141" s="62"/>
      <c r="R1141" s="63">
        <v>5744.28</v>
      </c>
      <c r="S1141" s="63">
        <v>5744.28</v>
      </c>
      <c r="T1141" s="135">
        <f>N1141/S1141</f>
        <v>0.83006051237056699</v>
      </c>
      <c r="U1141" s="55">
        <f>TRUNC(J1141*H1141,2)</f>
        <v>0</v>
      </c>
      <c r="V1141" s="55">
        <f>TRUNC(L1141*H1141,2)</f>
        <v>0</v>
      </c>
      <c r="X1141" s="36" t="b">
        <v>1</v>
      </c>
    </row>
    <row r="1142" spans="1:24" x14ac:dyDescent="0.25">
      <c r="A1142" s="42" t="s">
        <v>4232</v>
      </c>
      <c r="B1142" s="128" t="s">
        <v>1880</v>
      </c>
      <c r="C1142" s="50" t="s">
        <v>163</v>
      </c>
      <c r="D1142" s="51">
        <v>80721</v>
      </c>
      <c r="E1142" s="56" t="s">
        <v>1405</v>
      </c>
      <c r="F1142" s="53" t="s">
        <v>160</v>
      </c>
      <c r="G1142" s="54">
        <v>6</v>
      </c>
      <c r="H1142" s="55">
        <v>6</v>
      </c>
      <c r="I1142" s="73">
        <v>95.03</v>
      </c>
      <c r="J1142" s="55">
        <v>78.88</v>
      </c>
      <c r="K1142" s="73">
        <v>18.68</v>
      </c>
      <c r="L1142" s="55">
        <v>15.5</v>
      </c>
      <c r="M1142" s="55">
        <f>TRUNC(((J1142*G1142)+(L1142*G1142)),2)</f>
        <v>566.28</v>
      </c>
      <c r="N1142" s="55">
        <f>TRUNC(((J1142*H1142)+(L1142*H1142)),2)</f>
        <v>566.28</v>
      </c>
      <c r="O1142" s="37"/>
      <c r="P1142" s="55">
        <v>95.03</v>
      </c>
      <c r="Q1142" s="55">
        <v>18.68</v>
      </c>
      <c r="R1142" s="55">
        <v>682.26</v>
      </c>
      <c r="S1142" s="55">
        <v>682.26</v>
      </c>
      <c r="T1142" s="135">
        <f>N1142/S1142</f>
        <v>0.83000615601090488</v>
      </c>
      <c r="U1142" s="55">
        <f>TRUNC(J1142*H1142,2)</f>
        <v>473.28</v>
      </c>
      <c r="V1142" s="55">
        <f>TRUNC(L1142*H1142,2)</f>
        <v>93</v>
      </c>
      <c r="X1142" s="36" t="b">
        <v>1</v>
      </c>
    </row>
    <row r="1143" spans="1:24" ht="24" x14ac:dyDescent="0.3">
      <c r="A1143" s="42" t="s">
        <v>4233</v>
      </c>
      <c r="B1143" s="128" t="s">
        <v>1881</v>
      </c>
      <c r="C1143" s="50" t="s">
        <v>217</v>
      </c>
      <c r="D1143" s="51">
        <v>95543</v>
      </c>
      <c r="E1143" s="52" t="s">
        <v>3081</v>
      </c>
      <c r="F1143" s="53" t="s">
        <v>160</v>
      </c>
      <c r="G1143" s="54">
        <v>6</v>
      </c>
      <c r="H1143" s="55">
        <v>6</v>
      </c>
      <c r="I1143" s="73">
        <v>29.19</v>
      </c>
      <c r="J1143" s="55">
        <v>24.23</v>
      </c>
      <c r="K1143" s="73">
        <v>16.97</v>
      </c>
      <c r="L1143" s="55">
        <v>14.08</v>
      </c>
      <c r="M1143" s="55">
        <f>TRUNC(((J1143*G1143)+(L1143*G1143)),2)</f>
        <v>229.86</v>
      </c>
      <c r="N1143" s="55">
        <f>TRUNC(((J1143*H1143)+(L1143*H1143)),2)</f>
        <v>229.86</v>
      </c>
      <c r="O1143" s="38"/>
      <c r="P1143" s="55">
        <v>29.19</v>
      </c>
      <c r="Q1143" s="55">
        <v>16.97</v>
      </c>
      <c r="R1143" s="55">
        <v>276.95999999999998</v>
      </c>
      <c r="S1143" s="55">
        <v>276.95999999999998</v>
      </c>
      <c r="T1143" s="135">
        <f>N1143/S1143</f>
        <v>0.82993934142114401</v>
      </c>
      <c r="U1143" s="55">
        <f>TRUNC(J1143*H1143,2)</f>
        <v>145.38</v>
      </c>
      <c r="V1143" s="55">
        <f>TRUNC(L1143*H1143,2)</f>
        <v>84.48</v>
      </c>
      <c r="X1143" s="36" t="b">
        <v>1</v>
      </c>
    </row>
    <row r="1144" spans="1:24" x14ac:dyDescent="0.25">
      <c r="A1144" s="42" t="s">
        <v>4234</v>
      </c>
      <c r="B1144" s="128" t="s">
        <v>1882</v>
      </c>
      <c r="C1144" s="50" t="s">
        <v>217</v>
      </c>
      <c r="D1144" s="51">
        <v>95545</v>
      </c>
      <c r="E1144" s="56" t="s">
        <v>1883</v>
      </c>
      <c r="F1144" s="53" t="s">
        <v>160</v>
      </c>
      <c r="G1144" s="54">
        <v>6</v>
      </c>
      <c r="H1144" s="55">
        <v>6</v>
      </c>
      <c r="I1144" s="73">
        <v>22.47</v>
      </c>
      <c r="J1144" s="55">
        <v>18.649999999999999</v>
      </c>
      <c r="K1144" s="73">
        <v>8.48</v>
      </c>
      <c r="L1144" s="55">
        <v>7.03</v>
      </c>
      <c r="M1144" s="55">
        <f>TRUNC(((J1144*G1144)+(L1144*G1144)),2)</f>
        <v>154.08000000000001</v>
      </c>
      <c r="N1144" s="55">
        <f>TRUNC(((J1144*H1144)+(L1144*H1144)),2)</f>
        <v>154.08000000000001</v>
      </c>
      <c r="O1144" s="37"/>
      <c r="P1144" s="55">
        <v>22.47</v>
      </c>
      <c r="Q1144" s="55">
        <v>8.48</v>
      </c>
      <c r="R1144" s="55">
        <v>185.7</v>
      </c>
      <c r="S1144" s="55">
        <v>185.7</v>
      </c>
      <c r="T1144" s="135">
        <f>N1144/S1144</f>
        <v>0.82972536348949932</v>
      </c>
      <c r="U1144" s="55">
        <f>TRUNC(J1144*H1144,2)</f>
        <v>111.9</v>
      </c>
      <c r="V1144" s="55">
        <f>TRUNC(L1144*H1144,2)</f>
        <v>42.18</v>
      </c>
      <c r="X1144" s="36" t="b">
        <v>1</v>
      </c>
    </row>
    <row r="1145" spans="1:24" ht="24" x14ac:dyDescent="0.3">
      <c r="A1145" s="42" t="s">
        <v>4235</v>
      </c>
      <c r="B1145" s="128" t="s">
        <v>1884</v>
      </c>
      <c r="C1145" s="50" t="s">
        <v>217</v>
      </c>
      <c r="D1145" s="51">
        <v>100875</v>
      </c>
      <c r="E1145" s="56" t="s">
        <v>1885</v>
      </c>
      <c r="F1145" s="53" t="s">
        <v>160</v>
      </c>
      <c r="G1145" s="54">
        <v>4</v>
      </c>
      <c r="H1145" s="55">
        <v>4</v>
      </c>
      <c r="I1145" s="73">
        <v>1115.9100000000001</v>
      </c>
      <c r="J1145" s="55">
        <v>926.31</v>
      </c>
      <c r="K1145" s="73">
        <v>33.93</v>
      </c>
      <c r="L1145" s="55">
        <v>28.16</v>
      </c>
      <c r="M1145" s="55">
        <f>TRUNC(((J1145*G1145)+(L1145*G1145)),2)</f>
        <v>3817.88</v>
      </c>
      <c r="N1145" s="55">
        <f>TRUNC(((J1145*H1145)+(L1145*H1145)),2)</f>
        <v>3817.88</v>
      </c>
      <c r="O1145" s="38"/>
      <c r="P1145" s="55">
        <v>1115.9100000000001</v>
      </c>
      <c r="Q1145" s="55">
        <v>33.93</v>
      </c>
      <c r="R1145" s="55">
        <v>4599.3599999999997</v>
      </c>
      <c r="S1145" s="55">
        <v>4599.3599999999997</v>
      </c>
      <c r="T1145" s="135">
        <f>N1145/S1145</f>
        <v>0.83008940374312956</v>
      </c>
      <c r="U1145" s="55">
        <f>TRUNC(J1145*H1145,2)</f>
        <v>3705.24</v>
      </c>
      <c r="V1145" s="55">
        <f>TRUNC(L1145*H1145,2)</f>
        <v>112.64</v>
      </c>
      <c r="X1145" s="36" t="b">
        <v>1</v>
      </c>
    </row>
    <row r="1146" spans="1:24" x14ac:dyDescent="0.25">
      <c r="A1146" s="42" t="s">
        <v>4236</v>
      </c>
      <c r="B1146" s="130" t="s">
        <v>1886</v>
      </c>
      <c r="C1146" s="134"/>
      <c r="D1146" s="134"/>
      <c r="E1146" s="61" t="s">
        <v>1887</v>
      </c>
      <c r="F1146" s="134"/>
      <c r="G1146" s="62"/>
      <c r="H1146" s="62"/>
      <c r="I1146" s="72"/>
      <c r="J1146" s="62"/>
      <c r="K1146" s="72"/>
      <c r="L1146" s="62"/>
      <c r="M1146" s="63">
        <f>SUM(M1147:M1148)</f>
        <v>1024.48</v>
      </c>
      <c r="N1146" s="63">
        <f>SUM(N1147:N1148)</f>
        <v>1024.48</v>
      </c>
      <c r="O1146" s="37"/>
      <c r="P1146" s="62"/>
      <c r="Q1146" s="62"/>
      <c r="R1146" s="63">
        <v>1234.4000000000001</v>
      </c>
      <c r="S1146" s="63">
        <v>1234.4000000000001</v>
      </c>
      <c r="T1146" s="135">
        <f>N1146/S1146</f>
        <v>0.8299416720674011</v>
      </c>
      <c r="U1146" s="55">
        <f>TRUNC(J1146*H1146,2)</f>
        <v>0</v>
      </c>
      <c r="V1146" s="55">
        <f>TRUNC(L1146*H1146,2)</f>
        <v>0</v>
      </c>
      <c r="X1146" s="36" t="b">
        <v>1</v>
      </c>
    </row>
    <row r="1147" spans="1:24" x14ac:dyDescent="0.25">
      <c r="A1147" s="42" t="s">
        <v>4237</v>
      </c>
      <c r="B1147" s="128" t="s">
        <v>1888</v>
      </c>
      <c r="C1147" s="50" t="s">
        <v>197</v>
      </c>
      <c r="D1147" s="57" t="s">
        <v>1889</v>
      </c>
      <c r="E1147" s="56" t="s">
        <v>1890</v>
      </c>
      <c r="F1147" s="53" t="s">
        <v>160</v>
      </c>
      <c r="G1147" s="54">
        <v>8</v>
      </c>
      <c r="H1147" s="55">
        <v>8</v>
      </c>
      <c r="I1147" s="73">
        <v>47.44</v>
      </c>
      <c r="J1147" s="55">
        <v>39.369999999999997</v>
      </c>
      <c r="K1147" s="73">
        <v>6.44</v>
      </c>
      <c r="L1147" s="55">
        <v>5.34</v>
      </c>
      <c r="M1147" s="55">
        <f>TRUNC(((J1147*G1147)+(L1147*G1147)),2)</f>
        <v>357.68</v>
      </c>
      <c r="N1147" s="55">
        <f>TRUNC(((J1147*H1147)+(L1147*H1147)),2)</f>
        <v>357.68</v>
      </c>
      <c r="O1147" s="37"/>
      <c r="P1147" s="55">
        <v>47.44</v>
      </c>
      <c r="Q1147" s="55">
        <v>6.44</v>
      </c>
      <c r="R1147" s="55">
        <v>431.04</v>
      </c>
      <c r="S1147" s="55">
        <v>431.04</v>
      </c>
      <c r="T1147" s="135">
        <f>N1147/S1147</f>
        <v>0.82980697847067553</v>
      </c>
      <c r="U1147" s="55">
        <f>TRUNC(J1147*H1147,2)</f>
        <v>314.95999999999998</v>
      </c>
      <c r="V1147" s="55">
        <f>TRUNC(L1147*H1147,2)</f>
        <v>42.72</v>
      </c>
      <c r="X1147" s="36" t="b">
        <v>1</v>
      </c>
    </row>
    <row r="1148" spans="1:24" x14ac:dyDescent="0.3">
      <c r="A1148" s="42" t="s">
        <v>4238</v>
      </c>
      <c r="B1148" s="128" t="s">
        <v>1891</v>
      </c>
      <c r="C1148" s="50" t="s">
        <v>197</v>
      </c>
      <c r="D1148" s="57" t="s">
        <v>1892</v>
      </c>
      <c r="E1148" s="56" t="s">
        <v>1893</v>
      </c>
      <c r="F1148" s="53" t="s">
        <v>160</v>
      </c>
      <c r="G1148" s="54">
        <v>8</v>
      </c>
      <c r="H1148" s="55">
        <v>8</v>
      </c>
      <c r="I1148" s="73">
        <v>91.07</v>
      </c>
      <c r="J1148" s="55">
        <v>75.59</v>
      </c>
      <c r="K1148" s="73">
        <v>9.35</v>
      </c>
      <c r="L1148" s="55">
        <v>7.76</v>
      </c>
      <c r="M1148" s="55">
        <f>TRUNC(((J1148*G1148)+(L1148*G1148)),2)</f>
        <v>666.8</v>
      </c>
      <c r="N1148" s="55">
        <f>TRUNC(((J1148*H1148)+(L1148*H1148)),2)</f>
        <v>666.8</v>
      </c>
      <c r="O1148" s="38"/>
      <c r="P1148" s="55">
        <v>91.07</v>
      </c>
      <c r="Q1148" s="55">
        <v>9.35</v>
      </c>
      <c r="R1148" s="55">
        <v>803.36</v>
      </c>
      <c r="S1148" s="55">
        <v>803.36</v>
      </c>
      <c r="T1148" s="135">
        <f>N1148/S1148</f>
        <v>0.83001394144592699</v>
      </c>
      <c r="U1148" s="55">
        <f>TRUNC(J1148*H1148,2)</f>
        <v>604.72</v>
      </c>
      <c r="V1148" s="55">
        <f>TRUNC(L1148*H1148,2)</f>
        <v>62.08</v>
      </c>
      <c r="X1148" s="36" t="b">
        <v>1</v>
      </c>
    </row>
    <row r="1149" spans="1:24" x14ac:dyDescent="0.25">
      <c r="A1149" s="42" t="s">
        <v>4239</v>
      </c>
      <c r="B1149" s="129" t="s">
        <v>1894</v>
      </c>
      <c r="C1149" s="133"/>
      <c r="D1149" s="133"/>
      <c r="E1149" s="58" t="s">
        <v>1430</v>
      </c>
      <c r="F1149" s="133"/>
      <c r="G1149" s="59"/>
      <c r="H1149" s="59"/>
      <c r="I1149" s="72"/>
      <c r="J1149" s="59"/>
      <c r="K1149" s="72"/>
      <c r="L1149" s="59"/>
      <c r="M1149" s="60">
        <f>M1150+M1157+M1165+M1173+M1183+M1188+M1191</f>
        <v>8133.8899999999994</v>
      </c>
      <c r="N1149" s="60">
        <f>N1150+N1157+N1165+N1173+N1183+N1188+N1191</f>
        <v>8133.8899999999994</v>
      </c>
      <c r="O1149" s="37"/>
      <c r="P1149" s="59"/>
      <c r="Q1149" s="59"/>
      <c r="R1149" s="60">
        <v>9803.67</v>
      </c>
      <c r="S1149" s="60">
        <v>9803.67</v>
      </c>
      <c r="T1149" s="135">
        <f>N1149/S1149</f>
        <v>0.82967806953926426</v>
      </c>
      <c r="U1149" s="55">
        <f>TRUNC(J1149*H1149,2)</f>
        <v>0</v>
      </c>
      <c r="V1149" s="55">
        <f>TRUNC(L1149*H1149,2)</f>
        <v>0</v>
      </c>
      <c r="X1149" s="36" t="b">
        <v>1</v>
      </c>
    </row>
    <row r="1150" spans="1:24" x14ac:dyDescent="0.25">
      <c r="A1150" s="42" t="s">
        <v>4240</v>
      </c>
      <c r="B1150" s="130" t="s">
        <v>1895</v>
      </c>
      <c r="C1150" s="134"/>
      <c r="D1150" s="134"/>
      <c r="E1150" s="61" t="s">
        <v>1896</v>
      </c>
      <c r="F1150" s="134"/>
      <c r="G1150" s="62"/>
      <c r="H1150" s="62"/>
      <c r="I1150" s="72"/>
      <c r="J1150" s="62"/>
      <c r="K1150" s="72"/>
      <c r="L1150" s="62"/>
      <c r="M1150" s="63">
        <f>SUM(M1151:M1156)</f>
        <v>2529.88</v>
      </c>
      <c r="N1150" s="63">
        <f>SUM(N1151:N1156)</f>
        <v>2529.88</v>
      </c>
      <c r="O1150" s="37"/>
      <c r="P1150" s="62"/>
      <c r="Q1150" s="62"/>
      <c r="R1150" s="63">
        <v>3049.49</v>
      </c>
      <c r="S1150" s="63">
        <v>3049.49</v>
      </c>
      <c r="T1150" s="135">
        <f>N1150/S1150</f>
        <v>0.82960757372544269</v>
      </c>
      <c r="U1150" s="55">
        <f>TRUNC(J1150*H1150,2)</f>
        <v>0</v>
      </c>
      <c r="V1150" s="55">
        <f>TRUNC(L1150*H1150,2)</f>
        <v>0</v>
      </c>
      <c r="X1150" s="36" t="b">
        <v>1</v>
      </c>
    </row>
    <row r="1151" spans="1:24" x14ac:dyDescent="0.25">
      <c r="A1151" s="42" t="s">
        <v>4241</v>
      </c>
      <c r="B1151" s="128" t="s">
        <v>1897</v>
      </c>
      <c r="C1151" s="50" t="s">
        <v>163</v>
      </c>
      <c r="D1151" s="51">
        <v>81003</v>
      </c>
      <c r="E1151" s="56" t="s">
        <v>1434</v>
      </c>
      <c r="F1151" s="53" t="s">
        <v>172</v>
      </c>
      <c r="G1151" s="54">
        <v>45.06</v>
      </c>
      <c r="H1151" s="55">
        <v>45.06</v>
      </c>
      <c r="I1151" s="73">
        <v>4.1399999999999997</v>
      </c>
      <c r="J1151" s="55">
        <v>3.43</v>
      </c>
      <c r="K1151" s="73">
        <v>4.49</v>
      </c>
      <c r="L1151" s="55">
        <v>3.72</v>
      </c>
      <c r="M1151" s="55">
        <f>TRUNC(((J1151*G1151)+(L1151*G1151)),2)</f>
        <v>322.17</v>
      </c>
      <c r="N1151" s="55">
        <f>TRUNC(((J1151*H1151)+(L1151*H1151)),2)</f>
        <v>322.17</v>
      </c>
      <c r="O1151" s="37"/>
      <c r="P1151" s="55">
        <v>4.1399999999999997</v>
      </c>
      <c r="Q1151" s="55">
        <v>4.49</v>
      </c>
      <c r="R1151" s="55">
        <v>388.86</v>
      </c>
      <c r="S1151" s="55">
        <v>388.86</v>
      </c>
      <c r="T1151" s="135">
        <f>N1151/S1151</f>
        <v>0.82849868847400099</v>
      </c>
      <c r="U1151" s="55">
        <f>TRUNC(J1151*H1151,2)</f>
        <v>154.55000000000001</v>
      </c>
      <c r="V1151" s="55">
        <f>TRUNC(L1151*H1151,2)</f>
        <v>167.62</v>
      </c>
      <c r="X1151" s="36" t="b">
        <v>1</v>
      </c>
    </row>
    <row r="1152" spans="1:24" ht="24" x14ac:dyDescent="0.3">
      <c r="A1152" s="42" t="s">
        <v>4242</v>
      </c>
      <c r="B1152" s="128" t="s">
        <v>1898</v>
      </c>
      <c r="C1152" s="50" t="s">
        <v>217</v>
      </c>
      <c r="D1152" s="51">
        <v>89449</v>
      </c>
      <c r="E1152" s="56" t="s">
        <v>1439</v>
      </c>
      <c r="F1152" s="53" t="s">
        <v>172</v>
      </c>
      <c r="G1152" s="54">
        <v>31.77</v>
      </c>
      <c r="H1152" s="55">
        <v>31.77</v>
      </c>
      <c r="I1152" s="73">
        <v>20.86</v>
      </c>
      <c r="J1152" s="55">
        <v>17.309999999999999</v>
      </c>
      <c r="K1152" s="73">
        <v>1.25</v>
      </c>
      <c r="L1152" s="55">
        <v>1.03</v>
      </c>
      <c r="M1152" s="55">
        <f>TRUNC(((J1152*G1152)+(L1152*G1152)),2)</f>
        <v>582.66</v>
      </c>
      <c r="N1152" s="55">
        <f>TRUNC(((J1152*H1152)+(L1152*H1152)),2)</f>
        <v>582.66</v>
      </c>
      <c r="O1152" s="38"/>
      <c r="P1152" s="55">
        <v>20.86</v>
      </c>
      <c r="Q1152" s="55">
        <v>1.25</v>
      </c>
      <c r="R1152" s="55">
        <v>702.43</v>
      </c>
      <c r="S1152" s="55">
        <v>702.43</v>
      </c>
      <c r="T1152" s="135">
        <f>N1152/S1152</f>
        <v>0.82949190666685646</v>
      </c>
      <c r="U1152" s="55">
        <f>TRUNC(J1152*H1152,2)</f>
        <v>549.92999999999995</v>
      </c>
      <c r="V1152" s="55">
        <f>TRUNC(L1152*H1152,2)</f>
        <v>32.72</v>
      </c>
      <c r="X1152" s="36" t="b">
        <v>1</v>
      </c>
    </row>
    <row r="1153" spans="1:24" x14ac:dyDescent="0.25">
      <c r="A1153" s="42" t="s">
        <v>4243</v>
      </c>
      <c r="B1153" s="128" t="s">
        <v>1899</v>
      </c>
      <c r="C1153" s="50" t="s">
        <v>163</v>
      </c>
      <c r="D1153" s="51">
        <v>81007</v>
      </c>
      <c r="E1153" s="56" t="s">
        <v>1437</v>
      </c>
      <c r="F1153" s="53" t="s">
        <v>172</v>
      </c>
      <c r="G1153" s="54">
        <v>11.26</v>
      </c>
      <c r="H1153" s="55">
        <v>11.26</v>
      </c>
      <c r="I1153" s="73">
        <v>24.61</v>
      </c>
      <c r="J1153" s="55">
        <v>20.420000000000002</v>
      </c>
      <c r="K1153" s="73">
        <v>11.09</v>
      </c>
      <c r="L1153" s="55">
        <v>9.1999999999999993</v>
      </c>
      <c r="M1153" s="55">
        <f>TRUNC(((J1153*G1153)+(L1153*G1153)),2)</f>
        <v>333.52</v>
      </c>
      <c r="N1153" s="55">
        <f>TRUNC(((J1153*H1153)+(L1153*H1153)),2)</f>
        <v>333.52</v>
      </c>
      <c r="O1153" s="37"/>
      <c r="P1153" s="55">
        <v>24.61</v>
      </c>
      <c r="Q1153" s="55">
        <v>11.09</v>
      </c>
      <c r="R1153" s="55">
        <v>401.98</v>
      </c>
      <c r="S1153" s="55">
        <v>401.98</v>
      </c>
      <c r="T1153" s="135">
        <f>N1153/S1153</f>
        <v>0.82969301955321151</v>
      </c>
      <c r="U1153" s="55">
        <f>TRUNC(J1153*H1153,2)</f>
        <v>229.92</v>
      </c>
      <c r="V1153" s="55">
        <f>TRUNC(L1153*H1153,2)</f>
        <v>103.59</v>
      </c>
      <c r="X1153" s="36" t="b">
        <v>1</v>
      </c>
    </row>
    <row r="1154" spans="1:24" ht="24" x14ac:dyDescent="0.3">
      <c r="A1154" s="42" t="s">
        <v>4244</v>
      </c>
      <c r="B1154" s="128" t="s">
        <v>1900</v>
      </c>
      <c r="C1154" s="50" t="s">
        <v>217</v>
      </c>
      <c r="D1154" s="51">
        <v>89447</v>
      </c>
      <c r="E1154" s="52" t="s">
        <v>3060</v>
      </c>
      <c r="F1154" s="53" t="s">
        <v>172</v>
      </c>
      <c r="G1154" s="54">
        <v>5.78</v>
      </c>
      <c r="H1154" s="55">
        <v>5.78</v>
      </c>
      <c r="I1154" s="73">
        <v>12.16</v>
      </c>
      <c r="J1154" s="55">
        <v>10.09</v>
      </c>
      <c r="K1154" s="73">
        <v>0.85</v>
      </c>
      <c r="L1154" s="55">
        <v>0.7</v>
      </c>
      <c r="M1154" s="55">
        <f>TRUNC(((J1154*G1154)+(L1154*G1154)),2)</f>
        <v>62.36</v>
      </c>
      <c r="N1154" s="55">
        <f>TRUNC(((J1154*H1154)+(L1154*H1154)),2)</f>
        <v>62.36</v>
      </c>
      <c r="O1154" s="38"/>
      <c r="P1154" s="55">
        <v>12.16</v>
      </c>
      <c r="Q1154" s="55">
        <v>0.85</v>
      </c>
      <c r="R1154" s="55">
        <v>75.19</v>
      </c>
      <c r="S1154" s="55">
        <v>75.19</v>
      </c>
      <c r="T1154" s="135">
        <f>N1154/S1154</f>
        <v>0.82936560712860752</v>
      </c>
      <c r="U1154" s="55">
        <f>TRUNC(J1154*H1154,2)</f>
        <v>58.32</v>
      </c>
      <c r="V1154" s="55">
        <f>TRUNC(L1154*H1154,2)</f>
        <v>4.04</v>
      </c>
      <c r="X1154" s="36" t="b">
        <v>1</v>
      </c>
    </row>
    <row r="1155" spans="1:24" x14ac:dyDescent="0.25">
      <c r="A1155" s="42" t="s">
        <v>4245</v>
      </c>
      <c r="B1155" s="128" t="s">
        <v>1901</v>
      </c>
      <c r="C1155" s="50" t="s">
        <v>163</v>
      </c>
      <c r="D1155" s="51">
        <v>81008</v>
      </c>
      <c r="E1155" s="56" t="s">
        <v>1441</v>
      </c>
      <c r="F1155" s="53" t="s">
        <v>172</v>
      </c>
      <c r="G1155" s="54">
        <v>1.35</v>
      </c>
      <c r="H1155" s="55">
        <v>1.35</v>
      </c>
      <c r="I1155" s="73">
        <v>42.63</v>
      </c>
      <c r="J1155" s="55">
        <v>35.380000000000003</v>
      </c>
      <c r="K1155" s="73">
        <v>15.16</v>
      </c>
      <c r="L1155" s="55">
        <v>12.58</v>
      </c>
      <c r="M1155" s="55">
        <f>TRUNC(((J1155*G1155)+(L1155*G1155)),2)</f>
        <v>64.739999999999995</v>
      </c>
      <c r="N1155" s="55">
        <f>TRUNC(((J1155*H1155)+(L1155*H1155)),2)</f>
        <v>64.739999999999995</v>
      </c>
      <c r="O1155" s="37"/>
      <c r="P1155" s="55">
        <v>42.63</v>
      </c>
      <c r="Q1155" s="55">
        <v>15.16</v>
      </c>
      <c r="R1155" s="55">
        <v>78.010000000000005</v>
      </c>
      <c r="S1155" s="55">
        <v>78.010000000000005</v>
      </c>
      <c r="T1155" s="135">
        <f>N1155/S1155</f>
        <v>0.82989360338418139</v>
      </c>
      <c r="U1155" s="55">
        <f>TRUNC(J1155*H1155,2)</f>
        <v>47.76</v>
      </c>
      <c r="V1155" s="55">
        <f>TRUNC(L1155*H1155,2)</f>
        <v>16.98</v>
      </c>
      <c r="X1155" s="36" t="b">
        <v>1</v>
      </c>
    </row>
    <row r="1156" spans="1:24" x14ac:dyDescent="0.25">
      <c r="A1156" s="42" t="s">
        <v>4246</v>
      </c>
      <c r="B1156" s="128" t="s">
        <v>1902</v>
      </c>
      <c r="C1156" s="50" t="s">
        <v>163</v>
      </c>
      <c r="D1156" s="51">
        <v>81009</v>
      </c>
      <c r="E1156" s="56" t="s">
        <v>726</v>
      </c>
      <c r="F1156" s="53" t="s">
        <v>172</v>
      </c>
      <c r="G1156" s="54">
        <v>19.8</v>
      </c>
      <c r="H1156" s="55">
        <v>19.8</v>
      </c>
      <c r="I1156" s="73">
        <v>53.12</v>
      </c>
      <c r="J1156" s="55">
        <v>44.09</v>
      </c>
      <c r="K1156" s="73">
        <v>17.739999999999998</v>
      </c>
      <c r="L1156" s="55">
        <v>14.72</v>
      </c>
      <c r="M1156" s="55">
        <f>TRUNC(((J1156*G1156)+(L1156*G1156)),2)</f>
        <v>1164.43</v>
      </c>
      <c r="N1156" s="55">
        <f>TRUNC(((J1156*H1156)+(L1156*H1156)),2)</f>
        <v>1164.43</v>
      </c>
      <c r="O1156" s="37"/>
      <c r="P1156" s="55">
        <v>53.12</v>
      </c>
      <c r="Q1156" s="55">
        <v>17.739999999999998</v>
      </c>
      <c r="R1156" s="55">
        <v>1403.02</v>
      </c>
      <c r="S1156" s="55">
        <v>1403.02</v>
      </c>
      <c r="T1156" s="135">
        <f>N1156/S1156</f>
        <v>0.82994540348676438</v>
      </c>
      <c r="U1156" s="55">
        <f>TRUNC(J1156*H1156,2)</f>
        <v>872.98</v>
      </c>
      <c r="V1156" s="55">
        <f>TRUNC(L1156*H1156,2)</f>
        <v>291.45</v>
      </c>
      <c r="X1156" s="36" t="b">
        <v>1</v>
      </c>
    </row>
    <row r="1157" spans="1:24" x14ac:dyDescent="0.25">
      <c r="A1157" s="42" t="s">
        <v>4247</v>
      </c>
      <c r="B1157" s="130" t="s">
        <v>1903</v>
      </c>
      <c r="C1157" s="134"/>
      <c r="D1157" s="134"/>
      <c r="E1157" s="61" t="s">
        <v>1904</v>
      </c>
      <c r="F1157" s="134"/>
      <c r="G1157" s="62"/>
      <c r="H1157" s="62"/>
      <c r="I1157" s="72"/>
      <c r="J1157" s="62"/>
      <c r="K1157" s="72"/>
      <c r="L1157" s="62"/>
      <c r="M1157" s="63">
        <f>SUM(M1158:M1164)</f>
        <v>653</v>
      </c>
      <c r="N1157" s="63">
        <f>SUM(N1158:N1164)</f>
        <v>653</v>
      </c>
      <c r="O1157" s="37"/>
      <c r="P1157" s="62"/>
      <c r="Q1157" s="62"/>
      <c r="R1157" s="63">
        <v>787.32</v>
      </c>
      <c r="S1157" s="63">
        <v>787.32</v>
      </c>
      <c r="T1157" s="135">
        <f>N1157/S1157</f>
        <v>0.82939592541787321</v>
      </c>
      <c r="U1157" s="55">
        <f>TRUNC(J1157*H1157,2)</f>
        <v>0</v>
      </c>
      <c r="V1157" s="55">
        <f>TRUNC(L1157*H1157,2)</f>
        <v>0</v>
      </c>
      <c r="X1157" s="36" t="b">
        <v>1</v>
      </c>
    </row>
    <row r="1158" spans="1:24" x14ac:dyDescent="0.25">
      <c r="A1158" s="42" t="s">
        <v>4248</v>
      </c>
      <c r="B1158" s="128" t="s">
        <v>1905</v>
      </c>
      <c r="C1158" s="50" t="s">
        <v>163</v>
      </c>
      <c r="D1158" s="51">
        <v>81162</v>
      </c>
      <c r="E1158" s="56" t="s">
        <v>1906</v>
      </c>
      <c r="F1158" s="53" t="s">
        <v>160</v>
      </c>
      <c r="G1158" s="54">
        <v>4</v>
      </c>
      <c r="H1158" s="55">
        <v>4</v>
      </c>
      <c r="I1158" s="73">
        <v>1.01</v>
      </c>
      <c r="J1158" s="55">
        <v>0.83</v>
      </c>
      <c r="K1158" s="73">
        <v>3.37</v>
      </c>
      <c r="L1158" s="55">
        <v>2.79</v>
      </c>
      <c r="M1158" s="55">
        <f>TRUNC(((J1158*G1158)+(L1158*G1158)),2)</f>
        <v>14.48</v>
      </c>
      <c r="N1158" s="55">
        <f>TRUNC(((J1158*H1158)+(L1158*H1158)),2)</f>
        <v>14.48</v>
      </c>
      <c r="O1158" s="37"/>
      <c r="P1158" s="55">
        <v>1.01</v>
      </c>
      <c r="Q1158" s="55">
        <v>3.37</v>
      </c>
      <c r="R1158" s="55">
        <v>17.52</v>
      </c>
      <c r="S1158" s="55">
        <v>17.52</v>
      </c>
      <c r="T1158" s="135">
        <f>N1158/S1158</f>
        <v>0.82648401826484019</v>
      </c>
      <c r="U1158" s="55">
        <f>TRUNC(J1158*H1158,2)</f>
        <v>3.32</v>
      </c>
      <c r="V1158" s="55">
        <f>TRUNC(L1158*H1158,2)</f>
        <v>11.16</v>
      </c>
      <c r="X1158" s="36" t="b">
        <v>1</v>
      </c>
    </row>
    <row r="1159" spans="1:24" x14ac:dyDescent="0.25">
      <c r="A1159" s="42" t="s">
        <v>4249</v>
      </c>
      <c r="B1159" s="128" t="s">
        <v>1907</v>
      </c>
      <c r="C1159" s="50" t="s">
        <v>163</v>
      </c>
      <c r="D1159" s="51">
        <v>81165</v>
      </c>
      <c r="E1159" s="56" t="s">
        <v>1908</v>
      </c>
      <c r="F1159" s="53" t="s">
        <v>160</v>
      </c>
      <c r="G1159" s="54">
        <v>20</v>
      </c>
      <c r="H1159" s="55">
        <v>20</v>
      </c>
      <c r="I1159" s="73">
        <v>6.27</v>
      </c>
      <c r="J1159" s="55">
        <v>5.2</v>
      </c>
      <c r="K1159" s="73">
        <v>6.72</v>
      </c>
      <c r="L1159" s="55">
        <v>5.57</v>
      </c>
      <c r="M1159" s="55">
        <f>TRUNC(((J1159*G1159)+(L1159*G1159)),2)</f>
        <v>215.4</v>
      </c>
      <c r="N1159" s="55">
        <f>TRUNC(((J1159*H1159)+(L1159*H1159)),2)</f>
        <v>215.4</v>
      </c>
      <c r="O1159" s="37"/>
      <c r="P1159" s="55">
        <v>6.27</v>
      </c>
      <c r="Q1159" s="55">
        <v>6.72</v>
      </c>
      <c r="R1159" s="55">
        <v>259.8</v>
      </c>
      <c r="S1159" s="55">
        <v>259.8</v>
      </c>
      <c r="T1159" s="135">
        <f>N1159/S1159</f>
        <v>0.82909930715935332</v>
      </c>
      <c r="U1159" s="55">
        <f>TRUNC(J1159*H1159,2)</f>
        <v>104</v>
      </c>
      <c r="V1159" s="55">
        <f>TRUNC(L1159*H1159,2)</f>
        <v>111.4</v>
      </c>
      <c r="X1159" s="36" t="b">
        <v>1</v>
      </c>
    </row>
    <row r="1160" spans="1:24" x14ac:dyDescent="0.25">
      <c r="A1160" s="42" t="s">
        <v>4250</v>
      </c>
      <c r="B1160" s="128" t="s">
        <v>1909</v>
      </c>
      <c r="C1160" s="50" t="s">
        <v>163</v>
      </c>
      <c r="D1160" s="51">
        <v>81166</v>
      </c>
      <c r="E1160" s="56" t="s">
        <v>1910</v>
      </c>
      <c r="F1160" s="53" t="s">
        <v>160</v>
      </c>
      <c r="G1160" s="54">
        <v>2</v>
      </c>
      <c r="H1160" s="55">
        <v>2</v>
      </c>
      <c r="I1160" s="73">
        <v>16.239999999999998</v>
      </c>
      <c r="J1160" s="55">
        <v>13.48</v>
      </c>
      <c r="K1160" s="73">
        <v>6.92</v>
      </c>
      <c r="L1160" s="55">
        <v>5.74</v>
      </c>
      <c r="M1160" s="55">
        <f>TRUNC(((J1160*G1160)+(L1160*G1160)),2)</f>
        <v>38.44</v>
      </c>
      <c r="N1160" s="55">
        <f>TRUNC(((J1160*H1160)+(L1160*H1160)),2)</f>
        <v>38.44</v>
      </c>
      <c r="O1160" s="37"/>
      <c r="P1160" s="55">
        <v>16.239999999999998</v>
      </c>
      <c r="Q1160" s="55">
        <v>6.92</v>
      </c>
      <c r="R1160" s="55">
        <v>46.32</v>
      </c>
      <c r="S1160" s="55">
        <v>46.32</v>
      </c>
      <c r="T1160" s="135">
        <f>N1160/S1160</f>
        <v>0.82987910189982728</v>
      </c>
      <c r="U1160" s="55">
        <f>TRUNC(J1160*H1160,2)</f>
        <v>26.96</v>
      </c>
      <c r="V1160" s="55">
        <f>TRUNC(L1160*H1160,2)</f>
        <v>11.48</v>
      </c>
      <c r="X1160" s="36" t="b">
        <v>1</v>
      </c>
    </row>
    <row r="1161" spans="1:24" x14ac:dyDescent="0.25">
      <c r="A1161" s="42" t="s">
        <v>4251</v>
      </c>
      <c r="B1161" s="128" t="s">
        <v>1911</v>
      </c>
      <c r="C1161" s="50" t="s">
        <v>163</v>
      </c>
      <c r="D1161" s="51">
        <v>81167</v>
      </c>
      <c r="E1161" s="56" t="s">
        <v>1470</v>
      </c>
      <c r="F1161" s="53" t="s">
        <v>160</v>
      </c>
      <c r="G1161" s="54">
        <v>2</v>
      </c>
      <c r="H1161" s="55">
        <v>2</v>
      </c>
      <c r="I1161" s="73">
        <v>16.5</v>
      </c>
      <c r="J1161" s="55">
        <v>13.69</v>
      </c>
      <c r="K1161" s="73">
        <v>6.92</v>
      </c>
      <c r="L1161" s="55">
        <v>5.74</v>
      </c>
      <c r="M1161" s="55">
        <f>TRUNC(((J1161*G1161)+(L1161*G1161)),2)</f>
        <v>38.86</v>
      </c>
      <c r="N1161" s="55">
        <f>TRUNC(((J1161*H1161)+(L1161*H1161)),2)</f>
        <v>38.86</v>
      </c>
      <c r="O1161" s="37"/>
      <c r="P1161" s="55">
        <v>16.5</v>
      </c>
      <c r="Q1161" s="55">
        <v>6.92</v>
      </c>
      <c r="R1161" s="55">
        <v>46.84</v>
      </c>
      <c r="S1161" s="55">
        <v>46.84</v>
      </c>
      <c r="T1161" s="135">
        <f>N1161/S1161</f>
        <v>0.82963279248505539</v>
      </c>
      <c r="U1161" s="55">
        <f>TRUNC(J1161*H1161,2)</f>
        <v>27.38</v>
      </c>
      <c r="V1161" s="55">
        <f>TRUNC(L1161*H1161,2)</f>
        <v>11.48</v>
      </c>
      <c r="X1161" s="36" t="b">
        <v>1</v>
      </c>
    </row>
    <row r="1162" spans="1:24" x14ac:dyDescent="0.25">
      <c r="A1162" s="42" t="s">
        <v>4252</v>
      </c>
      <c r="B1162" s="128" t="s">
        <v>1912</v>
      </c>
      <c r="C1162" s="50" t="s">
        <v>163</v>
      </c>
      <c r="D1162" s="51">
        <v>81179</v>
      </c>
      <c r="E1162" s="56" t="s">
        <v>1913</v>
      </c>
      <c r="F1162" s="53" t="s">
        <v>160</v>
      </c>
      <c r="G1162" s="54">
        <v>12</v>
      </c>
      <c r="H1162" s="55">
        <v>12</v>
      </c>
      <c r="I1162" s="73">
        <v>4.49</v>
      </c>
      <c r="J1162" s="55">
        <v>3.72</v>
      </c>
      <c r="K1162" s="73">
        <v>5.23</v>
      </c>
      <c r="L1162" s="55">
        <v>4.34</v>
      </c>
      <c r="M1162" s="55">
        <f>TRUNC(((J1162*G1162)+(L1162*G1162)),2)</f>
        <v>96.72</v>
      </c>
      <c r="N1162" s="55">
        <f>TRUNC(((J1162*H1162)+(L1162*H1162)),2)</f>
        <v>96.72</v>
      </c>
      <c r="O1162" s="37"/>
      <c r="P1162" s="55">
        <v>4.49</v>
      </c>
      <c r="Q1162" s="55">
        <v>5.23</v>
      </c>
      <c r="R1162" s="55">
        <v>116.64</v>
      </c>
      <c r="S1162" s="55">
        <v>116.64</v>
      </c>
      <c r="T1162" s="135">
        <f>N1162/S1162</f>
        <v>0.82921810699588472</v>
      </c>
      <c r="U1162" s="55">
        <f>TRUNC(J1162*H1162,2)</f>
        <v>44.64</v>
      </c>
      <c r="V1162" s="55">
        <f>TRUNC(L1162*H1162,2)</f>
        <v>52.08</v>
      </c>
      <c r="X1162" s="36" t="b">
        <v>1</v>
      </c>
    </row>
    <row r="1163" spans="1:24" x14ac:dyDescent="0.25">
      <c r="A1163" s="42" t="s">
        <v>4253</v>
      </c>
      <c r="B1163" s="128" t="s">
        <v>1914</v>
      </c>
      <c r="C1163" s="50" t="s">
        <v>163</v>
      </c>
      <c r="D1163" s="51">
        <v>81182</v>
      </c>
      <c r="E1163" s="56" t="s">
        <v>1455</v>
      </c>
      <c r="F1163" s="53" t="s">
        <v>160</v>
      </c>
      <c r="G1163" s="54">
        <v>4</v>
      </c>
      <c r="H1163" s="55">
        <v>4</v>
      </c>
      <c r="I1163" s="73">
        <v>10.33</v>
      </c>
      <c r="J1163" s="55">
        <v>8.57</v>
      </c>
      <c r="K1163" s="73">
        <v>5.23</v>
      </c>
      <c r="L1163" s="55">
        <v>4.34</v>
      </c>
      <c r="M1163" s="55">
        <f>TRUNC(((J1163*G1163)+(L1163*G1163)),2)</f>
        <v>51.64</v>
      </c>
      <c r="N1163" s="55">
        <f>TRUNC(((J1163*H1163)+(L1163*H1163)),2)</f>
        <v>51.64</v>
      </c>
      <c r="O1163" s="37"/>
      <c r="P1163" s="55">
        <v>10.33</v>
      </c>
      <c r="Q1163" s="55">
        <v>5.23</v>
      </c>
      <c r="R1163" s="55">
        <v>62.24</v>
      </c>
      <c r="S1163" s="55">
        <v>62.24</v>
      </c>
      <c r="T1163" s="135">
        <f>N1163/S1163</f>
        <v>0.82969151670951158</v>
      </c>
      <c r="U1163" s="55">
        <f>TRUNC(J1163*H1163,2)</f>
        <v>34.28</v>
      </c>
      <c r="V1163" s="55">
        <f>TRUNC(L1163*H1163,2)</f>
        <v>17.36</v>
      </c>
      <c r="X1163" s="36" t="b">
        <v>1</v>
      </c>
    </row>
    <row r="1164" spans="1:24" x14ac:dyDescent="0.25">
      <c r="A1164" s="42" t="s">
        <v>4254</v>
      </c>
      <c r="B1164" s="128" t="s">
        <v>1915</v>
      </c>
      <c r="C1164" s="50" t="s">
        <v>197</v>
      </c>
      <c r="D1164" s="57" t="s">
        <v>1457</v>
      </c>
      <c r="E1164" s="56" t="s">
        <v>1458</v>
      </c>
      <c r="F1164" s="53" t="s">
        <v>160</v>
      </c>
      <c r="G1164" s="54">
        <v>6</v>
      </c>
      <c r="H1164" s="55">
        <v>6</v>
      </c>
      <c r="I1164" s="73">
        <v>32.74</v>
      </c>
      <c r="J1164" s="55">
        <v>27.17</v>
      </c>
      <c r="K1164" s="73">
        <v>6.92</v>
      </c>
      <c r="L1164" s="55">
        <v>5.74</v>
      </c>
      <c r="M1164" s="55">
        <f>TRUNC(((J1164*G1164)+(L1164*G1164)),2)</f>
        <v>197.46</v>
      </c>
      <c r="N1164" s="55">
        <f>TRUNC(((J1164*H1164)+(L1164*H1164)),2)</f>
        <v>197.46</v>
      </c>
      <c r="O1164" s="37"/>
      <c r="P1164" s="55">
        <v>32.74</v>
      </c>
      <c r="Q1164" s="55">
        <v>6.92</v>
      </c>
      <c r="R1164" s="55">
        <v>237.96</v>
      </c>
      <c r="S1164" s="55">
        <v>237.96</v>
      </c>
      <c r="T1164" s="135">
        <f>N1164/S1164</f>
        <v>0.82980332829046899</v>
      </c>
      <c r="U1164" s="55">
        <f>TRUNC(J1164*H1164,2)</f>
        <v>163.02000000000001</v>
      </c>
      <c r="V1164" s="55">
        <f>TRUNC(L1164*H1164,2)</f>
        <v>34.44</v>
      </c>
      <c r="X1164" s="36" t="b">
        <v>1</v>
      </c>
    </row>
    <row r="1165" spans="1:24" x14ac:dyDescent="0.25">
      <c r="A1165" s="42" t="s">
        <v>4255</v>
      </c>
      <c r="B1165" s="130" t="s">
        <v>1916</v>
      </c>
      <c r="C1165" s="134"/>
      <c r="D1165" s="134"/>
      <c r="E1165" s="61" t="s">
        <v>1527</v>
      </c>
      <c r="F1165" s="134"/>
      <c r="G1165" s="62"/>
      <c r="H1165" s="62"/>
      <c r="I1165" s="72"/>
      <c r="J1165" s="62"/>
      <c r="K1165" s="72"/>
      <c r="L1165" s="62"/>
      <c r="M1165" s="63">
        <f>SUM(M1166:M1172)</f>
        <v>1304.4599999999998</v>
      </c>
      <c r="N1165" s="63">
        <f>SUM(N1166:N1172)</f>
        <v>1304.4599999999998</v>
      </c>
      <c r="O1165" s="37"/>
      <c r="P1165" s="62"/>
      <c r="Q1165" s="62"/>
      <c r="R1165" s="63">
        <v>1572.72</v>
      </c>
      <c r="S1165" s="63">
        <v>1572.72</v>
      </c>
      <c r="T1165" s="135">
        <f>N1165/S1165</f>
        <v>0.82942926903708214</v>
      </c>
      <c r="U1165" s="55">
        <f>TRUNC(J1165*H1165,2)</f>
        <v>0</v>
      </c>
      <c r="V1165" s="55">
        <f>TRUNC(L1165*H1165,2)</f>
        <v>0</v>
      </c>
      <c r="X1165" s="36" t="b">
        <v>1</v>
      </c>
    </row>
    <row r="1166" spans="1:24" ht="24" x14ac:dyDescent="0.3">
      <c r="A1166" s="42" t="s">
        <v>4256</v>
      </c>
      <c r="B1166" s="128" t="s">
        <v>1917</v>
      </c>
      <c r="C1166" s="50" t="s">
        <v>217</v>
      </c>
      <c r="D1166" s="51">
        <v>89481</v>
      </c>
      <c r="E1166" s="56" t="s">
        <v>1474</v>
      </c>
      <c r="F1166" s="53" t="s">
        <v>160</v>
      </c>
      <c r="G1166" s="54">
        <v>22</v>
      </c>
      <c r="H1166" s="55">
        <v>22</v>
      </c>
      <c r="I1166" s="73">
        <v>2.75</v>
      </c>
      <c r="J1166" s="55">
        <v>2.2799999999999998</v>
      </c>
      <c r="K1166" s="73">
        <v>2.62</v>
      </c>
      <c r="L1166" s="55">
        <v>2.17</v>
      </c>
      <c r="M1166" s="55">
        <f>TRUNC(((J1166*G1166)+(L1166*G1166)),2)</f>
        <v>97.9</v>
      </c>
      <c r="N1166" s="55">
        <f>TRUNC(((J1166*H1166)+(L1166*H1166)),2)</f>
        <v>97.9</v>
      </c>
      <c r="O1166" s="38"/>
      <c r="P1166" s="55">
        <v>2.75</v>
      </c>
      <c r="Q1166" s="55">
        <v>2.62</v>
      </c>
      <c r="R1166" s="55">
        <v>118.14</v>
      </c>
      <c r="S1166" s="55">
        <v>118.14</v>
      </c>
      <c r="T1166" s="135">
        <f>N1166/S1166</f>
        <v>0.82867783985102428</v>
      </c>
      <c r="U1166" s="55">
        <f>TRUNC(J1166*H1166,2)</f>
        <v>50.16</v>
      </c>
      <c r="V1166" s="55">
        <f>TRUNC(L1166*H1166,2)</f>
        <v>47.74</v>
      </c>
      <c r="X1166" s="36" t="b">
        <v>1</v>
      </c>
    </row>
    <row r="1167" spans="1:24" ht="24" x14ac:dyDescent="0.3">
      <c r="A1167" s="42" t="s">
        <v>4257</v>
      </c>
      <c r="B1167" s="128" t="s">
        <v>1918</v>
      </c>
      <c r="C1167" s="50" t="s">
        <v>217</v>
      </c>
      <c r="D1167" s="51">
        <v>89501</v>
      </c>
      <c r="E1167" s="56" t="s">
        <v>1477</v>
      </c>
      <c r="F1167" s="53" t="s">
        <v>160</v>
      </c>
      <c r="G1167" s="54">
        <v>16</v>
      </c>
      <c r="H1167" s="55">
        <v>16</v>
      </c>
      <c r="I1167" s="73">
        <v>10.38</v>
      </c>
      <c r="J1167" s="55">
        <v>8.61</v>
      </c>
      <c r="K1167" s="73">
        <v>4.74</v>
      </c>
      <c r="L1167" s="55">
        <v>3.93</v>
      </c>
      <c r="M1167" s="55">
        <f>TRUNC(((J1167*G1167)+(L1167*G1167)),2)</f>
        <v>200.64</v>
      </c>
      <c r="N1167" s="55">
        <f>TRUNC(((J1167*H1167)+(L1167*H1167)),2)</f>
        <v>200.64</v>
      </c>
      <c r="O1167" s="38"/>
      <c r="P1167" s="55">
        <v>10.38</v>
      </c>
      <c r="Q1167" s="55">
        <v>4.74</v>
      </c>
      <c r="R1167" s="55">
        <v>241.92</v>
      </c>
      <c r="S1167" s="55">
        <v>241.92</v>
      </c>
      <c r="T1167" s="135">
        <f>N1167/S1167</f>
        <v>0.82936507936507931</v>
      </c>
      <c r="U1167" s="55">
        <f>TRUNC(J1167*H1167,2)</f>
        <v>137.76</v>
      </c>
      <c r="V1167" s="55">
        <f>TRUNC(L1167*H1167,2)</f>
        <v>62.88</v>
      </c>
      <c r="X1167" s="36" t="b">
        <v>1</v>
      </c>
    </row>
    <row r="1168" spans="1:24" x14ac:dyDescent="0.25">
      <c r="A1168" s="42" t="s">
        <v>4258</v>
      </c>
      <c r="B1168" s="128" t="s">
        <v>1919</v>
      </c>
      <c r="C1168" s="50" t="s">
        <v>163</v>
      </c>
      <c r="D1168" s="51">
        <v>81322</v>
      </c>
      <c r="E1168" s="56" t="s">
        <v>748</v>
      </c>
      <c r="F1168" s="53" t="s">
        <v>160</v>
      </c>
      <c r="G1168" s="54">
        <v>4</v>
      </c>
      <c r="H1168" s="55">
        <v>4</v>
      </c>
      <c r="I1168" s="73">
        <v>2.29</v>
      </c>
      <c r="J1168" s="55">
        <v>1.9</v>
      </c>
      <c r="K1168" s="73">
        <v>6.72</v>
      </c>
      <c r="L1168" s="55">
        <v>5.57</v>
      </c>
      <c r="M1168" s="55">
        <f>TRUNC(((J1168*G1168)+(L1168*G1168)),2)</f>
        <v>29.88</v>
      </c>
      <c r="N1168" s="55">
        <f>TRUNC(((J1168*H1168)+(L1168*H1168)),2)</f>
        <v>29.88</v>
      </c>
      <c r="O1168" s="37"/>
      <c r="P1168" s="55">
        <v>2.29</v>
      </c>
      <c r="Q1168" s="55">
        <v>6.72</v>
      </c>
      <c r="R1168" s="55">
        <v>36.04</v>
      </c>
      <c r="S1168" s="55">
        <v>36.04</v>
      </c>
      <c r="T1168" s="135">
        <f>N1168/S1168</f>
        <v>0.82907880133185352</v>
      </c>
      <c r="U1168" s="55">
        <f>TRUNC(J1168*H1168,2)</f>
        <v>7.6</v>
      </c>
      <c r="V1168" s="55">
        <f>TRUNC(L1168*H1168,2)</f>
        <v>22.28</v>
      </c>
      <c r="X1168" s="36" t="b">
        <v>1</v>
      </c>
    </row>
    <row r="1169" spans="1:24" x14ac:dyDescent="0.25">
      <c r="A1169" s="42" t="s">
        <v>4259</v>
      </c>
      <c r="B1169" s="128" t="s">
        <v>1920</v>
      </c>
      <c r="C1169" s="50" t="s">
        <v>163</v>
      </c>
      <c r="D1169" s="51">
        <v>81325</v>
      </c>
      <c r="E1169" s="56" t="s">
        <v>1921</v>
      </c>
      <c r="F1169" s="53" t="s">
        <v>160</v>
      </c>
      <c r="G1169" s="54">
        <v>4</v>
      </c>
      <c r="H1169" s="55">
        <v>4</v>
      </c>
      <c r="I1169" s="73">
        <v>26.19</v>
      </c>
      <c r="J1169" s="55">
        <v>21.74</v>
      </c>
      <c r="K1169" s="73">
        <v>10.46</v>
      </c>
      <c r="L1169" s="55">
        <v>8.68</v>
      </c>
      <c r="M1169" s="55">
        <f>TRUNC(((J1169*G1169)+(L1169*G1169)),2)</f>
        <v>121.68</v>
      </c>
      <c r="N1169" s="55">
        <f>TRUNC(((J1169*H1169)+(L1169*H1169)),2)</f>
        <v>121.68</v>
      </c>
      <c r="O1169" s="37"/>
      <c r="P1169" s="55">
        <v>26.19</v>
      </c>
      <c r="Q1169" s="55">
        <v>10.46</v>
      </c>
      <c r="R1169" s="55">
        <v>146.6</v>
      </c>
      <c r="S1169" s="55">
        <v>146.6</v>
      </c>
      <c r="T1169" s="135">
        <f>N1169/S1169</f>
        <v>0.83001364256480226</v>
      </c>
      <c r="U1169" s="55">
        <f>TRUNC(J1169*H1169,2)</f>
        <v>86.96</v>
      </c>
      <c r="V1169" s="55">
        <f>TRUNC(L1169*H1169,2)</f>
        <v>34.72</v>
      </c>
      <c r="X1169" s="36" t="b">
        <v>1</v>
      </c>
    </row>
    <row r="1170" spans="1:24" x14ac:dyDescent="0.25">
      <c r="A1170" s="42" t="s">
        <v>4260</v>
      </c>
      <c r="B1170" s="128" t="s">
        <v>1922</v>
      </c>
      <c r="C1170" s="50" t="s">
        <v>163</v>
      </c>
      <c r="D1170" s="51">
        <v>81327</v>
      </c>
      <c r="E1170" s="56" t="s">
        <v>752</v>
      </c>
      <c r="F1170" s="53" t="s">
        <v>160</v>
      </c>
      <c r="G1170" s="54">
        <v>4</v>
      </c>
      <c r="H1170" s="55">
        <v>4</v>
      </c>
      <c r="I1170" s="73">
        <v>129.78</v>
      </c>
      <c r="J1170" s="55">
        <v>107.73</v>
      </c>
      <c r="K1170" s="73">
        <v>13.82</v>
      </c>
      <c r="L1170" s="55">
        <v>11.47</v>
      </c>
      <c r="M1170" s="55">
        <f>TRUNC(((J1170*G1170)+(L1170*G1170)),2)</f>
        <v>476.8</v>
      </c>
      <c r="N1170" s="55">
        <f>TRUNC(((J1170*H1170)+(L1170*H1170)),2)</f>
        <v>476.8</v>
      </c>
      <c r="O1170" s="37"/>
      <c r="P1170" s="55">
        <v>129.78</v>
      </c>
      <c r="Q1170" s="55">
        <v>13.82</v>
      </c>
      <c r="R1170" s="55">
        <v>574.4</v>
      </c>
      <c r="S1170" s="55">
        <v>574.4</v>
      </c>
      <c r="T1170" s="135">
        <f>N1170/S1170</f>
        <v>0.83008356545961004</v>
      </c>
      <c r="U1170" s="55">
        <f>TRUNC(J1170*H1170,2)</f>
        <v>430.92</v>
      </c>
      <c r="V1170" s="55">
        <f>TRUNC(L1170*H1170,2)</f>
        <v>45.88</v>
      </c>
      <c r="X1170" s="36" t="b">
        <v>1</v>
      </c>
    </row>
    <row r="1171" spans="1:24" x14ac:dyDescent="0.25">
      <c r="A1171" s="42" t="s">
        <v>4261</v>
      </c>
      <c r="B1171" s="128" t="s">
        <v>1923</v>
      </c>
      <c r="C1171" s="50" t="s">
        <v>163</v>
      </c>
      <c r="D1171" s="51">
        <v>81360</v>
      </c>
      <c r="E1171" s="56" t="s">
        <v>1485</v>
      </c>
      <c r="F1171" s="53" t="s">
        <v>160</v>
      </c>
      <c r="G1171" s="54">
        <v>34</v>
      </c>
      <c r="H1171" s="55">
        <v>34</v>
      </c>
      <c r="I1171" s="73">
        <v>7.3</v>
      </c>
      <c r="J1171" s="55">
        <v>6.05</v>
      </c>
      <c r="K1171" s="73">
        <v>4.26</v>
      </c>
      <c r="L1171" s="55">
        <v>3.53</v>
      </c>
      <c r="M1171" s="55">
        <f>TRUNC(((J1171*G1171)+(L1171*G1171)),2)</f>
        <v>325.72000000000003</v>
      </c>
      <c r="N1171" s="55">
        <f>TRUNC(((J1171*H1171)+(L1171*H1171)),2)</f>
        <v>325.72000000000003</v>
      </c>
      <c r="O1171" s="37"/>
      <c r="P1171" s="55">
        <v>7.3</v>
      </c>
      <c r="Q1171" s="55">
        <v>4.26</v>
      </c>
      <c r="R1171" s="55">
        <v>393.04</v>
      </c>
      <c r="S1171" s="55">
        <v>393.04</v>
      </c>
      <c r="T1171" s="135">
        <f>N1171/S1171</f>
        <v>0.82871972318339104</v>
      </c>
      <c r="U1171" s="55">
        <f>TRUNC(J1171*H1171,2)</f>
        <v>205.7</v>
      </c>
      <c r="V1171" s="55">
        <f>TRUNC(L1171*H1171,2)</f>
        <v>120.02</v>
      </c>
      <c r="X1171" s="36" t="b">
        <v>1</v>
      </c>
    </row>
    <row r="1172" spans="1:24" ht="36" x14ac:dyDescent="0.3">
      <c r="A1172" s="42" t="s">
        <v>4262</v>
      </c>
      <c r="B1172" s="128" t="s">
        <v>1924</v>
      </c>
      <c r="C1172" s="50" t="s">
        <v>217</v>
      </c>
      <c r="D1172" s="51">
        <v>94672</v>
      </c>
      <c r="E1172" s="56" t="s">
        <v>1925</v>
      </c>
      <c r="F1172" s="53" t="s">
        <v>160</v>
      </c>
      <c r="G1172" s="54">
        <v>6</v>
      </c>
      <c r="H1172" s="55">
        <v>6</v>
      </c>
      <c r="I1172" s="73">
        <v>5.95</v>
      </c>
      <c r="J1172" s="55">
        <v>4.93</v>
      </c>
      <c r="K1172" s="73">
        <v>4.4800000000000004</v>
      </c>
      <c r="L1172" s="55">
        <v>3.71</v>
      </c>
      <c r="M1172" s="55">
        <f>TRUNC(((J1172*G1172)+(L1172*G1172)),2)</f>
        <v>51.84</v>
      </c>
      <c r="N1172" s="55">
        <f>TRUNC(((J1172*H1172)+(L1172*H1172)),2)</f>
        <v>51.84</v>
      </c>
      <c r="O1172" s="313"/>
      <c r="P1172" s="55">
        <v>5.95</v>
      </c>
      <c r="Q1172" s="55">
        <v>4.4800000000000004</v>
      </c>
      <c r="R1172" s="55">
        <v>62.58</v>
      </c>
      <c r="S1172" s="55">
        <v>62.58</v>
      </c>
      <c r="T1172" s="135">
        <f>N1172/S1172</f>
        <v>0.82837967401725798</v>
      </c>
      <c r="U1172" s="55">
        <f>TRUNC(J1172*H1172,2)</f>
        <v>29.58</v>
      </c>
      <c r="V1172" s="55">
        <f>TRUNC(L1172*H1172,2)</f>
        <v>22.26</v>
      </c>
      <c r="X1172" s="36" t="b">
        <v>1</v>
      </c>
    </row>
    <row r="1173" spans="1:24" x14ac:dyDescent="0.25">
      <c r="A1173" s="42" t="s">
        <v>4263</v>
      </c>
      <c r="B1173" s="130" t="s">
        <v>1926</v>
      </c>
      <c r="C1173" s="134"/>
      <c r="D1173" s="134"/>
      <c r="E1173" s="61" t="s">
        <v>1487</v>
      </c>
      <c r="F1173" s="134"/>
      <c r="G1173" s="62"/>
      <c r="H1173" s="62"/>
      <c r="I1173" s="72"/>
      <c r="J1173" s="62"/>
      <c r="K1173" s="72"/>
      <c r="L1173" s="62"/>
      <c r="M1173" s="63">
        <f>SUM(M1174:M1182)</f>
        <v>1831.92</v>
      </c>
      <c r="N1173" s="63">
        <f>SUM(N1174:N1182)</f>
        <v>1831.92</v>
      </c>
      <c r="O1173" s="37"/>
      <c r="P1173" s="62"/>
      <c r="Q1173" s="62"/>
      <c r="R1173" s="63">
        <v>2207.34</v>
      </c>
      <c r="S1173" s="63">
        <v>2207.34</v>
      </c>
      <c r="T1173" s="135">
        <f>N1173/S1173</f>
        <v>0.82992198755062652</v>
      </c>
      <c r="U1173" s="55">
        <f>TRUNC(J1173*H1173,2)</f>
        <v>0</v>
      </c>
      <c r="V1173" s="55">
        <f>TRUNC(L1173*H1173,2)</f>
        <v>0</v>
      </c>
      <c r="X1173" s="36" t="b">
        <v>1</v>
      </c>
    </row>
    <row r="1174" spans="1:24" ht="24" x14ac:dyDescent="0.3">
      <c r="A1174" s="42" t="s">
        <v>4264</v>
      </c>
      <c r="B1174" s="128" t="s">
        <v>1927</v>
      </c>
      <c r="C1174" s="50" t="s">
        <v>217</v>
      </c>
      <c r="D1174" s="51">
        <v>89617</v>
      </c>
      <c r="E1174" s="56" t="s">
        <v>1489</v>
      </c>
      <c r="F1174" s="53" t="s">
        <v>160</v>
      </c>
      <c r="G1174" s="54">
        <v>6</v>
      </c>
      <c r="H1174" s="55">
        <v>6</v>
      </c>
      <c r="I1174" s="73">
        <v>4.12</v>
      </c>
      <c r="J1174" s="55">
        <v>3.42</v>
      </c>
      <c r="K1174" s="73">
        <v>3.5</v>
      </c>
      <c r="L1174" s="55">
        <v>2.9</v>
      </c>
      <c r="M1174" s="55">
        <f>TRUNC(((J1174*G1174)+(L1174*G1174)),2)</f>
        <v>37.92</v>
      </c>
      <c r="N1174" s="55">
        <f>TRUNC(((J1174*H1174)+(L1174*H1174)),2)</f>
        <v>37.92</v>
      </c>
      <c r="O1174" s="38"/>
      <c r="P1174" s="55">
        <v>4.12</v>
      </c>
      <c r="Q1174" s="55">
        <v>3.5</v>
      </c>
      <c r="R1174" s="55">
        <v>45.72</v>
      </c>
      <c r="S1174" s="55">
        <v>45.72</v>
      </c>
      <c r="T1174" s="135">
        <f>N1174/S1174</f>
        <v>0.82939632545931763</v>
      </c>
      <c r="U1174" s="55">
        <f>TRUNC(J1174*H1174,2)</f>
        <v>20.52</v>
      </c>
      <c r="V1174" s="55">
        <f>TRUNC(L1174*H1174,2)</f>
        <v>17.399999999999999</v>
      </c>
      <c r="X1174" s="36" t="b">
        <v>1</v>
      </c>
    </row>
    <row r="1175" spans="1:24" x14ac:dyDescent="0.25">
      <c r="A1175" s="42" t="s">
        <v>4265</v>
      </c>
      <c r="B1175" s="128" t="s">
        <v>1928</v>
      </c>
      <c r="C1175" s="50" t="s">
        <v>163</v>
      </c>
      <c r="D1175" s="51">
        <v>81405</v>
      </c>
      <c r="E1175" s="56" t="s">
        <v>1492</v>
      </c>
      <c r="F1175" s="53" t="s">
        <v>160</v>
      </c>
      <c r="G1175" s="54">
        <v>8</v>
      </c>
      <c r="H1175" s="55">
        <v>8</v>
      </c>
      <c r="I1175" s="73">
        <v>11.64</v>
      </c>
      <c r="J1175" s="55">
        <v>9.66</v>
      </c>
      <c r="K1175" s="73">
        <v>11.21</v>
      </c>
      <c r="L1175" s="55">
        <v>9.3000000000000007</v>
      </c>
      <c r="M1175" s="55">
        <f>TRUNC(((J1175*G1175)+(L1175*G1175)),2)</f>
        <v>151.68</v>
      </c>
      <c r="N1175" s="55">
        <f>TRUNC(((J1175*H1175)+(L1175*H1175)),2)</f>
        <v>151.68</v>
      </c>
      <c r="O1175" s="37"/>
      <c r="P1175" s="55">
        <v>11.64</v>
      </c>
      <c r="Q1175" s="55">
        <v>11.21</v>
      </c>
      <c r="R1175" s="55">
        <v>182.8</v>
      </c>
      <c r="S1175" s="55">
        <v>182.8</v>
      </c>
      <c r="T1175" s="135">
        <f>N1175/S1175</f>
        <v>0.82975929978118157</v>
      </c>
      <c r="U1175" s="55">
        <f>TRUNC(J1175*H1175,2)</f>
        <v>77.28</v>
      </c>
      <c r="V1175" s="55">
        <f>TRUNC(L1175*H1175,2)</f>
        <v>74.400000000000006</v>
      </c>
      <c r="X1175" s="36" t="b">
        <v>1</v>
      </c>
    </row>
    <row r="1176" spans="1:24" x14ac:dyDescent="0.25">
      <c r="A1176" s="42" t="s">
        <v>4266</v>
      </c>
      <c r="B1176" s="128" t="s">
        <v>1929</v>
      </c>
      <c r="C1176" s="50" t="s">
        <v>163</v>
      </c>
      <c r="D1176" s="51">
        <v>81406</v>
      </c>
      <c r="E1176" s="56" t="s">
        <v>1930</v>
      </c>
      <c r="F1176" s="53" t="s">
        <v>160</v>
      </c>
      <c r="G1176" s="54">
        <v>14</v>
      </c>
      <c r="H1176" s="55">
        <v>14</v>
      </c>
      <c r="I1176" s="73">
        <v>29.95</v>
      </c>
      <c r="J1176" s="55">
        <v>24.86</v>
      </c>
      <c r="K1176" s="73">
        <v>11.21</v>
      </c>
      <c r="L1176" s="55">
        <v>9.3000000000000007</v>
      </c>
      <c r="M1176" s="55">
        <f>TRUNC(((J1176*G1176)+(L1176*G1176)),2)</f>
        <v>478.24</v>
      </c>
      <c r="N1176" s="55">
        <f>TRUNC(((J1176*H1176)+(L1176*H1176)),2)</f>
        <v>478.24</v>
      </c>
      <c r="O1176" s="37"/>
      <c r="P1176" s="55">
        <v>29.95</v>
      </c>
      <c r="Q1176" s="55">
        <v>11.21</v>
      </c>
      <c r="R1176" s="55">
        <v>576.24</v>
      </c>
      <c r="S1176" s="55">
        <v>576.24</v>
      </c>
      <c r="T1176" s="135">
        <f>N1176/S1176</f>
        <v>0.82993197278911568</v>
      </c>
      <c r="U1176" s="55">
        <f>TRUNC(J1176*H1176,2)</f>
        <v>348.04</v>
      </c>
      <c r="V1176" s="55">
        <f>TRUNC(L1176*H1176,2)</f>
        <v>130.19999999999999</v>
      </c>
      <c r="X1176" s="36" t="b">
        <v>1</v>
      </c>
    </row>
    <row r="1177" spans="1:24" x14ac:dyDescent="0.25">
      <c r="A1177" s="42" t="s">
        <v>4267</v>
      </c>
      <c r="B1177" s="128" t="s">
        <v>1931</v>
      </c>
      <c r="C1177" s="50" t="s">
        <v>163</v>
      </c>
      <c r="D1177" s="51">
        <v>81408</v>
      </c>
      <c r="E1177" s="56" t="s">
        <v>756</v>
      </c>
      <c r="F1177" s="53" t="s">
        <v>160</v>
      </c>
      <c r="G1177" s="54">
        <v>6</v>
      </c>
      <c r="H1177" s="55">
        <v>6</v>
      </c>
      <c r="I1177" s="73">
        <v>90.27</v>
      </c>
      <c r="J1177" s="55">
        <v>74.930000000000007</v>
      </c>
      <c r="K1177" s="73">
        <v>16.82</v>
      </c>
      <c r="L1177" s="55">
        <v>13.96</v>
      </c>
      <c r="M1177" s="55">
        <f>TRUNC(((J1177*G1177)+(L1177*G1177)),2)</f>
        <v>533.34</v>
      </c>
      <c r="N1177" s="55">
        <f>TRUNC(((J1177*H1177)+(L1177*H1177)),2)</f>
        <v>533.34</v>
      </c>
      <c r="O1177" s="37"/>
      <c r="P1177" s="55">
        <v>90.27</v>
      </c>
      <c r="Q1177" s="55">
        <v>16.82</v>
      </c>
      <c r="R1177" s="55">
        <v>642.54</v>
      </c>
      <c r="S1177" s="55">
        <v>642.54</v>
      </c>
      <c r="T1177" s="135">
        <f>N1177/S1177</f>
        <v>0.83004949108226733</v>
      </c>
      <c r="U1177" s="55">
        <f>TRUNC(J1177*H1177,2)</f>
        <v>449.58</v>
      </c>
      <c r="V1177" s="55">
        <f>TRUNC(L1177*H1177,2)</f>
        <v>83.76</v>
      </c>
      <c r="X1177" s="36" t="b">
        <v>1</v>
      </c>
    </row>
    <row r="1178" spans="1:24" x14ac:dyDescent="0.25">
      <c r="A1178" s="42" t="s">
        <v>4268</v>
      </c>
      <c r="B1178" s="128" t="s">
        <v>1932</v>
      </c>
      <c r="C1178" s="50" t="s">
        <v>163</v>
      </c>
      <c r="D1178" s="51">
        <v>81421</v>
      </c>
      <c r="E1178" s="56" t="s">
        <v>1933</v>
      </c>
      <c r="F1178" s="53" t="s">
        <v>160</v>
      </c>
      <c r="G1178" s="54">
        <v>4</v>
      </c>
      <c r="H1178" s="55">
        <v>4</v>
      </c>
      <c r="I1178" s="73">
        <v>8.4600000000000009</v>
      </c>
      <c r="J1178" s="55">
        <v>7.02</v>
      </c>
      <c r="K1178" s="73">
        <v>7.1</v>
      </c>
      <c r="L1178" s="55">
        <v>5.89</v>
      </c>
      <c r="M1178" s="55">
        <f>TRUNC(((J1178*G1178)+(L1178*G1178)),2)</f>
        <v>51.64</v>
      </c>
      <c r="N1178" s="55">
        <f>TRUNC(((J1178*H1178)+(L1178*H1178)),2)</f>
        <v>51.64</v>
      </c>
      <c r="O1178" s="37"/>
      <c r="P1178" s="55">
        <v>8.4600000000000009</v>
      </c>
      <c r="Q1178" s="55">
        <v>7.1</v>
      </c>
      <c r="R1178" s="55">
        <v>62.24</v>
      </c>
      <c r="S1178" s="55">
        <v>62.24</v>
      </c>
      <c r="T1178" s="135">
        <f>N1178/S1178</f>
        <v>0.82969151670951158</v>
      </c>
      <c r="U1178" s="55">
        <f>TRUNC(J1178*H1178,2)</f>
        <v>28.08</v>
      </c>
      <c r="V1178" s="55">
        <f>TRUNC(L1178*H1178,2)</f>
        <v>23.56</v>
      </c>
      <c r="X1178" s="36" t="b">
        <v>1</v>
      </c>
    </row>
    <row r="1179" spans="1:24" x14ac:dyDescent="0.25">
      <c r="A1179" s="42" t="s">
        <v>4269</v>
      </c>
      <c r="B1179" s="128" t="s">
        <v>1934</v>
      </c>
      <c r="C1179" s="50" t="s">
        <v>163</v>
      </c>
      <c r="D1179" s="51">
        <v>81424</v>
      </c>
      <c r="E1179" s="56" t="s">
        <v>1935</v>
      </c>
      <c r="F1179" s="53" t="s">
        <v>160</v>
      </c>
      <c r="G1179" s="54">
        <v>14</v>
      </c>
      <c r="H1179" s="55">
        <v>14</v>
      </c>
      <c r="I1179" s="73">
        <v>9.8800000000000008</v>
      </c>
      <c r="J1179" s="55">
        <v>8.1999999999999993</v>
      </c>
      <c r="K1179" s="73">
        <v>11.21</v>
      </c>
      <c r="L1179" s="55">
        <v>9.3000000000000007</v>
      </c>
      <c r="M1179" s="55">
        <f>TRUNC(((J1179*G1179)+(L1179*G1179)),2)</f>
        <v>245</v>
      </c>
      <c r="N1179" s="55">
        <f>TRUNC(((J1179*H1179)+(L1179*H1179)),2)</f>
        <v>245</v>
      </c>
      <c r="O1179" s="37"/>
      <c r="P1179" s="55">
        <v>9.8800000000000008</v>
      </c>
      <c r="Q1179" s="55">
        <v>11.21</v>
      </c>
      <c r="R1179" s="55">
        <v>295.26</v>
      </c>
      <c r="S1179" s="55">
        <v>295.26</v>
      </c>
      <c r="T1179" s="135">
        <f>N1179/S1179</f>
        <v>0.8297771455666193</v>
      </c>
      <c r="U1179" s="55">
        <f>TRUNC(J1179*H1179,2)</f>
        <v>114.8</v>
      </c>
      <c r="V1179" s="55">
        <f>TRUNC(L1179*H1179,2)</f>
        <v>130.19999999999999</v>
      </c>
      <c r="X1179" s="36" t="b">
        <v>1</v>
      </c>
    </row>
    <row r="1180" spans="1:24" ht="24" x14ac:dyDescent="0.3">
      <c r="A1180" s="42" t="s">
        <v>4270</v>
      </c>
      <c r="B1180" s="128" t="s">
        <v>1936</v>
      </c>
      <c r="C1180" s="50" t="s">
        <v>217</v>
      </c>
      <c r="D1180" s="51">
        <v>89630</v>
      </c>
      <c r="E1180" s="52" t="s">
        <v>3082</v>
      </c>
      <c r="F1180" s="53" t="s">
        <v>160</v>
      </c>
      <c r="G1180" s="54">
        <v>2</v>
      </c>
      <c r="H1180" s="55">
        <v>2</v>
      </c>
      <c r="I1180" s="73">
        <v>62.2</v>
      </c>
      <c r="J1180" s="55">
        <v>51.63</v>
      </c>
      <c r="K1180" s="73">
        <v>7.73</v>
      </c>
      <c r="L1180" s="55">
        <v>6.41</v>
      </c>
      <c r="M1180" s="55">
        <f>TRUNC(((J1180*G1180)+(L1180*G1180)),2)</f>
        <v>116.08</v>
      </c>
      <c r="N1180" s="55">
        <f>TRUNC(((J1180*H1180)+(L1180*H1180)),2)</f>
        <v>116.08</v>
      </c>
      <c r="O1180" s="38"/>
      <c r="P1180" s="55">
        <v>62.2</v>
      </c>
      <c r="Q1180" s="55">
        <v>7.73</v>
      </c>
      <c r="R1180" s="55">
        <v>139.86000000000001</v>
      </c>
      <c r="S1180" s="55">
        <v>139.86000000000001</v>
      </c>
      <c r="T1180" s="135">
        <f>N1180/S1180</f>
        <v>0.82997282997282984</v>
      </c>
      <c r="U1180" s="55">
        <f>TRUNC(J1180*H1180,2)</f>
        <v>103.26</v>
      </c>
      <c r="V1180" s="55">
        <f>TRUNC(L1180*H1180,2)</f>
        <v>12.82</v>
      </c>
      <c r="X1180" s="36" t="b">
        <v>1</v>
      </c>
    </row>
    <row r="1181" spans="1:24" x14ac:dyDescent="0.25">
      <c r="A1181" s="42" t="s">
        <v>4271</v>
      </c>
      <c r="B1181" s="128" t="s">
        <v>1937</v>
      </c>
      <c r="C1181" s="50" t="s">
        <v>163</v>
      </c>
      <c r="D1181" s="51">
        <v>81428</v>
      </c>
      <c r="E1181" s="56" t="s">
        <v>1495</v>
      </c>
      <c r="F1181" s="53" t="s">
        <v>160</v>
      </c>
      <c r="G1181" s="54">
        <v>2</v>
      </c>
      <c r="H1181" s="55">
        <v>2</v>
      </c>
      <c r="I1181" s="73">
        <v>78.56</v>
      </c>
      <c r="J1181" s="55">
        <v>65.209999999999994</v>
      </c>
      <c r="K1181" s="73">
        <v>16.82</v>
      </c>
      <c r="L1181" s="55">
        <v>13.96</v>
      </c>
      <c r="M1181" s="55">
        <f>TRUNC(((J1181*G1181)+(L1181*G1181)),2)</f>
        <v>158.34</v>
      </c>
      <c r="N1181" s="55">
        <f>TRUNC(((J1181*H1181)+(L1181*H1181)),2)</f>
        <v>158.34</v>
      </c>
      <c r="O1181" s="37"/>
      <c r="P1181" s="55">
        <v>78.56</v>
      </c>
      <c r="Q1181" s="55">
        <v>16.82</v>
      </c>
      <c r="R1181" s="55">
        <v>190.76</v>
      </c>
      <c r="S1181" s="55">
        <v>190.76</v>
      </c>
      <c r="T1181" s="135">
        <f>N1181/S1181</f>
        <v>0.8300482281400714</v>
      </c>
      <c r="U1181" s="55">
        <f>TRUNC(J1181*H1181,2)</f>
        <v>130.41999999999999</v>
      </c>
      <c r="V1181" s="55">
        <f>TRUNC(L1181*H1181,2)</f>
        <v>27.92</v>
      </c>
      <c r="X1181" s="36" t="b">
        <v>1</v>
      </c>
    </row>
    <row r="1182" spans="1:24" x14ac:dyDescent="0.3">
      <c r="A1182" s="42" t="s">
        <v>4272</v>
      </c>
      <c r="B1182" s="128" t="s">
        <v>1938</v>
      </c>
      <c r="C1182" s="50" t="s">
        <v>163</v>
      </c>
      <c r="D1182" s="51">
        <v>81445</v>
      </c>
      <c r="E1182" s="56" t="s">
        <v>1501</v>
      </c>
      <c r="F1182" s="53" t="s">
        <v>160</v>
      </c>
      <c r="G1182" s="54">
        <v>4</v>
      </c>
      <c r="H1182" s="55">
        <v>4</v>
      </c>
      <c r="I1182" s="73">
        <v>10.88</v>
      </c>
      <c r="J1182" s="55">
        <v>9.0299999999999994</v>
      </c>
      <c r="K1182" s="73">
        <v>7.1</v>
      </c>
      <c r="L1182" s="55">
        <v>5.89</v>
      </c>
      <c r="M1182" s="55">
        <f>TRUNC(((J1182*G1182)+(L1182*G1182)),2)</f>
        <v>59.68</v>
      </c>
      <c r="N1182" s="55">
        <f>TRUNC(((J1182*H1182)+(L1182*H1182)),2)</f>
        <v>59.68</v>
      </c>
      <c r="O1182" s="38"/>
      <c r="P1182" s="55">
        <v>10.88</v>
      </c>
      <c r="Q1182" s="55">
        <v>7.1</v>
      </c>
      <c r="R1182" s="55">
        <v>71.92</v>
      </c>
      <c r="S1182" s="55">
        <v>71.92</v>
      </c>
      <c r="T1182" s="135">
        <f>N1182/S1182</f>
        <v>0.82981090100111232</v>
      </c>
      <c r="U1182" s="55">
        <f>TRUNC(J1182*H1182,2)</f>
        <v>36.119999999999997</v>
      </c>
      <c r="V1182" s="55">
        <f>TRUNC(L1182*H1182,2)</f>
        <v>23.56</v>
      </c>
      <c r="X1182" s="36" t="b">
        <v>1</v>
      </c>
    </row>
    <row r="1183" spans="1:24" x14ac:dyDescent="0.25">
      <c r="A1183" s="42" t="s">
        <v>4273</v>
      </c>
      <c r="B1183" s="130" t="s">
        <v>1939</v>
      </c>
      <c r="C1183" s="134"/>
      <c r="D1183" s="134"/>
      <c r="E1183" s="61" t="s">
        <v>1444</v>
      </c>
      <c r="F1183" s="134"/>
      <c r="G1183" s="62"/>
      <c r="H1183" s="62"/>
      <c r="I1183" s="72"/>
      <c r="J1183" s="62"/>
      <c r="K1183" s="72"/>
      <c r="L1183" s="62"/>
      <c r="M1183" s="63">
        <f>SUM(M1184:M1187)</f>
        <v>421.4</v>
      </c>
      <c r="N1183" s="63">
        <f>SUM(N1184:N1187)</f>
        <v>421.4</v>
      </c>
      <c r="O1183" s="37"/>
      <c r="P1183" s="62"/>
      <c r="Q1183" s="62"/>
      <c r="R1183" s="63">
        <v>508.06</v>
      </c>
      <c r="S1183" s="63">
        <v>508.06</v>
      </c>
      <c r="T1183" s="135">
        <f>N1183/S1183</f>
        <v>0.82942959492973267</v>
      </c>
      <c r="U1183" s="55">
        <f>TRUNC(J1183*H1183,2)</f>
        <v>0</v>
      </c>
      <c r="V1183" s="55">
        <f>TRUNC(L1183*H1183,2)</f>
        <v>0</v>
      </c>
      <c r="X1183" s="36" t="b">
        <v>1</v>
      </c>
    </row>
    <row r="1184" spans="1:24" x14ac:dyDescent="0.25">
      <c r="A1184" s="42" t="s">
        <v>4274</v>
      </c>
      <c r="B1184" s="128" t="s">
        <v>1940</v>
      </c>
      <c r="C1184" s="50" t="s">
        <v>163</v>
      </c>
      <c r="D1184" s="51">
        <v>81066</v>
      </c>
      <c r="E1184" s="56" t="s">
        <v>1448</v>
      </c>
      <c r="F1184" s="53" t="s">
        <v>160</v>
      </c>
      <c r="G1184" s="54">
        <v>8</v>
      </c>
      <c r="H1184" s="55">
        <v>8</v>
      </c>
      <c r="I1184" s="73">
        <v>1.04</v>
      </c>
      <c r="J1184" s="55">
        <v>0.86</v>
      </c>
      <c r="K1184" s="73">
        <v>3.37</v>
      </c>
      <c r="L1184" s="55">
        <v>2.79</v>
      </c>
      <c r="M1184" s="55">
        <f>TRUNC(((J1184*G1184)+(L1184*G1184)),2)</f>
        <v>29.2</v>
      </c>
      <c r="N1184" s="55">
        <f>TRUNC(((J1184*H1184)+(L1184*H1184)),2)</f>
        <v>29.2</v>
      </c>
      <c r="O1184" s="37"/>
      <c r="P1184" s="55">
        <v>1.04</v>
      </c>
      <c r="Q1184" s="55">
        <v>3.37</v>
      </c>
      <c r="R1184" s="55">
        <v>35.28</v>
      </c>
      <c r="S1184" s="55">
        <v>35.28</v>
      </c>
      <c r="T1184" s="135">
        <f>N1184/S1184</f>
        <v>0.82766439909297052</v>
      </c>
      <c r="U1184" s="55">
        <f>TRUNC(J1184*H1184,2)</f>
        <v>6.88</v>
      </c>
      <c r="V1184" s="55">
        <f>TRUNC(L1184*H1184,2)</f>
        <v>22.32</v>
      </c>
      <c r="X1184" s="36" t="b">
        <v>1</v>
      </c>
    </row>
    <row r="1185" spans="1:24" x14ac:dyDescent="0.25">
      <c r="A1185" s="42" t="s">
        <v>4275</v>
      </c>
      <c r="B1185" s="128" t="s">
        <v>1941</v>
      </c>
      <c r="C1185" s="50" t="s">
        <v>163</v>
      </c>
      <c r="D1185" s="51">
        <v>81067</v>
      </c>
      <c r="E1185" s="56" t="s">
        <v>732</v>
      </c>
      <c r="F1185" s="53" t="s">
        <v>160</v>
      </c>
      <c r="G1185" s="54">
        <v>8</v>
      </c>
      <c r="H1185" s="55">
        <v>8</v>
      </c>
      <c r="I1185" s="73">
        <v>2.2999999999999998</v>
      </c>
      <c r="J1185" s="55">
        <v>1.9</v>
      </c>
      <c r="K1185" s="73">
        <v>3.37</v>
      </c>
      <c r="L1185" s="55">
        <v>2.79</v>
      </c>
      <c r="M1185" s="55">
        <f>TRUNC(((J1185*G1185)+(L1185*G1185)),2)</f>
        <v>37.520000000000003</v>
      </c>
      <c r="N1185" s="55">
        <f>TRUNC(((J1185*H1185)+(L1185*H1185)),2)</f>
        <v>37.520000000000003</v>
      </c>
      <c r="O1185" s="37"/>
      <c r="P1185" s="55">
        <v>2.2999999999999998</v>
      </c>
      <c r="Q1185" s="55">
        <v>3.37</v>
      </c>
      <c r="R1185" s="55">
        <v>45.36</v>
      </c>
      <c r="S1185" s="55">
        <v>45.36</v>
      </c>
      <c r="T1185" s="135">
        <f>N1185/S1185</f>
        <v>0.82716049382716061</v>
      </c>
      <c r="U1185" s="55">
        <f>TRUNC(J1185*H1185,2)</f>
        <v>15.2</v>
      </c>
      <c r="V1185" s="55">
        <f>TRUNC(L1185*H1185,2)</f>
        <v>22.32</v>
      </c>
      <c r="X1185" s="36" t="b">
        <v>1</v>
      </c>
    </row>
    <row r="1186" spans="1:24" x14ac:dyDescent="0.3">
      <c r="A1186" s="42" t="s">
        <v>4276</v>
      </c>
      <c r="B1186" s="128" t="s">
        <v>1942</v>
      </c>
      <c r="C1186" s="50" t="s">
        <v>163</v>
      </c>
      <c r="D1186" s="51">
        <v>81069</v>
      </c>
      <c r="E1186" s="56" t="s">
        <v>734</v>
      </c>
      <c r="F1186" s="53" t="s">
        <v>160</v>
      </c>
      <c r="G1186" s="54">
        <v>26</v>
      </c>
      <c r="H1186" s="55">
        <v>26</v>
      </c>
      <c r="I1186" s="73">
        <v>5.64</v>
      </c>
      <c r="J1186" s="55">
        <v>4.68</v>
      </c>
      <c r="K1186" s="73">
        <v>5.23</v>
      </c>
      <c r="L1186" s="55">
        <v>4.34</v>
      </c>
      <c r="M1186" s="55">
        <f>TRUNC(((J1186*G1186)+(L1186*G1186)),2)</f>
        <v>234.52</v>
      </c>
      <c r="N1186" s="55">
        <f>TRUNC(((J1186*H1186)+(L1186*H1186)),2)</f>
        <v>234.52</v>
      </c>
      <c r="O1186" s="38"/>
      <c r="P1186" s="55">
        <v>5.64</v>
      </c>
      <c r="Q1186" s="55">
        <v>5.23</v>
      </c>
      <c r="R1186" s="55">
        <v>282.62</v>
      </c>
      <c r="S1186" s="55">
        <v>282.62</v>
      </c>
      <c r="T1186" s="135">
        <f>N1186/S1186</f>
        <v>0.82980680772769089</v>
      </c>
      <c r="U1186" s="55">
        <f>TRUNC(J1186*H1186,2)</f>
        <v>121.68</v>
      </c>
      <c r="V1186" s="55">
        <f>TRUNC(L1186*H1186,2)</f>
        <v>112.84</v>
      </c>
      <c r="X1186" s="36" t="b">
        <v>1</v>
      </c>
    </row>
    <row r="1187" spans="1:24" x14ac:dyDescent="0.25">
      <c r="A1187" s="42" t="s">
        <v>4277</v>
      </c>
      <c r="B1187" s="128" t="s">
        <v>1943</v>
      </c>
      <c r="C1187" s="50" t="s">
        <v>163</v>
      </c>
      <c r="D1187" s="51">
        <v>81070</v>
      </c>
      <c r="E1187" s="56" t="s">
        <v>1944</v>
      </c>
      <c r="F1187" s="53" t="s">
        <v>160</v>
      </c>
      <c r="G1187" s="54">
        <v>8</v>
      </c>
      <c r="H1187" s="55">
        <v>8</v>
      </c>
      <c r="I1187" s="73">
        <v>12.87</v>
      </c>
      <c r="J1187" s="55">
        <v>10.68</v>
      </c>
      <c r="K1187" s="73">
        <v>5.23</v>
      </c>
      <c r="L1187" s="55">
        <v>4.34</v>
      </c>
      <c r="M1187" s="55">
        <f>TRUNC(((J1187*G1187)+(L1187*G1187)),2)</f>
        <v>120.16</v>
      </c>
      <c r="N1187" s="55">
        <f>TRUNC(((J1187*H1187)+(L1187*H1187)),2)</f>
        <v>120.16</v>
      </c>
      <c r="O1187" s="37"/>
      <c r="P1187" s="55">
        <v>12.87</v>
      </c>
      <c r="Q1187" s="55">
        <v>5.23</v>
      </c>
      <c r="R1187" s="55">
        <v>144.80000000000001</v>
      </c>
      <c r="S1187" s="55">
        <v>144.80000000000001</v>
      </c>
      <c r="T1187" s="135">
        <f>N1187/S1187</f>
        <v>0.82983425414364631</v>
      </c>
      <c r="U1187" s="55">
        <f>TRUNC(J1187*H1187,2)</f>
        <v>85.44</v>
      </c>
      <c r="V1187" s="55">
        <f>TRUNC(L1187*H1187,2)</f>
        <v>34.72</v>
      </c>
      <c r="X1187" s="36" t="b">
        <v>1</v>
      </c>
    </row>
    <row r="1188" spans="1:24" x14ac:dyDescent="0.25">
      <c r="A1188" s="42" t="s">
        <v>4278</v>
      </c>
      <c r="B1188" s="130" t="s">
        <v>1945</v>
      </c>
      <c r="C1188" s="134"/>
      <c r="D1188" s="134"/>
      <c r="E1188" s="61" t="s">
        <v>1503</v>
      </c>
      <c r="F1188" s="134"/>
      <c r="G1188" s="62"/>
      <c r="H1188" s="62"/>
      <c r="I1188" s="72"/>
      <c r="J1188" s="62"/>
      <c r="K1188" s="72"/>
      <c r="L1188" s="62"/>
      <c r="M1188" s="63">
        <f>SUM(M1189:M1190)</f>
        <v>1097</v>
      </c>
      <c r="N1188" s="63">
        <f>SUM(N1189:N1190)</f>
        <v>1097</v>
      </c>
      <c r="O1188" s="37"/>
      <c r="P1188" s="62"/>
      <c r="Q1188" s="62"/>
      <c r="R1188" s="63">
        <v>1321.7</v>
      </c>
      <c r="S1188" s="63">
        <v>1321.7</v>
      </c>
      <c r="T1188" s="135">
        <f>N1188/S1188</f>
        <v>0.82999167738518576</v>
      </c>
      <c r="U1188" s="55">
        <f>TRUNC(J1188*H1188,2)</f>
        <v>0</v>
      </c>
      <c r="V1188" s="55">
        <f>TRUNC(L1188*H1188,2)</f>
        <v>0</v>
      </c>
      <c r="X1188" s="36" t="b">
        <v>1</v>
      </c>
    </row>
    <row r="1189" spans="1:24" x14ac:dyDescent="0.25">
      <c r="A1189" s="42" t="s">
        <v>4279</v>
      </c>
      <c r="B1189" s="128" t="s">
        <v>1946</v>
      </c>
      <c r="C1189" s="50" t="s">
        <v>163</v>
      </c>
      <c r="D1189" s="51">
        <v>81501</v>
      </c>
      <c r="E1189" s="56" t="s">
        <v>1505</v>
      </c>
      <c r="F1189" s="53" t="s">
        <v>160</v>
      </c>
      <c r="G1189" s="54">
        <v>10</v>
      </c>
      <c r="H1189" s="55">
        <v>10</v>
      </c>
      <c r="I1189" s="73">
        <v>64.22</v>
      </c>
      <c r="J1189" s="55">
        <v>53.3</v>
      </c>
      <c r="K1189" s="73">
        <v>0</v>
      </c>
      <c r="L1189" s="55">
        <v>0</v>
      </c>
      <c r="M1189" s="55">
        <f>TRUNC(((J1189*G1189)+(L1189*G1189)),2)</f>
        <v>533</v>
      </c>
      <c r="N1189" s="55">
        <f>TRUNC(((J1189*H1189)+(L1189*H1189)),2)</f>
        <v>533</v>
      </c>
      <c r="O1189" s="37"/>
      <c r="P1189" s="55">
        <v>64.22</v>
      </c>
      <c r="Q1189" s="55">
        <v>0</v>
      </c>
      <c r="R1189" s="55">
        <v>642.20000000000005</v>
      </c>
      <c r="S1189" s="55">
        <v>642.20000000000005</v>
      </c>
      <c r="T1189" s="135">
        <f>N1189/S1189</f>
        <v>0.82995951417004044</v>
      </c>
      <c r="U1189" s="55">
        <f>TRUNC(J1189*H1189,2)</f>
        <v>533</v>
      </c>
      <c r="V1189" s="55">
        <f>TRUNC(L1189*H1189,2)</f>
        <v>0</v>
      </c>
      <c r="X1189" s="36" t="b">
        <v>1</v>
      </c>
    </row>
    <row r="1190" spans="1:24" x14ac:dyDescent="0.25">
      <c r="A1190" s="42" t="s">
        <v>4280</v>
      </c>
      <c r="B1190" s="128" t="s">
        <v>1947</v>
      </c>
      <c r="C1190" s="50" t="s">
        <v>163</v>
      </c>
      <c r="D1190" s="51">
        <v>81504</v>
      </c>
      <c r="E1190" s="56" t="s">
        <v>1507</v>
      </c>
      <c r="F1190" s="53" t="s">
        <v>160</v>
      </c>
      <c r="G1190" s="54">
        <v>10</v>
      </c>
      <c r="H1190" s="55">
        <v>10</v>
      </c>
      <c r="I1190" s="73">
        <v>67.95</v>
      </c>
      <c r="J1190" s="55">
        <v>56.4</v>
      </c>
      <c r="K1190" s="73">
        <v>0</v>
      </c>
      <c r="L1190" s="55">
        <v>0</v>
      </c>
      <c r="M1190" s="55">
        <f>TRUNC(((J1190*G1190)+(L1190*G1190)),2)</f>
        <v>564</v>
      </c>
      <c r="N1190" s="55">
        <f>TRUNC(((J1190*H1190)+(L1190*H1190)),2)</f>
        <v>564</v>
      </c>
      <c r="O1190" s="37"/>
      <c r="P1190" s="55">
        <v>67.95</v>
      </c>
      <c r="Q1190" s="55">
        <v>0</v>
      </c>
      <c r="R1190" s="55">
        <v>679.5</v>
      </c>
      <c r="S1190" s="55">
        <v>679.5</v>
      </c>
      <c r="T1190" s="135">
        <f>N1190/S1190</f>
        <v>0.83002207505518766</v>
      </c>
      <c r="U1190" s="55">
        <f>TRUNC(J1190*H1190,2)</f>
        <v>564</v>
      </c>
      <c r="V1190" s="55">
        <f>TRUNC(L1190*H1190,2)</f>
        <v>0</v>
      </c>
      <c r="X1190" s="36" t="b">
        <v>1</v>
      </c>
    </row>
    <row r="1191" spans="1:24" x14ac:dyDescent="0.25">
      <c r="A1191" s="42" t="s">
        <v>4281</v>
      </c>
      <c r="B1191" s="130" t="s">
        <v>1948</v>
      </c>
      <c r="C1191" s="134"/>
      <c r="D1191" s="134"/>
      <c r="E1191" s="61" t="s">
        <v>1949</v>
      </c>
      <c r="F1191" s="134"/>
      <c r="G1191" s="62"/>
      <c r="H1191" s="62"/>
      <c r="I1191" s="72"/>
      <c r="J1191" s="62"/>
      <c r="K1191" s="72"/>
      <c r="L1191" s="62"/>
      <c r="M1191" s="63">
        <f>SUM(M1192:M1196)</f>
        <v>296.23</v>
      </c>
      <c r="N1191" s="63">
        <f>SUM(N1192:N1196)</f>
        <v>296.23</v>
      </c>
      <c r="O1191" s="37"/>
      <c r="P1191" s="62"/>
      <c r="Q1191" s="62"/>
      <c r="R1191" s="63">
        <v>357.04</v>
      </c>
      <c r="S1191" s="63">
        <v>357.04</v>
      </c>
      <c r="T1191" s="135">
        <f>N1191/S1191</f>
        <v>0.82968294868922254</v>
      </c>
      <c r="U1191" s="55">
        <f>TRUNC(J1191*H1191,2)</f>
        <v>0</v>
      </c>
      <c r="V1191" s="55">
        <f>TRUNC(L1191*H1191,2)</f>
        <v>0</v>
      </c>
      <c r="X1191" s="36" t="b">
        <v>1</v>
      </c>
    </row>
    <row r="1192" spans="1:24" x14ac:dyDescent="0.25">
      <c r="A1192" s="42" t="s">
        <v>4282</v>
      </c>
      <c r="B1192" s="128" t="s">
        <v>1950</v>
      </c>
      <c r="C1192" s="50" t="s">
        <v>163</v>
      </c>
      <c r="D1192" s="51">
        <v>81102</v>
      </c>
      <c r="E1192" s="56" t="s">
        <v>1951</v>
      </c>
      <c r="F1192" s="53" t="s">
        <v>160</v>
      </c>
      <c r="G1192" s="54">
        <v>8</v>
      </c>
      <c r="H1192" s="55">
        <v>8</v>
      </c>
      <c r="I1192" s="73">
        <v>0.99</v>
      </c>
      <c r="J1192" s="55">
        <v>0.82</v>
      </c>
      <c r="K1192" s="73">
        <v>3.37</v>
      </c>
      <c r="L1192" s="55">
        <v>2.79</v>
      </c>
      <c r="M1192" s="55">
        <f>TRUNC(((J1192*G1192)+(L1192*G1192)),2)</f>
        <v>28.88</v>
      </c>
      <c r="N1192" s="55">
        <f>TRUNC(((J1192*H1192)+(L1192*H1192)),2)</f>
        <v>28.88</v>
      </c>
      <c r="O1192" s="37"/>
      <c r="P1192" s="55">
        <v>0.99</v>
      </c>
      <c r="Q1192" s="55">
        <v>3.37</v>
      </c>
      <c r="R1192" s="55">
        <v>34.880000000000003</v>
      </c>
      <c r="S1192" s="55">
        <v>34.880000000000003</v>
      </c>
      <c r="T1192" s="135">
        <f>N1192/S1192</f>
        <v>0.82798165137614665</v>
      </c>
      <c r="U1192" s="55">
        <f>TRUNC(J1192*H1192,2)</f>
        <v>6.56</v>
      </c>
      <c r="V1192" s="55">
        <f>TRUNC(L1192*H1192,2)</f>
        <v>22.32</v>
      </c>
      <c r="X1192" s="36" t="b">
        <v>1</v>
      </c>
    </row>
    <row r="1193" spans="1:24" ht="24" x14ac:dyDescent="0.3">
      <c r="A1193" s="42" t="s">
        <v>4283</v>
      </c>
      <c r="B1193" s="128" t="s">
        <v>1952</v>
      </c>
      <c r="C1193" s="50" t="s">
        <v>217</v>
      </c>
      <c r="D1193" s="51">
        <v>89542</v>
      </c>
      <c r="E1193" s="52" t="s">
        <v>3083</v>
      </c>
      <c r="F1193" s="53" t="s">
        <v>160</v>
      </c>
      <c r="G1193" s="54">
        <v>1</v>
      </c>
      <c r="H1193" s="55">
        <v>1</v>
      </c>
      <c r="I1193" s="73">
        <v>29.77</v>
      </c>
      <c r="J1193" s="55">
        <v>24.71</v>
      </c>
      <c r="K1193" s="73">
        <v>2.13</v>
      </c>
      <c r="L1193" s="55">
        <v>1.76</v>
      </c>
      <c r="M1193" s="55">
        <f>TRUNC(((J1193*G1193)+(L1193*G1193)),2)</f>
        <v>26.47</v>
      </c>
      <c r="N1193" s="55">
        <f>TRUNC(((J1193*H1193)+(L1193*H1193)),2)</f>
        <v>26.47</v>
      </c>
      <c r="O1193" s="38"/>
      <c r="P1193" s="55">
        <v>29.77</v>
      </c>
      <c r="Q1193" s="55">
        <v>2.13</v>
      </c>
      <c r="R1193" s="55">
        <v>31.9</v>
      </c>
      <c r="S1193" s="55">
        <v>31.9</v>
      </c>
      <c r="T1193" s="135">
        <f>N1193/S1193</f>
        <v>0.82978056426332292</v>
      </c>
      <c r="U1193" s="55">
        <f>TRUNC(J1193*H1193,2)</f>
        <v>24.71</v>
      </c>
      <c r="V1193" s="55">
        <f>TRUNC(L1193*H1193,2)</f>
        <v>1.76</v>
      </c>
      <c r="X1193" s="36" t="b">
        <v>1</v>
      </c>
    </row>
    <row r="1194" spans="1:24" x14ac:dyDescent="0.25">
      <c r="A1194" s="42" t="s">
        <v>4284</v>
      </c>
      <c r="B1194" s="128" t="s">
        <v>1953</v>
      </c>
      <c r="C1194" s="50" t="s">
        <v>163</v>
      </c>
      <c r="D1194" s="51">
        <v>81105</v>
      </c>
      <c r="E1194" s="56" t="s">
        <v>742</v>
      </c>
      <c r="F1194" s="53" t="s">
        <v>160</v>
      </c>
      <c r="G1194" s="54">
        <v>6</v>
      </c>
      <c r="H1194" s="55">
        <v>6</v>
      </c>
      <c r="I1194" s="73">
        <v>6.1</v>
      </c>
      <c r="J1194" s="55">
        <v>5.0599999999999996</v>
      </c>
      <c r="K1194" s="73">
        <v>5.23</v>
      </c>
      <c r="L1194" s="55">
        <v>4.34</v>
      </c>
      <c r="M1194" s="55">
        <f>TRUNC(((J1194*G1194)+(L1194*G1194)),2)</f>
        <v>56.4</v>
      </c>
      <c r="N1194" s="55">
        <f>TRUNC(((J1194*H1194)+(L1194*H1194)),2)</f>
        <v>56.4</v>
      </c>
      <c r="O1194" s="37"/>
      <c r="P1194" s="55">
        <v>6.1</v>
      </c>
      <c r="Q1194" s="55">
        <v>5.23</v>
      </c>
      <c r="R1194" s="55">
        <v>67.98</v>
      </c>
      <c r="S1194" s="55">
        <v>67.98</v>
      </c>
      <c r="T1194" s="135">
        <f>N1194/S1194</f>
        <v>0.82965578111209171</v>
      </c>
      <c r="U1194" s="55">
        <f>TRUNC(J1194*H1194,2)</f>
        <v>30.36</v>
      </c>
      <c r="V1194" s="55">
        <f>TRUNC(L1194*H1194,2)</f>
        <v>26.04</v>
      </c>
      <c r="X1194" s="36" t="b">
        <v>1</v>
      </c>
    </row>
    <row r="1195" spans="1:24" x14ac:dyDescent="0.25">
      <c r="A1195" s="42" t="s">
        <v>4285</v>
      </c>
      <c r="B1195" s="128" t="s">
        <v>1954</v>
      </c>
      <c r="C1195" s="50" t="s">
        <v>163</v>
      </c>
      <c r="D1195" s="51">
        <v>81106</v>
      </c>
      <c r="E1195" s="56" t="s">
        <v>1955</v>
      </c>
      <c r="F1195" s="53" t="s">
        <v>160</v>
      </c>
      <c r="G1195" s="54">
        <v>2</v>
      </c>
      <c r="H1195" s="55">
        <v>2</v>
      </c>
      <c r="I1195" s="73">
        <v>14.03</v>
      </c>
      <c r="J1195" s="55">
        <v>11.64</v>
      </c>
      <c r="K1195" s="73">
        <v>5.23</v>
      </c>
      <c r="L1195" s="55">
        <v>4.34</v>
      </c>
      <c r="M1195" s="55">
        <f>TRUNC(((J1195*G1195)+(L1195*G1195)),2)</f>
        <v>31.96</v>
      </c>
      <c r="N1195" s="55">
        <f>TRUNC(((J1195*H1195)+(L1195*H1195)),2)</f>
        <v>31.96</v>
      </c>
      <c r="O1195" s="37"/>
      <c r="P1195" s="55">
        <v>14.03</v>
      </c>
      <c r="Q1195" s="55">
        <v>5.23</v>
      </c>
      <c r="R1195" s="55">
        <v>38.520000000000003</v>
      </c>
      <c r="S1195" s="55">
        <v>38.520000000000003</v>
      </c>
      <c r="T1195" s="135">
        <f>N1195/S1195</f>
        <v>0.82969885773624086</v>
      </c>
      <c r="U1195" s="55">
        <f>TRUNC(J1195*H1195,2)</f>
        <v>23.28</v>
      </c>
      <c r="V1195" s="55">
        <f>TRUNC(L1195*H1195,2)</f>
        <v>8.68</v>
      </c>
      <c r="X1195" s="36" t="b">
        <v>1</v>
      </c>
    </row>
    <row r="1196" spans="1:24" x14ac:dyDescent="0.25">
      <c r="A1196" s="42" t="s">
        <v>4286</v>
      </c>
      <c r="B1196" s="128" t="s">
        <v>1956</v>
      </c>
      <c r="C1196" s="50" t="s">
        <v>163</v>
      </c>
      <c r="D1196" s="51">
        <v>81108</v>
      </c>
      <c r="E1196" s="56" t="s">
        <v>744</v>
      </c>
      <c r="F1196" s="53" t="s">
        <v>160</v>
      </c>
      <c r="G1196" s="54">
        <v>4</v>
      </c>
      <c r="H1196" s="55">
        <v>4</v>
      </c>
      <c r="I1196" s="73">
        <v>39.020000000000003</v>
      </c>
      <c r="J1196" s="55">
        <v>32.39</v>
      </c>
      <c r="K1196" s="73">
        <v>6.92</v>
      </c>
      <c r="L1196" s="55">
        <v>5.74</v>
      </c>
      <c r="M1196" s="55">
        <f>TRUNC(((J1196*G1196)+(L1196*G1196)),2)</f>
        <v>152.52000000000001</v>
      </c>
      <c r="N1196" s="55">
        <f>TRUNC(((J1196*H1196)+(L1196*H1196)),2)</f>
        <v>152.52000000000001</v>
      </c>
      <c r="O1196" s="37"/>
      <c r="P1196" s="55">
        <v>39.020000000000003</v>
      </c>
      <c r="Q1196" s="55">
        <v>6.92</v>
      </c>
      <c r="R1196" s="55">
        <v>183.76</v>
      </c>
      <c r="S1196" s="55">
        <v>183.76</v>
      </c>
      <c r="T1196" s="135">
        <f>N1196/S1196</f>
        <v>0.8299956464954289</v>
      </c>
      <c r="U1196" s="55">
        <f>TRUNC(J1196*H1196,2)</f>
        <v>129.56</v>
      </c>
      <c r="V1196" s="55">
        <f>TRUNC(L1196*H1196,2)</f>
        <v>22.96</v>
      </c>
      <c r="X1196" s="36" t="b">
        <v>1</v>
      </c>
    </row>
    <row r="1197" spans="1:24" x14ac:dyDescent="0.25">
      <c r="A1197" s="42" t="s">
        <v>4287</v>
      </c>
      <c r="B1197" s="129" t="s">
        <v>1957</v>
      </c>
      <c r="C1197" s="133"/>
      <c r="D1197" s="133"/>
      <c r="E1197" s="58" t="s">
        <v>1513</v>
      </c>
      <c r="F1197" s="133"/>
      <c r="G1197" s="59"/>
      <c r="H1197" s="59"/>
      <c r="I1197" s="72"/>
      <c r="J1197" s="59"/>
      <c r="K1197" s="72"/>
      <c r="L1197" s="59"/>
      <c r="M1197" s="60">
        <f>M1198+M1206+M1208+M1211+M1216+M1219+M1224</f>
        <v>4939.75</v>
      </c>
      <c r="N1197" s="60">
        <f>N1198+N1206+N1208+N1211+N1216+N1219+N1224</f>
        <v>4939.75</v>
      </c>
      <c r="O1197" s="37"/>
      <c r="P1197" s="59"/>
      <c r="Q1197" s="59"/>
      <c r="R1197" s="60">
        <v>5953.42</v>
      </c>
      <c r="S1197" s="60">
        <v>5953.42</v>
      </c>
      <c r="T1197" s="135">
        <f>N1197/S1197</f>
        <v>0.8297331617792798</v>
      </c>
      <c r="U1197" s="55">
        <f>TRUNC(J1197*H1197,2)</f>
        <v>0</v>
      </c>
      <c r="V1197" s="55">
        <f>TRUNC(L1197*H1197,2)</f>
        <v>0</v>
      </c>
      <c r="X1197" s="36" t="b">
        <v>1</v>
      </c>
    </row>
    <row r="1198" spans="1:24" x14ac:dyDescent="0.25">
      <c r="A1198" s="42" t="s">
        <v>4288</v>
      </c>
      <c r="B1198" s="130" t="s">
        <v>1958</v>
      </c>
      <c r="C1198" s="134"/>
      <c r="D1198" s="134"/>
      <c r="E1198" s="61" t="s">
        <v>1527</v>
      </c>
      <c r="F1198" s="134"/>
      <c r="G1198" s="62"/>
      <c r="H1198" s="62"/>
      <c r="I1198" s="72"/>
      <c r="J1198" s="62"/>
      <c r="K1198" s="72"/>
      <c r="L1198" s="62"/>
      <c r="M1198" s="63">
        <f>SUM(M1199:M1205)</f>
        <v>1147.6500000000001</v>
      </c>
      <c r="N1198" s="63">
        <f>SUM(N1199:N1205)</f>
        <v>1147.6500000000001</v>
      </c>
      <c r="O1198" s="37"/>
      <c r="P1198" s="62"/>
      <c r="Q1198" s="62"/>
      <c r="R1198" s="63">
        <v>1383.24</v>
      </c>
      <c r="S1198" s="63">
        <v>1383.24</v>
      </c>
      <c r="T1198" s="135">
        <f>N1198/S1198</f>
        <v>0.82968248460137073</v>
      </c>
      <c r="U1198" s="55">
        <f>TRUNC(J1198*H1198,2)</f>
        <v>0</v>
      </c>
      <c r="V1198" s="55">
        <f>TRUNC(L1198*H1198,2)</f>
        <v>0</v>
      </c>
      <c r="X1198" s="36" t="b">
        <v>1</v>
      </c>
    </row>
    <row r="1199" spans="1:24" ht="36" x14ac:dyDescent="0.3">
      <c r="A1199" s="42" t="s">
        <v>4289</v>
      </c>
      <c r="B1199" s="128" t="s">
        <v>1959</v>
      </c>
      <c r="C1199" s="50" t="s">
        <v>217</v>
      </c>
      <c r="D1199" s="51">
        <v>89726</v>
      </c>
      <c r="E1199" s="52" t="s">
        <v>3061</v>
      </c>
      <c r="F1199" s="53" t="s">
        <v>160</v>
      </c>
      <c r="G1199" s="54">
        <v>14</v>
      </c>
      <c r="H1199" s="55">
        <v>14</v>
      </c>
      <c r="I1199" s="73">
        <v>5.59</v>
      </c>
      <c r="J1199" s="55">
        <v>4.6399999999999997</v>
      </c>
      <c r="K1199" s="73">
        <v>4.74</v>
      </c>
      <c r="L1199" s="55">
        <v>3.93</v>
      </c>
      <c r="M1199" s="55">
        <f>TRUNC(((J1199*G1199)+(L1199*G1199)),2)</f>
        <v>119.98</v>
      </c>
      <c r="N1199" s="55">
        <f>TRUNC(((J1199*H1199)+(L1199*H1199)),2)</f>
        <v>119.98</v>
      </c>
      <c r="O1199" s="38"/>
      <c r="P1199" s="55">
        <v>5.59</v>
      </c>
      <c r="Q1199" s="55">
        <v>4.74</v>
      </c>
      <c r="R1199" s="55">
        <v>144.62</v>
      </c>
      <c r="S1199" s="55">
        <v>144.62</v>
      </c>
      <c r="T1199" s="135">
        <f>N1199/S1199</f>
        <v>0.82962245885769603</v>
      </c>
      <c r="U1199" s="55">
        <f>TRUNC(J1199*H1199,2)</f>
        <v>64.959999999999994</v>
      </c>
      <c r="V1199" s="55">
        <f>TRUNC(L1199*H1199,2)</f>
        <v>55.02</v>
      </c>
      <c r="X1199" s="36" t="b">
        <v>1</v>
      </c>
    </row>
    <row r="1200" spans="1:24" ht="24" x14ac:dyDescent="0.3">
      <c r="A1200" s="42" t="s">
        <v>4290</v>
      </c>
      <c r="B1200" s="128" t="s">
        <v>1960</v>
      </c>
      <c r="C1200" s="50" t="s">
        <v>217</v>
      </c>
      <c r="D1200" s="51">
        <v>89802</v>
      </c>
      <c r="E1200" s="52" t="s">
        <v>3084</v>
      </c>
      <c r="F1200" s="53" t="s">
        <v>160</v>
      </c>
      <c r="G1200" s="54">
        <v>12</v>
      </c>
      <c r="H1200" s="55">
        <v>12</v>
      </c>
      <c r="I1200" s="73">
        <v>9.56</v>
      </c>
      <c r="J1200" s="55">
        <v>7.93</v>
      </c>
      <c r="K1200" s="73">
        <v>1.26</v>
      </c>
      <c r="L1200" s="55">
        <v>1.04</v>
      </c>
      <c r="M1200" s="55">
        <f>TRUNC(((J1200*G1200)+(L1200*G1200)),2)</f>
        <v>107.64</v>
      </c>
      <c r="N1200" s="55">
        <f>TRUNC(((J1200*H1200)+(L1200*H1200)),2)</f>
        <v>107.64</v>
      </c>
      <c r="O1200" s="38"/>
      <c r="P1200" s="55">
        <v>9.56</v>
      </c>
      <c r="Q1200" s="55">
        <v>1.26</v>
      </c>
      <c r="R1200" s="55">
        <v>129.84</v>
      </c>
      <c r="S1200" s="55">
        <v>129.84</v>
      </c>
      <c r="T1200" s="135">
        <f>N1200/S1200</f>
        <v>0.82902033271719033</v>
      </c>
      <c r="U1200" s="55">
        <f>TRUNC(J1200*H1200,2)</f>
        <v>95.16</v>
      </c>
      <c r="V1200" s="55">
        <f>TRUNC(L1200*H1200,2)</f>
        <v>12.48</v>
      </c>
      <c r="X1200" s="36" t="b">
        <v>1</v>
      </c>
    </row>
    <row r="1201" spans="1:24" x14ac:dyDescent="0.25">
      <c r="A1201" s="42" t="s">
        <v>4291</v>
      </c>
      <c r="B1201" s="128" t="s">
        <v>1961</v>
      </c>
      <c r="C1201" s="50" t="s">
        <v>163</v>
      </c>
      <c r="D1201" s="51">
        <v>81923</v>
      </c>
      <c r="E1201" s="56" t="s">
        <v>1531</v>
      </c>
      <c r="F1201" s="53" t="s">
        <v>160</v>
      </c>
      <c r="G1201" s="54">
        <v>2</v>
      </c>
      <c r="H1201" s="55">
        <v>2</v>
      </c>
      <c r="I1201" s="73">
        <v>9.34</v>
      </c>
      <c r="J1201" s="55">
        <v>7.75</v>
      </c>
      <c r="K1201" s="73">
        <v>13.45</v>
      </c>
      <c r="L1201" s="55">
        <v>11.16</v>
      </c>
      <c r="M1201" s="55">
        <f>TRUNC(((J1201*G1201)+(L1201*G1201)),2)</f>
        <v>37.82</v>
      </c>
      <c r="N1201" s="55">
        <f>TRUNC(((J1201*H1201)+(L1201*H1201)),2)</f>
        <v>37.82</v>
      </c>
      <c r="O1201" s="37"/>
      <c r="P1201" s="55">
        <v>9.34</v>
      </c>
      <c r="Q1201" s="55">
        <v>13.45</v>
      </c>
      <c r="R1201" s="55">
        <v>45.58</v>
      </c>
      <c r="S1201" s="55">
        <v>45.58</v>
      </c>
      <c r="T1201" s="135">
        <f>N1201/S1201</f>
        <v>0.82974989030276436</v>
      </c>
      <c r="U1201" s="55">
        <f>TRUNC(J1201*H1201,2)</f>
        <v>15.5</v>
      </c>
      <c r="V1201" s="55">
        <f>TRUNC(L1201*H1201,2)</f>
        <v>22.32</v>
      </c>
      <c r="X1201" s="36" t="b">
        <v>1</v>
      </c>
    </row>
    <row r="1202" spans="1:24" x14ac:dyDescent="0.25">
      <c r="A1202" s="42" t="s">
        <v>4292</v>
      </c>
      <c r="B1202" s="128" t="s">
        <v>1962</v>
      </c>
      <c r="C1202" s="50" t="s">
        <v>163</v>
      </c>
      <c r="D1202" s="51">
        <v>81924</v>
      </c>
      <c r="E1202" s="56" t="s">
        <v>1533</v>
      </c>
      <c r="F1202" s="53" t="s">
        <v>160</v>
      </c>
      <c r="G1202" s="54">
        <v>4</v>
      </c>
      <c r="H1202" s="55">
        <v>4</v>
      </c>
      <c r="I1202" s="73">
        <v>10.15</v>
      </c>
      <c r="J1202" s="55">
        <v>8.42</v>
      </c>
      <c r="K1202" s="73">
        <v>16.82</v>
      </c>
      <c r="L1202" s="55">
        <v>13.96</v>
      </c>
      <c r="M1202" s="55">
        <f>TRUNC(((J1202*G1202)+(L1202*G1202)),2)</f>
        <v>89.52</v>
      </c>
      <c r="N1202" s="55">
        <f>TRUNC(((J1202*H1202)+(L1202*H1202)),2)</f>
        <v>89.52</v>
      </c>
      <c r="O1202" s="37"/>
      <c r="P1202" s="55">
        <v>10.15</v>
      </c>
      <c r="Q1202" s="55">
        <v>16.82</v>
      </c>
      <c r="R1202" s="55">
        <v>107.88</v>
      </c>
      <c r="S1202" s="55">
        <v>107.88</v>
      </c>
      <c r="T1202" s="135">
        <f>N1202/S1202</f>
        <v>0.82981090100111232</v>
      </c>
      <c r="U1202" s="55">
        <f>TRUNC(J1202*H1202,2)</f>
        <v>33.68</v>
      </c>
      <c r="V1202" s="55">
        <f>TRUNC(L1202*H1202,2)</f>
        <v>55.84</v>
      </c>
      <c r="X1202" s="36" t="b">
        <v>1</v>
      </c>
    </row>
    <row r="1203" spans="1:24" x14ac:dyDescent="0.25">
      <c r="A1203" s="42" t="s">
        <v>4293</v>
      </c>
      <c r="B1203" s="128" t="s">
        <v>1963</v>
      </c>
      <c r="C1203" s="50" t="s">
        <v>163</v>
      </c>
      <c r="D1203" s="51">
        <v>81936</v>
      </c>
      <c r="E1203" s="56" t="s">
        <v>1539</v>
      </c>
      <c r="F1203" s="53" t="s">
        <v>160</v>
      </c>
      <c r="G1203" s="54">
        <v>15</v>
      </c>
      <c r="H1203" s="55">
        <v>15</v>
      </c>
      <c r="I1203" s="73">
        <v>3.22</v>
      </c>
      <c r="J1203" s="55">
        <v>2.67</v>
      </c>
      <c r="K1203" s="73">
        <v>10.46</v>
      </c>
      <c r="L1203" s="55">
        <v>8.68</v>
      </c>
      <c r="M1203" s="55">
        <f>TRUNC(((J1203*G1203)+(L1203*G1203)),2)</f>
        <v>170.25</v>
      </c>
      <c r="N1203" s="55">
        <f>TRUNC(((J1203*H1203)+(L1203*H1203)),2)</f>
        <v>170.25</v>
      </c>
      <c r="O1203" s="37"/>
      <c r="P1203" s="55">
        <v>3.22</v>
      </c>
      <c r="Q1203" s="55">
        <v>10.46</v>
      </c>
      <c r="R1203" s="55">
        <v>205.2</v>
      </c>
      <c r="S1203" s="55">
        <v>205.2</v>
      </c>
      <c r="T1203" s="135">
        <f>N1203/S1203</f>
        <v>0.82967836257309946</v>
      </c>
      <c r="U1203" s="55">
        <f>TRUNC(J1203*H1203,2)</f>
        <v>40.049999999999997</v>
      </c>
      <c r="V1203" s="55">
        <f>TRUNC(L1203*H1203,2)</f>
        <v>130.19999999999999</v>
      </c>
      <c r="X1203" s="36" t="b">
        <v>1</v>
      </c>
    </row>
    <row r="1204" spans="1:24" x14ac:dyDescent="0.25">
      <c r="A1204" s="42" t="s">
        <v>4294</v>
      </c>
      <c r="B1204" s="128" t="s">
        <v>1964</v>
      </c>
      <c r="C1204" s="50" t="s">
        <v>163</v>
      </c>
      <c r="D1204" s="51">
        <v>81938</v>
      </c>
      <c r="E1204" s="56" t="s">
        <v>1537</v>
      </c>
      <c r="F1204" s="53" t="s">
        <v>160</v>
      </c>
      <c r="G1204" s="54">
        <v>20</v>
      </c>
      <c r="H1204" s="55">
        <v>20</v>
      </c>
      <c r="I1204" s="73">
        <v>9.75</v>
      </c>
      <c r="J1204" s="55">
        <v>8.09</v>
      </c>
      <c r="K1204" s="73">
        <v>16.82</v>
      </c>
      <c r="L1204" s="55">
        <v>13.96</v>
      </c>
      <c r="M1204" s="55">
        <f>TRUNC(((J1204*G1204)+(L1204*G1204)),2)</f>
        <v>441</v>
      </c>
      <c r="N1204" s="55">
        <f>TRUNC(((J1204*H1204)+(L1204*H1204)),2)</f>
        <v>441</v>
      </c>
      <c r="O1204" s="37"/>
      <c r="P1204" s="55">
        <v>9.75</v>
      </c>
      <c r="Q1204" s="55">
        <v>16.82</v>
      </c>
      <c r="R1204" s="55">
        <v>531.4</v>
      </c>
      <c r="S1204" s="55">
        <v>531.4</v>
      </c>
      <c r="T1204" s="135">
        <f>N1204/S1204</f>
        <v>0.82988332706059464</v>
      </c>
      <c r="U1204" s="55">
        <f>TRUNC(J1204*H1204,2)</f>
        <v>161.80000000000001</v>
      </c>
      <c r="V1204" s="55">
        <f>TRUNC(L1204*H1204,2)</f>
        <v>279.2</v>
      </c>
      <c r="X1204" s="36" t="b">
        <v>1</v>
      </c>
    </row>
    <row r="1205" spans="1:24" x14ac:dyDescent="0.25">
      <c r="A1205" s="42" t="s">
        <v>4295</v>
      </c>
      <c r="B1205" s="128" t="s">
        <v>1965</v>
      </c>
      <c r="C1205" s="50" t="s">
        <v>163</v>
      </c>
      <c r="D1205" s="51">
        <v>81927</v>
      </c>
      <c r="E1205" s="56" t="s">
        <v>1543</v>
      </c>
      <c r="F1205" s="53" t="s">
        <v>160</v>
      </c>
      <c r="G1205" s="54">
        <v>16</v>
      </c>
      <c r="H1205" s="55">
        <v>16</v>
      </c>
      <c r="I1205" s="73">
        <v>3.21</v>
      </c>
      <c r="J1205" s="55">
        <v>2.66</v>
      </c>
      <c r="K1205" s="73">
        <v>10.46</v>
      </c>
      <c r="L1205" s="55">
        <v>8.68</v>
      </c>
      <c r="M1205" s="55">
        <f>TRUNC(((J1205*G1205)+(L1205*G1205)),2)</f>
        <v>181.44</v>
      </c>
      <c r="N1205" s="55">
        <f>TRUNC(((J1205*H1205)+(L1205*H1205)),2)</f>
        <v>181.44</v>
      </c>
      <c r="O1205" s="37"/>
      <c r="P1205" s="55">
        <v>3.21</v>
      </c>
      <c r="Q1205" s="55">
        <v>10.46</v>
      </c>
      <c r="R1205" s="55">
        <v>218.72</v>
      </c>
      <c r="S1205" s="55">
        <v>218.72</v>
      </c>
      <c r="T1205" s="135">
        <f>N1205/S1205</f>
        <v>0.82955376737381126</v>
      </c>
      <c r="U1205" s="55">
        <f>TRUNC(J1205*H1205,2)</f>
        <v>42.56</v>
      </c>
      <c r="V1205" s="55">
        <f>TRUNC(L1205*H1205,2)</f>
        <v>138.88</v>
      </c>
      <c r="X1205" s="36" t="b">
        <v>1</v>
      </c>
    </row>
    <row r="1206" spans="1:24" x14ac:dyDescent="0.25">
      <c r="A1206" s="42" t="s">
        <v>4296</v>
      </c>
      <c r="B1206" s="130" t="s">
        <v>1966</v>
      </c>
      <c r="C1206" s="134"/>
      <c r="D1206" s="134"/>
      <c r="E1206" s="61" t="s">
        <v>1521</v>
      </c>
      <c r="F1206" s="134"/>
      <c r="G1206" s="62"/>
      <c r="H1206" s="62"/>
      <c r="I1206" s="72"/>
      <c r="J1206" s="62"/>
      <c r="K1206" s="72"/>
      <c r="L1206" s="62"/>
      <c r="M1206" s="63">
        <f>M1207</f>
        <v>216</v>
      </c>
      <c r="N1206" s="63">
        <f>N1207</f>
        <v>216</v>
      </c>
      <c r="O1206" s="37"/>
      <c r="P1206" s="62"/>
      <c r="Q1206" s="62"/>
      <c r="R1206" s="63">
        <v>260.32</v>
      </c>
      <c r="S1206" s="63">
        <v>260.32</v>
      </c>
      <c r="T1206" s="135">
        <f>N1206/S1206</f>
        <v>0.82974800245851266</v>
      </c>
      <c r="U1206" s="55">
        <f>TRUNC(J1206*H1206,2)</f>
        <v>0</v>
      </c>
      <c r="V1206" s="55">
        <f>TRUNC(L1206*H1206,2)</f>
        <v>0</v>
      </c>
      <c r="X1206" s="36" t="b">
        <v>1</v>
      </c>
    </row>
    <row r="1207" spans="1:24" x14ac:dyDescent="0.25">
      <c r="A1207" s="42" t="s">
        <v>4297</v>
      </c>
      <c r="B1207" s="128" t="s">
        <v>1967</v>
      </c>
      <c r="C1207" s="50" t="s">
        <v>163</v>
      </c>
      <c r="D1207" s="51">
        <v>81730</v>
      </c>
      <c r="E1207" s="56" t="s">
        <v>1525</v>
      </c>
      <c r="F1207" s="53" t="s">
        <v>160</v>
      </c>
      <c r="G1207" s="54">
        <v>16</v>
      </c>
      <c r="H1207" s="55">
        <v>16</v>
      </c>
      <c r="I1207" s="73">
        <v>5.81</v>
      </c>
      <c r="J1207" s="55">
        <v>4.82</v>
      </c>
      <c r="K1207" s="73">
        <v>10.46</v>
      </c>
      <c r="L1207" s="55">
        <v>8.68</v>
      </c>
      <c r="M1207" s="55">
        <f>TRUNC(((J1207*G1207)+(L1207*G1207)),2)</f>
        <v>216</v>
      </c>
      <c r="N1207" s="55">
        <f>TRUNC(((J1207*H1207)+(L1207*H1207)),2)</f>
        <v>216</v>
      </c>
      <c r="O1207" s="37"/>
      <c r="P1207" s="55">
        <v>5.81</v>
      </c>
      <c r="Q1207" s="55">
        <v>10.46</v>
      </c>
      <c r="R1207" s="55">
        <v>260.32</v>
      </c>
      <c r="S1207" s="55">
        <v>260.32</v>
      </c>
      <c r="T1207" s="135">
        <f>N1207/S1207</f>
        <v>0.82974800245851266</v>
      </c>
      <c r="U1207" s="55">
        <f>TRUNC(J1207*H1207,2)</f>
        <v>77.12</v>
      </c>
      <c r="V1207" s="55">
        <f>TRUNC(L1207*H1207,2)</f>
        <v>138.88</v>
      </c>
      <c r="X1207" s="36" t="b">
        <v>1</v>
      </c>
    </row>
    <row r="1208" spans="1:24" x14ac:dyDescent="0.25">
      <c r="A1208" s="42" t="s">
        <v>4298</v>
      </c>
      <c r="B1208" s="130" t="s">
        <v>1968</v>
      </c>
      <c r="C1208" s="134"/>
      <c r="D1208" s="134"/>
      <c r="E1208" s="61" t="s">
        <v>1969</v>
      </c>
      <c r="F1208" s="134"/>
      <c r="G1208" s="62"/>
      <c r="H1208" s="62"/>
      <c r="I1208" s="72"/>
      <c r="J1208" s="62"/>
      <c r="K1208" s="72"/>
      <c r="L1208" s="62"/>
      <c r="M1208" s="63">
        <f>SUM(M1209:M1210)</f>
        <v>669.12</v>
      </c>
      <c r="N1208" s="63">
        <f>SUM(N1209:N1210)</f>
        <v>669.12</v>
      </c>
      <c r="O1208" s="37"/>
      <c r="P1208" s="62"/>
      <c r="Q1208" s="62"/>
      <c r="R1208" s="63">
        <v>806.42</v>
      </c>
      <c r="S1208" s="63">
        <v>806.42</v>
      </c>
      <c r="T1208" s="135">
        <f>N1208/S1208</f>
        <v>0.82974132585997373</v>
      </c>
      <c r="U1208" s="55">
        <f>TRUNC(J1208*H1208,2)</f>
        <v>0</v>
      </c>
      <c r="V1208" s="55">
        <f>TRUNC(L1208*H1208,2)</f>
        <v>0</v>
      </c>
      <c r="X1208" s="36" t="b">
        <v>1</v>
      </c>
    </row>
    <row r="1209" spans="1:24" x14ac:dyDescent="0.25">
      <c r="A1209" s="42" t="s">
        <v>4299</v>
      </c>
      <c r="B1209" s="128" t="s">
        <v>1970</v>
      </c>
      <c r="C1209" s="50" t="s">
        <v>163</v>
      </c>
      <c r="D1209" s="51">
        <v>81973</v>
      </c>
      <c r="E1209" s="56" t="s">
        <v>1551</v>
      </c>
      <c r="F1209" s="53" t="s">
        <v>160</v>
      </c>
      <c r="G1209" s="54">
        <v>6</v>
      </c>
      <c r="H1209" s="55">
        <v>6</v>
      </c>
      <c r="I1209" s="73">
        <v>14.71</v>
      </c>
      <c r="J1209" s="55">
        <v>12.21</v>
      </c>
      <c r="K1209" s="73">
        <v>17.190000000000001</v>
      </c>
      <c r="L1209" s="55">
        <v>14.26</v>
      </c>
      <c r="M1209" s="55">
        <f>TRUNC(((J1209*G1209)+(L1209*G1209)),2)</f>
        <v>158.82</v>
      </c>
      <c r="N1209" s="55">
        <f>TRUNC(((J1209*H1209)+(L1209*H1209)),2)</f>
        <v>158.82</v>
      </c>
      <c r="O1209" s="37"/>
      <c r="P1209" s="55">
        <v>14.71</v>
      </c>
      <c r="Q1209" s="55">
        <v>17.190000000000001</v>
      </c>
      <c r="R1209" s="55">
        <v>191.4</v>
      </c>
      <c r="S1209" s="55">
        <v>191.4</v>
      </c>
      <c r="T1209" s="135">
        <f>N1209/S1209</f>
        <v>0.82978056426332281</v>
      </c>
      <c r="U1209" s="55">
        <f>TRUNC(J1209*H1209,2)</f>
        <v>73.260000000000005</v>
      </c>
      <c r="V1209" s="55">
        <f>TRUNC(L1209*H1209,2)</f>
        <v>85.56</v>
      </c>
      <c r="X1209" s="36" t="b">
        <v>1</v>
      </c>
    </row>
    <row r="1210" spans="1:24" x14ac:dyDescent="0.25">
      <c r="A1210" s="42" t="s">
        <v>4300</v>
      </c>
      <c r="B1210" s="128" t="s">
        <v>1971</v>
      </c>
      <c r="C1210" s="50" t="s">
        <v>163</v>
      </c>
      <c r="D1210" s="51">
        <v>81975</v>
      </c>
      <c r="E1210" s="56" t="s">
        <v>1553</v>
      </c>
      <c r="F1210" s="53" t="s">
        <v>160</v>
      </c>
      <c r="G1210" s="54">
        <v>14</v>
      </c>
      <c r="H1210" s="55">
        <v>14</v>
      </c>
      <c r="I1210" s="73">
        <v>26.74</v>
      </c>
      <c r="J1210" s="55">
        <v>22.19</v>
      </c>
      <c r="K1210" s="73">
        <v>17.190000000000001</v>
      </c>
      <c r="L1210" s="55">
        <v>14.26</v>
      </c>
      <c r="M1210" s="55">
        <f>TRUNC(((J1210*G1210)+(L1210*G1210)),2)</f>
        <v>510.3</v>
      </c>
      <c r="N1210" s="55">
        <f>TRUNC(((J1210*H1210)+(L1210*H1210)),2)</f>
        <v>510.3</v>
      </c>
      <c r="O1210" s="37"/>
      <c r="P1210" s="55">
        <v>26.74</v>
      </c>
      <c r="Q1210" s="55">
        <v>17.190000000000001</v>
      </c>
      <c r="R1210" s="55">
        <v>615.02</v>
      </c>
      <c r="S1210" s="55">
        <v>615.02</v>
      </c>
      <c r="T1210" s="135">
        <f>N1210/S1210</f>
        <v>0.82972911450034148</v>
      </c>
      <c r="U1210" s="55">
        <f>TRUNC(J1210*H1210,2)</f>
        <v>310.66000000000003</v>
      </c>
      <c r="V1210" s="55">
        <f>TRUNC(L1210*H1210,2)</f>
        <v>199.64</v>
      </c>
      <c r="X1210" s="36" t="b">
        <v>1</v>
      </c>
    </row>
    <row r="1211" spans="1:24" x14ac:dyDescent="0.25">
      <c r="A1211" s="42" t="s">
        <v>4301</v>
      </c>
      <c r="B1211" s="130" t="s">
        <v>1972</v>
      </c>
      <c r="C1211" s="134"/>
      <c r="D1211" s="134"/>
      <c r="E1211" s="61" t="s">
        <v>1949</v>
      </c>
      <c r="F1211" s="134"/>
      <c r="G1211" s="62"/>
      <c r="H1211" s="62"/>
      <c r="I1211" s="72"/>
      <c r="J1211" s="62"/>
      <c r="K1211" s="72"/>
      <c r="L1211" s="62"/>
      <c r="M1211" s="63">
        <f>SUM(M1212:M1215)</f>
        <v>188.20999999999998</v>
      </c>
      <c r="N1211" s="63">
        <f>SUM(N1212:N1215)</f>
        <v>188.20999999999998</v>
      </c>
      <c r="O1211" s="37"/>
      <c r="P1211" s="62"/>
      <c r="Q1211" s="62"/>
      <c r="R1211" s="63">
        <v>226.87</v>
      </c>
      <c r="S1211" s="63">
        <v>226.87</v>
      </c>
      <c r="T1211" s="135">
        <f>N1211/S1211</f>
        <v>0.82959404064001396</v>
      </c>
      <c r="U1211" s="55">
        <f>TRUNC(J1211*H1211,2)</f>
        <v>0</v>
      </c>
      <c r="V1211" s="55">
        <f>TRUNC(L1211*H1211,2)</f>
        <v>0</v>
      </c>
      <c r="X1211" s="36" t="b">
        <v>1</v>
      </c>
    </row>
    <row r="1212" spans="1:24" x14ac:dyDescent="0.25">
      <c r="A1212" s="42" t="s">
        <v>4302</v>
      </c>
      <c r="B1212" s="128" t="s">
        <v>1973</v>
      </c>
      <c r="C1212" s="50" t="s">
        <v>163</v>
      </c>
      <c r="D1212" s="51">
        <v>82001</v>
      </c>
      <c r="E1212" s="56" t="s">
        <v>1561</v>
      </c>
      <c r="F1212" s="53" t="s">
        <v>160</v>
      </c>
      <c r="G1212" s="54">
        <v>5</v>
      </c>
      <c r="H1212" s="55">
        <v>5</v>
      </c>
      <c r="I1212" s="73">
        <v>1.66</v>
      </c>
      <c r="J1212" s="55">
        <v>1.37</v>
      </c>
      <c r="K1212" s="73">
        <v>5.23</v>
      </c>
      <c r="L1212" s="55">
        <v>4.34</v>
      </c>
      <c r="M1212" s="55">
        <f>TRUNC(((J1212*G1212)+(L1212*G1212)),2)</f>
        <v>28.55</v>
      </c>
      <c r="N1212" s="55">
        <f>TRUNC(((J1212*H1212)+(L1212*H1212)),2)</f>
        <v>28.55</v>
      </c>
      <c r="O1212" s="37"/>
      <c r="P1212" s="55">
        <v>1.66</v>
      </c>
      <c r="Q1212" s="55">
        <v>5.23</v>
      </c>
      <c r="R1212" s="55">
        <v>34.450000000000003</v>
      </c>
      <c r="S1212" s="55">
        <v>34.450000000000003</v>
      </c>
      <c r="T1212" s="135">
        <f>N1212/S1212</f>
        <v>0.8287373004354136</v>
      </c>
      <c r="U1212" s="55">
        <f>TRUNC(J1212*H1212,2)</f>
        <v>6.85</v>
      </c>
      <c r="V1212" s="55">
        <f>TRUNC(L1212*H1212,2)</f>
        <v>21.7</v>
      </c>
      <c r="X1212" s="36" t="b">
        <v>1</v>
      </c>
    </row>
    <row r="1213" spans="1:24" x14ac:dyDescent="0.25">
      <c r="A1213" s="42" t="s">
        <v>4303</v>
      </c>
      <c r="B1213" s="128" t="s">
        <v>1974</v>
      </c>
      <c r="C1213" s="50" t="s">
        <v>163</v>
      </c>
      <c r="D1213" s="51">
        <v>82002</v>
      </c>
      <c r="E1213" s="56" t="s">
        <v>1563</v>
      </c>
      <c r="F1213" s="53" t="s">
        <v>160</v>
      </c>
      <c r="G1213" s="54">
        <v>6</v>
      </c>
      <c r="H1213" s="55">
        <v>6</v>
      </c>
      <c r="I1213" s="73">
        <v>2.76</v>
      </c>
      <c r="J1213" s="55">
        <v>2.29</v>
      </c>
      <c r="K1213" s="73">
        <v>5.23</v>
      </c>
      <c r="L1213" s="55">
        <v>4.34</v>
      </c>
      <c r="M1213" s="55">
        <f>TRUNC(((J1213*G1213)+(L1213*G1213)),2)</f>
        <v>39.78</v>
      </c>
      <c r="N1213" s="55">
        <f>TRUNC(((J1213*H1213)+(L1213*H1213)),2)</f>
        <v>39.78</v>
      </c>
      <c r="O1213" s="37"/>
      <c r="P1213" s="55">
        <v>2.76</v>
      </c>
      <c r="Q1213" s="55">
        <v>5.23</v>
      </c>
      <c r="R1213" s="55">
        <v>47.94</v>
      </c>
      <c r="S1213" s="55">
        <v>47.94</v>
      </c>
      <c r="T1213" s="135">
        <f>N1213/S1213</f>
        <v>0.82978723404255328</v>
      </c>
      <c r="U1213" s="55">
        <f>TRUNC(J1213*H1213,2)</f>
        <v>13.74</v>
      </c>
      <c r="V1213" s="55">
        <f>TRUNC(L1213*H1213,2)</f>
        <v>26.04</v>
      </c>
      <c r="X1213" s="36" t="b">
        <v>1</v>
      </c>
    </row>
    <row r="1214" spans="1:24" x14ac:dyDescent="0.25">
      <c r="A1214" s="42" t="s">
        <v>4304</v>
      </c>
      <c r="B1214" s="128" t="s">
        <v>1975</v>
      </c>
      <c r="C1214" s="50" t="s">
        <v>163</v>
      </c>
      <c r="D1214" s="51">
        <v>82003</v>
      </c>
      <c r="E1214" s="56" t="s">
        <v>1565</v>
      </c>
      <c r="F1214" s="53" t="s">
        <v>160</v>
      </c>
      <c r="G1214" s="54">
        <v>1</v>
      </c>
      <c r="H1214" s="55">
        <v>1</v>
      </c>
      <c r="I1214" s="73">
        <v>5.55</v>
      </c>
      <c r="J1214" s="55">
        <v>4.5999999999999996</v>
      </c>
      <c r="K1214" s="73">
        <v>6.72</v>
      </c>
      <c r="L1214" s="55">
        <v>5.57</v>
      </c>
      <c r="M1214" s="55">
        <f>TRUNC(((J1214*G1214)+(L1214*G1214)),2)</f>
        <v>10.17</v>
      </c>
      <c r="N1214" s="55">
        <f>TRUNC(((J1214*H1214)+(L1214*H1214)),2)</f>
        <v>10.17</v>
      </c>
      <c r="O1214" s="37"/>
      <c r="P1214" s="55">
        <v>5.55</v>
      </c>
      <c r="Q1214" s="55">
        <v>6.72</v>
      </c>
      <c r="R1214" s="55">
        <v>12.27</v>
      </c>
      <c r="S1214" s="55">
        <v>12.27</v>
      </c>
      <c r="T1214" s="135">
        <f>N1214/S1214</f>
        <v>0.82885085574572126</v>
      </c>
      <c r="U1214" s="55">
        <f>TRUNC(J1214*H1214,2)</f>
        <v>4.5999999999999996</v>
      </c>
      <c r="V1214" s="55">
        <f>TRUNC(L1214*H1214,2)</f>
        <v>5.57</v>
      </c>
      <c r="X1214" s="36" t="b">
        <v>1</v>
      </c>
    </row>
    <row r="1215" spans="1:24" x14ac:dyDescent="0.25">
      <c r="A1215" s="42" t="s">
        <v>4305</v>
      </c>
      <c r="B1215" s="128" t="s">
        <v>1976</v>
      </c>
      <c r="C1215" s="50" t="s">
        <v>163</v>
      </c>
      <c r="D1215" s="51">
        <v>82004</v>
      </c>
      <c r="E1215" s="56" t="s">
        <v>1567</v>
      </c>
      <c r="F1215" s="53" t="s">
        <v>160</v>
      </c>
      <c r="G1215" s="54">
        <v>9</v>
      </c>
      <c r="H1215" s="55">
        <v>9</v>
      </c>
      <c r="I1215" s="73">
        <v>6.1</v>
      </c>
      <c r="J1215" s="55">
        <v>5.0599999999999996</v>
      </c>
      <c r="K1215" s="73">
        <v>8.59</v>
      </c>
      <c r="L1215" s="55">
        <v>7.13</v>
      </c>
      <c r="M1215" s="55">
        <f>TRUNC(((J1215*G1215)+(L1215*G1215)),2)</f>
        <v>109.71</v>
      </c>
      <c r="N1215" s="55">
        <f>TRUNC(((J1215*H1215)+(L1215*H1215)),2)</f>
        <v>109.71</v>
      </c>
      <c r="O1215" s="37"/>
      <c r="P1215" s="55">
        <v>6.1</v>
      </c>
      <c r="Q1215" s="55">
        <v>8.59</v>
      </c>
      <c r="R1215" s="55">
        <v>132.21</v>
      </c>
      <c r="S1215" s="55">
        <v>132.21</v>
      </c>
      <c r="T1215" s="135">
        <f>N1215/S1215</f>
        <v>0.82981620149761737</v>
      </c>
      <c r="U1215" s="55">
        <f>TRUNC(J1215*H1215,2)</f>
        <v>45.54</v>
      </c>
      <c r="V1215" s="55">
        <f>TRUNC(L1215*H1215,2)</f>
        <v>64.17</v>
      </c>
      <c r="X1215" s="36" t="b">
        <v>1</v>
      </c>
    </row>
    <row r="1216" spans="1:24" x14ac:dyDescent="0.25">
      <c r="A1216" s="42" t="s">
        <v>4306</v>
      </c>
      <c r="B1216" s="130" t="s">
        <v>1977</v>
      </c>
      <c r="C1216" s="134"/>
      <c r="D1216" s="134"/>
      <c r="E1216" s="61" t="s">
        <v>1978</v>
      </c>
      <c r="F1216" s="134"/>
      <c r="G1216" s="62"/>
      <c r="H1216" s="62"/>
      <c r="I1216" s="72"/>
      <c r="J1216" s="62"/>
      <c r="K1216" s="72"/>
      <c r="L1216" s="62"/>
      <c r="M1216" s="63">
        <f>SUM(M1217:M1218)</f>
        <v>188.48000000000002</v>
      </c>
      <c r="N1216" s="63">
        <f>SUM(N1217:N1218)</f>
        <v>188.48000000000002</v>
      </c>
      <c r="O1216" s="37"/>
      <c r="P1216" s="62"/>
      <c r="Q1216" s="62"/>
      <c r="R1216" s="63">
        <v>227.22</v>
      </c>
      <c r="S1216" s="63">
        <v>227.22</v>
      </c>
      <c r="T1216" s="135">
        <f>N1216/S1216</f>
        <v>0.82950444503124732</v>
      </c>
      <c r="U1216" s="55">
        <f>TRUNC(J1216*H1216,2)</f>
        <v>0</v>
      </c>
      <c r="V1216" s="55">
        <f>TRUNC(L1216*H1216,2)</f>
        <v>0</v>
      </c>
      <c r="X1216" s="36" t="b">
        <v>1</v>
      </c>
    </row>
    <row r="1217" spans="1:24" x14ac:dyDescent="0.25">
      <c r="A1217" s="42" t="s">
        <v>4307</v>
      </c>
      <c r="B1217" s="128" t="s">
        <v>1979</v>
      </c>
      <c r="C1217" s="50" t="s">
        <v>163</v>
      </c>
      <c r="D1217" s="51">
        <v>82230</v>
      </c>
      <c r="E1217" s="56" t="s">
        <v>1574</v>
      </c>
      <c r="F1217" s="53" t="s">
        <v>160</v>
      </c>
      <c r="G1217" s="54">
        <v>12</v>
      </c>
      <c r="H1217" s="55">
        <v>12</v>
      </c>
      <c r="I1217" s="73">
        <v>4.4000000000000004</v>
      </c>
      <c r="J1217" s="55">
        <v>3.65</v>
      </c>
      <c r="K1217" s="73">
        <v>10.84</v>
      </c>
      <c r="L1217" s="55">
        <v>8.99</v>
      </c>
      <c r="M1217" s="55">
        <f>TRUNC(((J1217*G1217)+(L1217*G1217)),2)</f>
        <v>151.68</v>
      </c>
      <c r="N1217" s="55">
        <f>TRUNC(((J1217*H1217)+(L1217*H1217)),2)</f>
        <v>151.68</v>
      </c>
      <c r="O1217" s="37"/>
      <c r="P1217" s="55">
        <v>4.4000000000000004</v>
      </c>
      <c r="Q1217" s="55">
        <v>10.84</v>
      </c>
      <c r="R1217" s="55">
        <v>182.88</v>
      </c>
      <c r="S1217" s="55">
        <v>182.88</v>
      </c>
      <c r="T1217" s="135">
        <f>N1217/S1217</f>
        <v>0.82939632545931763</v>
      </c>
      <c r="U1217" s="55">
        <f>TRUNC(J1217*H1217,2)</f>
        <v>43.8</v>
      </c>
      <c r="V1217" s="55">
        <f>TRUNC(L1217*H1217,2)</f>
        <v>107.88</v>
      </c>
      <c r="X1217" s="36" t="b">
        <v>1</v>
      </c>
    </row>
    <row r="1218" spans="1:24" x14ac:dyDescent="0.25">
      <c r="A1218" s="42" t="s">
        <v>4308</v>
      </c>
      <c r="B1218" s="128" t="s">
        <v>1980</v>
      </c>
      <c r="C1218" s="50" t="s">
        <v>163</v>
      </c>
      <c r="D1218" s="51">
        <v>82231</v>
      </c>
      <c r="E1218" s="56" t="s">
        <v>1981</v>
      </c>
      <c r="F1218" s="53" t="s">
        <v>160</v>
      </c>
      <c r="G1218" s="54">
        <v>2</v>
      </c>
      <c r="H1218" s="55">
        <v>2</v>
      </c>
      <c r="I1218" s="73">
        <v>8.35</v>
      </c>
      <c r="J1218" s="55">
        <v>6.93</v>
      </c>
      <c r="K1218" s="73">
        <v>13.82</v>
      </c>
      <c r="L1218" s="55">
        <v>11.47</v>
      </c>
      <c r="M1218" s="55">
        <f>TRUNC(((J1218*G1218)+(L1218*G1218)),2)</f>
        <v>36.799999999999997</v>
      </c>
      <c r="N1218" s="55">
        <f>TRUNC(((J1218*H1218)+(L1218*H1218)),2)</f>
        <v>36.799999999999997</v>
      </c>
      <c r="O1218" s="37"/>
      <c r="P1218" s="55">
        <v>8.35</v>
      </c>
      <c r="Q1218" s="55">
        <v>13.82</v>
      </c>
      <c r="R1218" s="55">
        <v>44.34</v>
      </c>
      <c r="S1218" s="55">
        <v>44.34</v>
      </c>
      <c r="T1218" s="135">
        <f>N1218/S1218</f>
        <v>0.82995038340099225</v>
      </c>
      <c r="U1218" s="55">
        <f>TRUNC(J1218*H1218,2)</f>
        <v>13.86</v>
      </c>
      <c r="V1218" s="55">
        <f>TRUNC(L1218*H1218,2)</f>
        <v>22.94</v>
      </c>
      <c r="X1218" s="36" t="b">
        <v>1</v>
      </c>
    </row>
    <row r="1219" spans="1:24" x14ac:dyDescent="0.25">
      <c r="A1219" s="42" t="s">
        <v>4309</v>
      </c>
      <c r="B1219" s="130" t="s">
        <v>1982</v>
      </c>
      <c r="C1219" s="134"/>
      <c r="D1219" s="134"/>
      <c r="E1219" s="61" t="s">
        <v>1578</v>
      </c>
      <c r="F1219" s="134"/>
      <c r="G1219" s="62"/>
      <c r="H1219" s="62"/>
      <c r="I1219" s="72"/>
      <c r="J1219" s="62"/>
      <c r="K1219" s="72"/>
      <c r="L1219" s="62"/>
      <c r="M1219" s="63">
        <f>SUM(M1220:M1223)</f>
        <v>2100.21</v>
      </c>
      <c r="N1219" s="63">
        <f>SUM(N1220:N1223)</f>
        <v>2100.21</v>
      </c>
      <c r="O1219" s="37"/>
      <c r="P1219" s="62"/>
      <c r="Q1219" s="62"/>
      <c r="R1219" s="63">
        <v>2531.17</v>
      </c>
      <c r="S1219" s="63">
        <v>2531.17</v>
      </c>
      <c r="T1219" s="135">
        <f>N1219/S1219</f>
        <v>0.82973881643666758</v>
      </c>
      <c r="U1219" s="55">
        <f>TRUNC(J1219*H1219,2)</f>
        <v>0</v>
      </c>
      <c r="V1219" s="55">
        <f>TRUNC(L1219*H1219,2)</f>
        <v>0</v>
      </c>
      <c r="X1219" s="36" t="b">
        <v>1</v>
      </c>
    </row>
    <row r="1220" spans="1:24" x14ac:dyDescent="0.25">
      <c r="A1220" s="42" t="s">
        <v>4310</v>
      </c>
      <c r="B1220" s="128" t="s">
        <v>1983</v>
      </c>
      <c r="C1220" s="50" t="s">
        <v>163</v>
      </c>
      <c r="D1220" s="51">
        <v>82301</v>
      </c>
      <c r="E1220" s="56" t="s">
        <v>1580</v>
      </c>
      <c r="F1220" s="53" t="s">
        <v>172</v>
      </c>
      <c r="G1220" s="54">
        <v>30.66</v>
      </c>
      <c r="H1220" s="55">
        <v>30.66</v>
      </c>
      <c r="I1220" s="73">
        <v>6.82</v>
      </c>
      <c r="J1220" s="55">
        <v>5.66</v>
      </c>
      <c r="K1220" s="73">
        <v>8.9600000000000009</v>
      </c>
      <c r="L1220" s="55">
        <v>7.43</v>
      </c>
      <c r="M1220" s="55">
        <f>TRUNC(((J1220*G1220)+(L1220*G1220)),2)</f>
        <v>401.33</v>
      </c>
      <c r="N1220" s="55">
        <f>TRUNC(((J1220*H1220)+(L1220*H1220)),2)</f>
        <v>401.33</v>
      </c>
      <c r="O1220" s="37"/>
      <c r="P1220" s="55">
        <v>6.82</v>
      </c>
      <c r="Q1220" s="55">
        <v>8.9600000000000009</v>
      </c>
      <c r="R1220" s="55">
        <v>483.81</v>
      </c>
      <c r="S1220" s="55">
        <v>483.81</v>
      </c>
      <c r="T1220" s="135">
        <f>N1220/S1220</f>
        <v>0.82951985283479046</v>
      </c>
      <c r="U1220" s="55">
        <f>TRUNC(J1220*H1220,2)</f>
        <v>173.53</v>
      </c>
      <c r="V1220" s="55">
        <f>TRUNC(L1220*H1220,2)</f>
        <v>227.8</v>
      </c>
      <c r="X1220" s="36" t="b">
        <v>1</v>
      </c>
    </row>
    <row r="1221" spans="1:24" ht="24" x14ac:dyDescent="0.3">
      <c r="A1221" s="42" t="s">
        <v>4311</v>
      </c>
      <c r="B1221" s="128" t="s">
        <v>1984</v>
      </c>
      <c r="C1221" s="50" t="s">
        <v>217</v>
      </c>
      <c r="D1221" s="51">
        <v>89798</v>
      </c>
      <c r="E1221" s="56" t="s">
        <v>1582</v>
      </c>
      <c r="F1221" s="53" t="s">
        <v>172</v>
      </c>
      <c r="G1221" s="54">
        <v>33.25</v>
      </c>
      <c r="H1221" s="55">
        <v>33.25</v>
      </c>
      <c r="I1221" s="73">
        <v>12.54</v>
      </c>
      <c r="J1221" s="55">
        <v>10.4</v>
      </c>
      <c r="K1221" s="73">
        <v>1.53</v>
      </c>
      <c r="L1221" s="55">
        <v>1.27</v>
      </c>
      <c r="M1221" s="55">
        <f>TRUNC(((J1221*G1221)+(L1221*G1221)),2)</f>
        <v>388.02</v>
      </c>
      <c r="N1221" s="55">
        <f>TRUNC(((J1221*H1221)+(L1221*H1221)),2)</f>
        <v>388.02</v>
      </c>
      <c r="O1221" s="38"/>
      <c r="P1221" s="55">
        <v>12.54</v>
      </c>
      <c r="Q1221" s="55">
        <v>1.53</v>
      </c>
      <c r="R1221" s="55">
        <v>467.82</v>
      </c>
      <c r="S1221" s="55">
        <v>467.82</v>
      </c>
      <c r="T1221" s="135">
        <f>N1221/S1221</f>
        <v>0.82942157239964087</v>
      </c>
      <c r="U1221" s="55">
        <f>TRUNC(J1221*H1221,2)</f>
        <v>345.8</v>
      </c>
      <c r="V1221" s="55">
        <f>TRUNC(L1221*H1221,2)</f>
        <v>42.22</v>
      </c>
      <c r="X1221" s="36" t="b">
        <v>1</v>
      </c>
    </row>
    <row r="1222" spans="1:24" ht="24" x14ac:dyDescent="0.3">
      <c r="A1222" s="42" t="s">
        <v>4312</v>
      </c>
      <c r="B1222" s="128" t="s">
        <v>1985</v>
      </c>
      <c r="C1222" s="50" t="s">
        <v>217</v>
      </c>
      <c r="D1222" s="51">
        <v>89799</v>
      </c>
      <c r="E1222" s="56" t="s">
        <v>1986</v>
      </c>
      <c r="F1222" s="53" t="s">
        <v>172</v>
      </c>
      <c r="G1222" s="54">
        <v>6.02</v>
      </c>
      <c r="H1222" s="55">
        <v>6.02</v>
      </c>
      <c r="I1222" s="73">
        <v>17.46</v>
      </c>
      <c r="J1222" s="55">
        <v>14.49</v>
      </c>
      <c r="K1222" s="73">
        <v>5.67</v>
      </c>
      <c r="L1222" s="55">
        <v>4.7</v>
      </c>
      <c r="M1222" s="55">
        <f>TRUNC(((J1222*G1222)+(L1222*G1222)),2)</f>
        <v>115.52</v>
      </c>
      <c r="N1222" s="55">
        <f>TRUNC(((J1222*H1222)+(L1222*H1222)),2)</f>
        <v>115.52</v>
      </c>
      <c r="O1222" s="38"/>
      <c r="P1222" s="55">
        <v>17.46</v>
      </c>
      <c r="Q1222" s="55">
        <v>5.67</v>
      </c>
      <c r="R1222" s="55">
        <v>139.24</v>
      </c>
      <c r="S1222" s="55">
        <v>139.24</v>
      </c>
      <c r="T1222" s="135">
        <f>N1222/S1222</f>
        <v>0.8296466532605572</v>
      </c>
      <c r="U1222" s="55">
        <f>TRUNC(J1222*H1222,2)</f>
        <v>87.22</v>
      </c>
      <c r="V1222" s="55">
        <f>TRUNC(L1222*H1222,2)</f>
        <v>28.29</v>
      </c>
      <c r="X1222" s="36" t="b">
        <v>1</v>
      </c>
    </row>
    <row r="1223" spans="1:24" ht="24" x14ac:dyDescent="0.3">
      <c r="A1223" s="42" t="s">
        <v>4313</v>
      </c>
      <c r="B1223" s="128" t="s">
        <v>1987</v>
      </c>
      <c r="C1223" s="50" t="s">
        <v>217</v>
      </c>
      <c r="D1223" s="51">
        <v>89800</v>
      </c>
      <c r="E1223" s="52" t="s">
        <v>3064</v>
      </c>
      <c r="F1223" s="53" t="s">
        <v>172</v>
      </c>
      <c r="G1223" s="54">
        <v>49.09</v>
      </c>
      <c r="H1223" s="55">
        <v>49.09</v>
      </c>
      <c r="I1223" s="73">
        <v>19.53</v>
      </c>
      <c r="J1223" s="55">
        <v>16.21</v>
      </c>
      <c r="K1223" s="73">
        <v>9.81</v>
      </c>
      <c r="L1223" s="55">
        <v>8.14</v>
      </c>
      <c r="M1223" s="55">
        <f>TRUNC(((J1223*G1223)+(L1223*G1223)),2)</f>
        <v>1195.3399999999999</v>
      </c>
      <c r="N1223" s="55">
        <f>TRUNC(((J1223*H1223)+(L1223*H1223)),2)</f>
        <v>1195.3399999999999</v>
      </c>
      <c r="O1223" s="38"/>
      <c r="P1223" s="55">
        <v>19.53</v>
      </c>
      <c r="Q1223" s="55">
        <v>9.81</v>
      </c>
      <c r="R1223" s="55">
        <v>1440.3</v>
      </c>
      <c r="S1223" s="55">
        <v>1440.3</v>
      </c>
      <c r="T1223" s="135">
        <f>N1223/S1223</f>
        <v>0.82992432132194682</v>
      </c>
      <c r="U1223" s="55">
        <f>TRUNC(J1223*H1223,2)</f>
        <v>795.74</v>
      </c>
      <c r="V1223" s="55">
        <f>TRUNC(L1223*H1223,2)</f>
        <v>399.59</v>
      </c>
      <c r="X1223" s="36" t="b">
        <v>1</v>
      </c>
    </row>
    <row r="1224" spans="1:24" x14ac:dyDescent="0.25">
      <c r="A1224" s="42" t="s">
        <v>4314</v>
      </c>
      <c r="B1224" s="130" t="s">
        <v>1988</v>
      </c>
      <c r="C1224" s="134"/>
      <c r="D1224" s="134"/>
      <c r="E1224" s="61" t="s">
        <v>1989</v>
      </c>
      <c r="F1224" s="134"/>
      <c r="G1224" s="62"/>
      <c r="H1224" s="62"/>
      <c r="I1224" s="72"/>
      <c r="J1224" s="62"/>
      <c r="K1224" s="72"/>
      <c r="L1224" s="62"/>
      <c r="M1224" s="63">
        <f>SUM(M1225:M1227)</f>
        <v>430.08000000000004</v>
      </c>
      <c r="N1224" s="63">
        <f>SUM(N1225:N1227)</f>
        <v>430.08000000000004</v>
      </c>
      <c r="O1224" s="37"/>
      <c r="P1224" s="62"/>
      <c r="Q1224" s="62"/>
      <c r="R1224" s="63">
        <v>518.17999999999995</v>
      </c>
      <c r="S1224" s="63">
        <v>518.17999999999995</v>
      </c>
      <c r="T1224" s="135">
        <f>N1224/S1224</f>
        <v>0.82998185958547244</v>
      </c>
      <c r="U1224" s="55">
        <f>TRUNC(J1224*H1224,2)</f>
        <v>0</v>
      </c>
      <c r="V1224" s="55">
        <f>TRUNC(L1224*H1224,2)</f>
        <v>0</v>
      </c>
      <c r="X1224" s="36" t="b">
        <v>1</v>
      </c>
    </row>
    <row r="1225" spans="1:24" x14ac:dyDescent="0.25">
      <c r="A1225" s="42" t="s">
        <v>4315</v>
      </c>
      <c r="B1225" s="128" t="s">
        <v>1990</v>
      </c>
      <c r="C1225" s="50" t="s">
        <v>163</v>
      </c>
      <c r="D1225" s="51">
        <v>81690</v>
      </c>
      <c r="E1225" s="56" t="s">
        <v>1991</v>
      </c>
      <c r="F1225" s="53" t="s">
        <v>160</v>
      </c>
      <c r="G1225" s="54">
        <v>2</v>
      </c>
      <c r="H1225" s="55">
        <v>2</v>
      </c>
      <c r="I1225" s="73">
        <v>11.75</v>
      </c>
      <c r="J1225" s="55">
        <v>9.75</v>
      </c>
      <c r="K1225" s="73">
        <v>8.2200000000000006</v>
      </c>
      <c r="L1225" s="55">
        <v>6.82</v>
      </c>
      <c r="M1225" s="55">
        <f>TRUNC(((J1225*G1225)+(L1225*G1225)),2)</f>
        <v>33.14</v>
      </c>
      <c r="N1225" s="55">
        <f>TRUNC(((J1225*H1225)+(L1225*H1225)),2)</f>
        <v>33.14</v>
      </c>
      <c r="O1225" s="37"/>
      <c r="P1225" s="55">
        <v>11.75</v>
      </c>
      <c r="Q1225" s="55">
        <v>8.2200000000000006</v>
      </c>
      <c r="R1225" s="55">
        <v>39.94</v>
      </c>
      <c r="S1225" s="55">
        <v>39.94</v>
      </c>
      <c r="T1225" s="135">
        <f>N1225/S1225</f>
        <v>0.82974461692538815</v>
      </c>
      <c r="U1225" s="55">
        <f>TRUNC(J1225*H1225,2)</f>
        <v>19.5</v>
      </c>
      <c r="V1225" s="55">
        <f>TRUNC(L1225*H1225,2)</f>
        <v>13.64</v>
      </c>
      <c r="X1225" s="36" t="b">
        <v>1</v>
      </c>
    </row>
    <row r="1226" spans="1:24" x14ac:dyDescent="0.25">
      <c r="A1226" s="42" t="s">
        <v>4316</v>
      </c>
      <c r="B1226" s="128" t="s">
        <v>1992</v>
      </c>
      <c r="C1226" s="50" t="s">
        <v>163</v>
      </c>
      <c r="D1226" s="51">
        <v>81663</v>
      </c>
      <c r="E1226" s="56" t="s">
        <v>1517</v>
      </c>
      <c r="F1226" s="53" t="s">
        <v>160</v>
      </c>
      <c r="G1226" s="54">
        <v>6</v>
      </c>
      <c r="H1226" s="55">
        <v>6</v>
      </c>
      <c r="I1226" s="73">
        <v>39.49</v>
      </c>
      <c r="J1226" s="55">
        <v>32.78</v>
      </c>
      <c r="K1226" s="73">
        <v>8.2200000000000006</v>
      </c>
      <c r="L1226" s="55">
        <v>6.82</v>
      </c>
      <c r="M1226" s="55">
        <f>TRUNC(((J1226*G1226)+(L1226*G1226)),2)</f>
        <v>237.6</v>
      </c>
      <c r="N1226" s="55">
        <f>TRUNC(((J1226*H1226)+(L1226*H1226)),2)</f>
        <v>237.6</v>
      </c>
      <c r="O1226" s="37"/>
      <c r="P1226" s="55">
        <v>39.49</v>
      </c>
      <c r="Q1226" s="55">
        <v>8.2200000000000006</v>
      </c>
      <c r="R1226" s="55">
        <v>286.26</v>
      </c>
      <c r="S1226" s="55">
        <v>286.26</v>
      </c>
      <c r="T1226" s="135">
        <f>N1226/S1226</f>
        <v>0.8300146719765249</v>
      </c>
      <c r="U1226" s="55">
        <f>TRUNC(J1226*H1226,2)</f>
        <v>196.68</v>
      </c>
      <c r="V1226" s="55">
        <f>TRUNC(L1226*H1226,2)</f>
        <v>40.92</v>
      </c>
      <c r="X1226" s="36" t="b">
        <v>1</v>
      </c>
    </row>
    <row r="1227" spans="1:24" ht="24" x14ac:dyDescent="0.3">
      <c r="A1227" s="42" t="s">
        <v>4317</v>
      </c>
      <c r="B1227" s="128" t="s">
        <v>1993</v>
      </c>
      <c r="C1227" s="50" t="s">
        <v>217</v>
      </c>
      <c r="D1227" s="51">
        <v>89708</v>
      </c>
      <c r="E1227" s="56" t="s">
        <v>1994</v>
      </c>
      <c r="F1227" s="53" t="s">
        <v>160</v>
      </c>
      <c r="G1227" s="54">
        <v>2</v>
      </c>
      <c r="H1227" s="55">
        <v>2</v>
      </c>
      <c r="I1227" s="73">
        <v>78.209999999999994</v>
      </c>
      <c r="J1227" s="55">
        <v>64.92</v>
      </c>
      <c r="K1227" s="73">
        <v>17.78</v>
      </c>
      <c r="L1227" s="55">
        <v>14.75</v>
      </c>
      <c r="M1227" s="55">
        <f>TRUNC(((J1227*G1227)+(L1227*G1227)),2)</f>
        <v>159.34</v>
      </c>
      <c r="N1227" s="55">
        <f>TRUNC(((J1227*H1227)+(L1227*H1227)),2)</f>
        <v>159.34</v>
      </c>
      <c r="O1227" s="38"/>
      <c r="P1227" s="55">
        <v>78.209999999999994</v>
      </c>
      <c r="Q1227" s="55">
        <v>17.78</v>
      </c>
      <c r="R1227" s="55">
        <v>191.98</v>
      </c>
      <c r="S1227" s="55">
        <v>191.98</v>
      </c>
      <c r="T1227" s="135">
        <f>N1227/S1227</f>
        <v>0.82998228982185651</v>
      </c>
      <c r="U1227" s="55">
        <f>TRUNC(J1227*H1227,2)</f>
        <v>129.84</v>
      </c>
      <c r="V1227" s="55">
        <f>TRUNC(L1227*H1227,2)</f>
        <v>29.5</v>
      </c>
      <c r="X1227" s="36" t="b">
        <v>1</v>
      </c>
    </row>
    <row r="1228" spans="1:24" x14ac:dyDescent="0.25">
      <c r="A1228" s="42" t="s">
        <v>4318</v>
      </c>
      <c r="B1228" s="129" t="s">
        <v>1995</v>
      </c>
      <c r="C1228" s="133"/>
      <c r="D1228" s="133"/>
      <c r="E1228" s="58" t="s">
        <v>1588</v>
      </c>
      <c r="F1228" s="133"/>
      <c r="G1228" s="59"/>
      <c r="H1228" s="59"/>
      <c r="I1228" s="72"/>
      <c r="J1228" s="59"/>
      <c r="K1228" s="72"/>
      <c r="L1228" s="59"/>
      <c r="M1228" s="60">
        <f>SUM(M1229:M1232)</f>
        <v>2336.12</v>
      </c>
      <c r="N1228" s="60">
        <f>SUM(N1229:N1232)</f>
        <v>2336.12</v>
      </c>
      <c r="O1228" s="37"/>
      <c r="P1228" s="59"/>
      <c r="Q1228" s="59"/>
      <c r="R1228" s="60">
        <v>2814.34</v>
      </c>
      <c r="S1228" s="60">
        <v>2814.34</v>
      </c>
      <c r="T1228" s="135">
        <f>N1228/S1228</f>
        <v>0.83007738937015418</v>
      </c>
      <c r="U1228" s="55">
        <f>TRUNC(J1228*H1228,2)</f>
        <v>0</v>
      </c>
      <c r="V1228" s="55">
        <f>TRUNC(L1228*H1228,2)</f>
        <v>0</v>
      </c>
      <c r="X1228" s="36" t="b">
        <v>1</v>
      </c>
    </row>
    <row r="1229" spans="1:24" x14ac:dyDescent="0.25">
      <c r="A1229" s="42" t="s">
        <v>4319</v>
      </c>
      <c r="B1229" s="128" t="s">
        <v>1996</v>
      </c>
      <c r="C1229" s="50" t="s">
        <v>163</v>
      </c>
      <c r="D1229" s="51">
        <v>81825</v>
      </c>
      <c r="E1229" s="56" t="s">
        <v>1596</v>
      </c>
      <c r="F1229" s="53" t="s">
        <v>160</v>
      </c>
      <c r="G1229" s="54">
        <v>4</v>
      </c>
      <c r="H1229" s="55">
        <v>4</v>
      </c>
      <c r="I1229" s="73">
        <v>162.96</v>
      </c>
      <c r="J1229" s="55">
        <v>135.27000000000001</v>
      </c>
      <c r="K1229" s="73">
        <v>269.39</v>
      </c>
      <c r="L1229" s="55">
        <v>223.62</v>
      </c>
      <c r="M1229" s="55">
        <f>TRUNC(((J1229*G1229)+(L1229*G1229)),2)</f>
        <v>1435.56</v>
      </c>
      <c r="N1229" s="55">
        <f>TRUNC(((J1229*H1229)+(L1229*H1229)),2)</f>
        <v>1435.56</v>
      </c>
      <c r="O1229" s="37"/>
      <c r="P1229" s="55">
        <v>162.96</v>
      </c>
      <c r="Q1229" s="55">
        <v>269.39</v>
      </c>
      <c r="R1229" s="55">
        <v>1729.4</v>
      </c>
      <c r="S1229" s="55">
        <v>1729.4</v>
      </c>
      <c r="T1229" s="135">
        <f>N1229/S1229</f>
        <v>0.83009136116572213</v>
      </c>
      <c r="U1229" s="55">
        <f>TRUNC(J1229*H1229,2)</f>
        <v>541.08000000000004</v>
      </c>
      <c r="V1229" s="55">
        <f>TRUNC(L1229*H1229,2)</f>
        <v>894.48</v>
      </c>
      <c r="X1229" s="36" t="b">
        <v>1</v>
      </c>
    </row>
    <row r="1230" spans="1:24" x14ac:dyDescent="0.25">
      <c r="A1230" s="42" t="s">
        <v>4320</v>
      </c>
      <c r="B1230" s="128" t="s">
        <v>1997</v>
      </c>
      <c r="C1230" s="50" t="s">
        <v>163</v>
      </c>
      <c r="D1230" s="51">
        <v>80811</v>
      </c>
      <c r="E1230" s="56" t="s">
        <v>1383</v>
      </c>
      <c r="F1230" s="53" t="s">
        <v>160</v>
      </c>
      <c r="G1230" s="54">
        <v>4</v>
      </c>
      <c r="H1230" s="55">
        <v>4</v>
      </c>
      <c r="I1230" s="73">
        <v>51.26</v>
      </c>
      <c r="J1230" s="55">
        <v>42.55</v>
      </c>
      <c r="K1230" s="73">
        <v>7.47</v>
      </c>
      <c r="L1230" s="55">
        <v>6.2</v>
      </c>
      <c r="M1230" s="55">
        <f>TRUNC(((J1230*G1230)+(L1230*G1230)),2)</f>
        <v>195</v>
      </c>
      <c r="N1230" s="55">
        <f>TRUNC(((J1230*H1230)+(L1230*H1230)),2)</f>
        <v>195</v>
      </c>
      <c r="O1230" s="37"/>
      <c r="P1230" s="55">
        <v>51.26</v>
      </c>
      <c r="Q1230" s="55">
        <v>7.47</v>
      </c>
      <c r="R1230" s="55">
        <v>234.92</v>
      </c>
      <c r="S1230" s="55">
        <v>234.92</v>
      </c>
      <c r="T1230" s="135">
        <f>N1230/S1230</f>
        <v>0.83006981099948918</v>
      </c>
      <c r="U1230" s="55">
        <f>TRUNC(J1230*H1230,2)</f>
        <v>170.2</v>
      </c>
      <c r="V1230" s="55">
        <f>TRUNC(L1230*H1230,2)</f>
        <v>24.8</v>
      </c>
      <c r="X1230" s="36" t="b">
        <v>1</v>
      </c>
    </row>
    <row r="1231" spans="1:24" x14ac:dyDescent="0.25">
      <c r="A1231" s="42" t="s">
        <v>4321</v>
      </c>
      <c r="B1231" s="128" t="s">
        <v>1998</v>
      </c>
      <c r="C1231" s="50" t="s">
        <v>163</v>
      </c>
      <c r="D1231" s="51">
        <v>81840</v>
      </c>
      <c r="E1231" s="56" t="s">
        <v>1999</v>
      </c>
      <c r="F1231" s="53" t="s">
        <v>160</v>
      </c>
      <c r="G1231" s="54">
        <v>4</v>
      </c>
      <c r="H1231" s="55">
        <v>4</v>
      </c>
      <c r="I1231" s="73">
        <v>181.87</v>
      </c>
      <c r="J1231" s="55">
        <v>150.97</v>
      </c>
      <c r="K1231" s="73">
        <v>24.45</v>
      </c>
      <c r="L1231" s="55">
        <v>20.29</v>
      </c>
      <c r="M1231" s="55">
        <f>TRUNC(((J1231*G1231)+(L1231*G1231)),2)</f>
        <v>685.04</v>
      </c>
      <c r="N1231" s="55">
        <f>TRUNC(((J1231*H1231)+(L1231*H1231)),2)</f>
        <v>685.04</v>
      </c>
      <c r="O1231" s="37"/>
      <c r="P1231" s="55">
        <v>181.87</v>
      </c>
      <c r="Q1231" s="55">
        <v>24.45</v>
      </c>
      <c r="R1231" s="55">
        <v>825.28</v>
      </c>
      <c r="S1231" s="55">
        <v>825.28</v>
      </c>
      <c r="T1231" s="135">
        <f>N1231/S1231</f>
        <v>0.83006979449398988</v>
      </c>
      <c r="U1231" s="55">
        <f>TRUNC(J1231*H1231,2)</f>
        <v>603.88</v>
      </c>
      <c r="V1231" s="55">
        <f>TRUNC(L1231*H1231,2)</f>
        <v>81.16</v>
      </c>
      <c r="X1231" s="36" t="b">
        <v>1</v>
      </c>
    </row>
    <row r="1232" spans="1:24" x14ac:dyDescent="0.25">
      <c r="A1232" s="42" t="s">
        <v>4322</v>
      </c>
      <c r="B1232" s="128" t="s">
        <v>2000</v>
      </c>
      <c r="C1232" s="50" t="s">
        <v>163</v>
      </c>
      <c r="D1232" s="51">
        <v>81885</v>
      </c>
      <c r="E1232" s="56" t="s">
        <v>1576</v>
      </c>
      <c r="F1232" s="53" t="s">
        <v>160</v>
      </c>
      <c r="G1232" s="54">
        <v>2</v>
      </c>
      <c r="H1232" s="55">
        <v>2</v>
      </c>
      <c r="I1232" s="73">
        <v>9.76</v>
      </c>
      <c r="J1232" s="55">
        <v>8.1</v>
      </c>
      <c r="K1232" s="73">
        <v>2.61</v>
      </c>
      <c r="L1232" s="55">
        <v>2.16</v>
      </c>
      <c r="M1232" s="55">
        <f>TRUNC(((J1232*G1232)+(L1232*G1232)),2)</f>
        <v>20.52</v>
      </c>
      <c r="N1232" s="55">
        <f>TRUNC(((J1232*H1232)+(L1232*H1232)),2)</f>
        <v>20.52</v>
      </c>
      <c r="O1232" s="37"/>
      <c r="P1232" s="55">
        <v>9.76</v>
      </c>
      <c r="Q1232" s="55">
        <v>2.61</v>
      </c>
      <c r="R1232" s="55">
        <v>24.74</v>
      </c>
      <c r="S1232" s="55">
        <v>24.74</v>
      </c>
      <c r="T1232" s="135">
        <f>N1232/S1232</f>
        <v>0.82942603071948262</v>
      </c>
      <c r="U1232" s="55">
        <f>TRUNC(J1232*H1232,2)</f>
        <v>16.2</v>
      </c>
      <c r="V1232" s="55">
        <f>TRUNC(L1232*H1232,2)</f>
        <v>4.32</v>
      </c>
      <c r="X1232" s="36" t="b">
        <v>1</v>
      </c>
    </row>
    <row r="1233" spans="1:24" x14ac:dyDescent="0.25">
      <c r="A1233" s="42" t="s">
        <v>4323</v>
      </c>
      <c r="B1233" s="127" t="s">
        <v>2001</v>
      </c>
      <c r="C1233" s="132"/>
      <c r="D1233" s="132"/>
      <c r="E1233" s="47" t="s">
        <v>89</v>
      </c>
      <c r="F1233" s="132"/>
      <c r="G1233" s="48"/>
      <c r="H1233" s="48"/>
      <c r="I1233" s="72"/>
      <c r="J1233" s="48"/>
      <c r="K1233" s="72"/>
      <c r="L1233" s="48"/>
      <c r="M1233" s="314">
        <f>SUM(M1234:M1236)</f>
        <v>60390.999999999993</v>
      </c>
      <c r="N1233" s="314">
        <f>SUM(N1234:N1236)</f>
        <v>60390.999999999993</v>
      </c>
      <c r="O1233" s="37"/>
      <c r="P1233" s="48"/>
      <c r="Q1233" s="48"/>
      <c r="R1233" s="314">
        <v>72766.41</v>
      </c>
      <c r="S1233" s="314">
        <v>72766.41</v>
      </c>
      <c r="T1233" s="135">
        <f>N1233/S1233</f>
        <v>0.82992963374172213</v>
      </c>
      <c r="U1233" s="55">
        <f>TRUNC(J1233*H1233,2)</f>
        <v>0</v>
      </c>
      <c r="V1233" s="55">
        <f>TRUNC(L1233*H1233,2)</f>
        <v>0</v>
      </c>
      <c r="X1233" s="36" t="b">
        <v>1</v>
      </c>
    </row>
    <row r="1234" spans="1:24" ht="24" x14ac:dyDescent="0.3">
      <c r="A1234" s="42" t="s">
        <v>4324</v>
      </c>
      <c r="B1234" s="128" t="s">
        <v>2002</v>
      </c>
      <c r="C1234" s="50" t="s">
        <v>163</v>
      </c>
      <c r="D1234" s="51">
        <v>100160</v>
      </c>
      <c r="E1234" s="52" t="s">
        <v>3031</v>
      </c>
      <c r="F1234" s="53" t="s">
        <v>164</v>
      </c>
      <c r="G1234" s="54">
        <v>929.22</v>
      </c>
      <c r="H1234" s="55">
        <v>929.22</v>
      </c>
      <c r="I1234" s="73">
        <v>24.74</v>
      </c>
      <c r="J1234" s="55">
        <v>20.53</v>
      </c>
      <c r="K1234" s="73">
        <v>27.93</v>
      </c>
      <c r="L1234" s="55">
        <v>23.18</v>
      </c>
      <c r="M1234" s="55">
        <f>TRUNC(((J1234*G1234)+(L1234*G1234)),2)</f>
        <v>40616.199999999997</v>
      </c>
      <c r="N1234" s="55">
        <f>TRUNC(((J1234*H1234)+(L1234*H1234)),2)</f>
        <v>40616.199999999997</v>
      </c>
      <c r="O1234" s="38"/>
      <c r="P1234" s="55">
        <v>24.74</v>
      </c>
      <c r="Q1234" s="55">
        <v>27.93</v>
      </c>
      <c r="R1234" s="55">
        <v>48942.01</v>
      </c>
      <c r="S1234" s="55">
        <v>48942.01</v>
      </c>
      <c r="T1234" s="135">
        <f>N1234/S1234</f>
        <v>0.82988418334269465</v>
      </c>
      <c r="U1234" s="55">
        <f>TRUNC(J1234*H1234,2)</f>
        <v>19076.88</v>
      </c>
      <c r="V1234" s="55">
        <f>TRUNC(L1234*H1234,2)</f>
        <v>21539.31</v>
      </c>
      <c r="X1234" s="36" t="b">
        <v>1</v>
      </c>
    </row>
    <row r="1235" spans="1:24" ht="24" x14ac:dyDescent="0.3">
      <c r="A1235" s="42" t="s">
        <v>4325</v>
      </c>
      <c r="B1235" s="128" t="s">
        <v>2003</v>
      </c>
      <c r="C1235" s="50" t="s">
        <v>217</v>
      </c>
      <c r="D1235" s="51">
        <v>93201</v>
      </c>
      <c r="E1235" s="52" t="s">
        <v>3032</v>
      </c>
      <c r="F1235" s="53" t="s">
        <v>172</v>
      </c>
      <c r="G1235" s="54">
        <v>351.46</v>
      </c>
      <c r="H1235" s="55">
        <v>351.46</v>
      </c>
      <c r="I1235" s="73">
        <v>2.82</v>
      </c>
      <c r="J1235" s="55">
        <v>2.34</v>
      </c>
      <c r="K1235" s="73">
        <v>4.0999999999999996</v>
      </c>
      <c r="L1235" s="55">
        <v>3.4</v>
      </c>
      <c r="M1235" s="55">
        <f>TRUNC(((J1235*G1235)+(L1235*G1235)),2)</f>
        <v>2017.38</v>
      </c>
      <c r="N1235" s="55">
        <f>TRUNC(((J1235*H1235)+(L1235*H1235)),2)</f>
        <v>2017.38</v>
      </c>
      <c r="O1235" s="38"/>
      <c r="P1235" s="55">
        <v>2.82</v>
      </c>
      <c r="Q1235" s="55">
        <v>4.0999999999999996</v>
      </c>
      <c r="R1235" s="55">
        <v>2432.1</v>
      </c>
      <c r="S1235" s="55">
        <v>2432.1</v>
      </c>
      <c r="T1235" s="135">
        <f>N1235/S1235</f>
        <v>0.82948069569507843</v>
      </c>
      <c r="U1235" s="55">
        <f>TRUNC(J1235*H1235,2)</f>
        <v>822.41</v>
      </c>
      <c r="V1235" s="55">
        <f>TRUNC(L1235*H1235,2)</f>
        <v>1194.96</v>
      </c>
      <c r="X1235" s="36" t="b">
        <v>1</v>
      </c>
    </row>
    <row r="1236" spans="1:24" x14ac:dyDescent="0.25">
      <c r="A1236" s="42" t="s">
        <v>4326</v>
      </c>
      <c r="B1236" s="128" t="s">
        <v>2004</v>
      </c>
      <c r="C1236" s="50" t="s">
        <v>163</v>
      </c>
      <c r="D1236" s="51">
        <v>100320</v>
      </c>
      <c r="E1236" s="56" t="s">
        <v>2005</v>
      </c>
      <c r="F1236" s="53" t="s">
        <v>164</v>
      </c>
      <c r="G1236" s="54">
        <v>47.28</v>
      </c>
      <c r="H1236" s="55">
        <v>47.28</v>
      </c>
      <c r="I1236" s="73">
        <v>393.68</v>
      </c>
      <c r="J1236" s="55">
        <v>326.79000000000002</v>
      </c>
      <c r="K1236" s="73">
        <v>58.78</v>
      </c>
      <c r="L1236" s="55">
        <v>48.79</v>
      </c>
      <c r="M1236" s="55">
        <f>TRUNC(((J1236*G1236)+(L1236*G1236)),2)</f>
        <v>17757.419999999998</v>
      </c>
      <c r="N1236" s="55">
        <f>TRUNC(((J1236*H1236)+(L1236*H1236)),2)</f>
        <v>17757.419999999998</v>
      </c>
      <c r="O1236" s="37"/>
      <c r="P1236" s="55">
        <v>393.68</v>
      </c>
      <c r="Q1236" s="55">
        <v>58.78</v>
      </c>
      <c r="R1236" s="55">
        <v>21392.3</v>
      </c>
      <c r="S1236" s="55">
        <v>21392.3</v>
      </c>
      <c r="T1236" s="135">
        <f>N1236/S1236</f>
        <v>0.83008465662878694</v>
      </c>
      <c r="U1236" s="55">
        <f>TRUNC(J1236*H1236,2)</f>
        <v>15450.63</v>
      </c>
      <c r="V1236" s="55">
        <f>TRUNC(L1236*H1236,2)</f>
        <v>2306.79</v>
      </c>
      <c r="X1236" s="36" t="b">
        <v>1</v>
      </c>
    </row>
    <row r="1237" spans="1:24" x14ac:dyDescent="0.25">
      <c r="A1237" s="42" t="s">
        <v>4327</v>
      </c>
      <c r="B1237" s="127" t="s">
        <v>2006</v>
      </c>
      <c r="C1237" s="132"/>
      <c r="D1237" s="132"/>
      <c r="E1237" s="47" t="s">
        <v>91</v>
      </c>
      <c r="F1237" s="132"/>
      <c r="G1237" s="48"/>
      <c r="H1237" s="48"/>
      <c r="I1237" s="72"/>
      <c r="J1237" s="48"/>
      <c r="K1237" s="72"/>
      <c r="L1237" s="48"/>
      <c r="M1237" s="314">
        <f>M1238+M1240+M1242</f>
        <v>7605.9699999999993</v>
      </c>
      <c r="N1237" s="314">
        <f>N1238+N1240+N1242</f>
        <v>7605.9699999999993</v>
      </c>
      <c r="O1237" s="37"/>
      <c r="P1237" s="48"/>
      <c r="Q1237" s="48"/>
      <c r="R1237" s="314">
        <v>9168.3700000000008</v>
      </c>
      <c r="S1237" s="314">
        <v>9168.3700000000008</v>
      </c>
      <c r="T1237" s="135">
        <f>N1237/S1237</f>
        <v>0.82958802927892294</v>
      </c>
      <c r="U1237" s="55">
        <f>TRUNC(J1237*H1237,2)</f>
        <v>0</v>
      </c>
      <c r="V1237" s="55">
        <f>TRUNC(L1237*H1237,2)</f>
        <v>0</v>
      </c>
      <c r="X1237" s="36" t="b">
        <v>1</v>
      </c>
    </row>
    <row r="1238" spans="1:24" x14ac:dyDescent="0.25">
      <c r="A1238" s="42" t="s">
        <v>4328</v>
      </c>
      <c r="B1238" s="129" t="s">
        <v>2007</v>
      </c>
      <c r="C1238" s="133"/>
      <c r="D1238" s="133"/>
      <c r="E1238" s="58" t="s">
        <v>305</v>
      </c>
      <c r="F1238" s="133"/>
      <c r="G1238" s="59"/>
      <c r="H1238" s="59"/>
      <c r="I1238" s="72"/>
      <c r="J1238" s="59"/>
      <c r="K1238" s="72"/>
      <c r="L1238" s="59"/>
      <c r="M1238" s="60">
        <f>M1239</f>
        <v>4272.4399999999996</v>
      </c>
      <c r="N1238" s="60">
        <f>N1239</f>
        <v>4272.4399999999996</v>
      </c>
      <c r="O1238" s="37"/>
      <c r="P1238" s="59"/>
      <c r="Q1238" s="59"/>
      <c r="R1238" s="60">
        <v>5149.26</v>
      </c>
      <c r="S1238" s="60">
        <v>5149.26</v>
      </c>
      <c r="T1238" s="135">
        <f>N1238/S1238</f>
        <v>0.82971922179109225</v>
      </c>
      <c r="U1238" s="55">
        <f>TRUNC(J1238*H1238,2)</f>
        <v>0</v>
      </c>
      <c r="V1238" s="55">
        <f>TRUNC(L1238*H1238,2)</f>
        <v>0</v>
      </c>
      <c r="X1238" s="36" t="b">
        <v>1</v>
      </c>
    </row>
    <row r="1239" spans="1:24" x14ac:dyDescent="0.25">
      <c r="A1239" s="42" t="s">
        <v>4329</v>
      </c>
      <c r="B1239" s="128" t="s">
        <v>2008</v>
      </c>
      <c r="C1239" s="50" t="s">
        <v>163</v>
      </c>
      <c r="D1239" s="51">
        <v>120902</v>
      </c>
      <c r="E1239" s="56" t="s">
        <v>422</v>
      </c>
      <c r="F1239" s="53" t="s">
        <v>164</v>
      </c>
      <c r="G1239" s="54">
        <v>146.87</v>
      </c>
      <c r="H1239" s="55">
        <v>146.87</v>
      </c>
      <c r="I1239" s="73">
        <v>13.25</v>
      </c>
      <c r="J1239" s="55">
        <v>10.99</v>
      </c>
      <c r="K1239" s="73">
        <v>21.81</v>
      </c>
      <c r="L1239" s="55">
        <v>18.100000000000001</v>
      </c>
      <c r="M1239" s="55">
        <f>TRUNC(((J1239*G1239)+(L1239*G1239)),2)</f>
        <v>4272.4399999999996</v>
      </c>
      <c r="N1239" s="55">
        <f>TRUNC(((J1239*H1239)+(L1239*H1239)),2)</f>
        <v>4272.4399999999996</v>
      </c>
      <c r="O1239" s="37"/>
      <c r="P1239" s="55">
        <v>13.25</v>
      </c>
      <c r="Q1239" s="55">
        <v>21.81</v>
      </c>
      <c r="R1239" s="55">
        <v>5149.26</v>
      </c>
      <c r="S1239" s="55">
        <v>5149.26</v>
      </c>
      <c r="T1239" s="135">
        <f>N1239/S1239</f>
        <v>0.82971922179109225</v>
      </c>
      <c r="U1239" s="55">
        <f>TRUNC(J1239*H1239,2)</f>
        <v>1614.1</v>
      </c>
      <c r="V1239" s="55">
        <f>TRUNC(L1239*H1239,2)</f>
        <v>2658.34</v>
      </c>
      <c r="X1239" s="36" t="b">
        <v>1</v>
      </c>
    </row>
    <row r="1240" spans="1:24" x14ac:dyDescent="0.25">
      <c r="A1240" s="42" t="s">
        <v>4330</v>
      </c>
      <c r="B1240" s="129" t="s">
        <v>2009</v>
      </c>
      <c r="C1240" s="133"/>
      <c r="D1240" s="133"/>
      <c r="E1240" s="58" t="s">
        <v>2010</v>
      </c>
      <c r="F1240" s="133"/>
      <c r="G1240" s="59"/>
      <c r="H1240" s="59"/>
      <c r="I1240" s="72"/>
      <c r="J1240" s="59"/>
      <c r="K1240" s="72"/>
      <c r="L1240" s="59"/>
      <c r="M1240" s="60">
        <f>M1241</f>
        <v>1933.43</v>
      </c>
      <c r="N1240" s="60">
        <f>N1241</f>
        <v>1933.43</v>
      </c>
      <c r="O1240" s="37"/>
      <c r="P1240" s="59"/>
      <c r="Q1240" s="59"/>
      <c r="R1240" s="60">
        <v>2331.06</v>
      </c>
      <c r="S1240" s="60">
        <v>2331.06</v>
      </c>
      <c r="T1240" s="135">
        <f>N1240/S1240</f>
        <v>0.82942095012569395</v>
      </c>
      <c r="U1240" s="55">
        <f>TRUNC(J1240*H1240,2)</f>
        <v>0</v>
      </c>
      <c r="V1240" s="55">
        <f>TRUNC(L1240*H1240,2)</f>
        <v>0</v>
      </c>
      <c r="X1240" s="36" t="b">
        <v>1</v>
      </c>
    </row>
    <row r="1241" spans="1:24" x14ac:dyDescent="0.25">
      <c r="A1241" s="42" t="s">
        <v>4331</v>
      </c>
      <c r="B1241" s="128" t="s">
        <v>2011</v>
      </c>
      <c r="C1241" s="50" t="s">
        <v>163</v>
      </c>
      <c r="D1241" s="51">
        <v>120209</v>
      </c>
      <c r="E1241" s="56" t="s">
        <v>819</v>
      </c>
      <c r="F1241" s="53" t="s">
        <v>164</v>
      </c>
      <c r="G1241" s="54">
        <v>89.76</v>
      </c>
      <c r="H1241" s="55">
        <v>89.76</v>
      </c>
      <c r="I1241" s="73">
        <v>12.48</v>
      </c>
      <c r="J1241" s="55">
        <v>10.35</v>
      </c>
      <c r="K1241" s="73">
        <v>13.49</v>
      </c>
      <c r="L1241" s="55">
        <v>11.19</v>
      </c>
      <c r="M1241" s="55">
        <f>TRUNC(((J1241*G1241)+(L1241*G1241)),2)</f>
        <v>1933.43</v>
      </c>
      <c r="N1241" s="55">
        <f>TRUNC(((J1241*H1241)+(L1241*H1241)),2)</f>
        <v>1933.43</v>
      </c>
      <c r="O1241" s="37"/>
      <c r="P1241" s="55">
        <v>12.48</v>
      </c>
      <c r="Q1241" s="55">
        <v>13.49</v>
      </c>
      <c r="R1241" s="55">
        <v>2331.06</v>
      </c>
      <c r="S1241" s="55">
        <v>2331.06</v>
      </c>
      <c r="T1241" s="135">
        <f>N1241/S1241</f>
        <v>0.82942095012569395</v>
      </c>
      <c r="U1241" s="55">
        <f>TRUNC(J1241*H1241,2)</f>
        <v>929.01</v>
      </c>
      <c r="V1241" s="55">
        <f>TRUNC(L1241*H1241,2)</f>
        <v>1004.41</v>
      </c>
      <c r="X1241" s="36" t="b">
        <v>1</v>
      </c>
    </row>
    <row r="1242" spans="1:24" x14ac:dyDescent="0.25">
      <c r="A1242" s="42" t="s">
        <v>4332</v>
      </c>
      <c r="B1242" s="129" t="s">
        <v>2012</v>
      </c>
      <c r="C1242" s="133"/>
      <c r="D1242" s="133"/>
      <c r="E1242" s="58" t="s">
        <v>2013</v>
      </c>
      <c r="F1242" s="133"/>
      <c r="G1242" s="59"/>
      <c r="H1242" s="59"/>
      <c r="I1242" s="72"/>
      <c r="J1242" s="59"/>
      <c r="K1242" s="72"/>
      <c r="L1242" s="59"/>
      <c r="M1242" s="60">
        <f>M1243</f>
        <v>1400.1</v>
      </c>
      <c r="N1242" s="60">
        <f>N1243</f>
        <v>1400.1</v>
      </c>
      <c r="O1242" s="37"/>
      <c r="P1242" s="59"/>
      <c r="Q1242" s="59"/>
      <c r="R1242" s="60">
        <v>1688.05</v>
      </c>
      <c r="S1242" s="60">
        <v>1688.05</v>
      </c>
      <c r="T1242" s="135">
        <f>N1242/S1242</f>
        <v>0.82941855987678081</v>
      </c>
      <c r="U1242" s="55">
        <f>TRUNC(J1242*H1242,2)</f>
        <v>0</v>
      </c>
      <c r="V1242" s="55">
        <f>TRUNC(L1242*H1242,2)</f>
        <v>0</v>
      </c>
      <c r="X1242" s="36" t="b">
        <v>1</v>
      </c>
    </row>
    <row r="1243" spans="1:24" x14ac:dyDescent="0.25">
      <c r="A1243" s="42" t="s">
        <v>4333</v>
      </c>
      <c r="B1243" s="128" t="s">
        <v>2014</v>
      </c>
      <c r="C1243" s="50" t="s">
        <v>163</v>
      </c>
      <c r="D1243" s="51">
        <v>120209</v>
      </c>
      <c r="E1243" s="56" t="s">
        <v>819</v>
      </c>
      <c r="F1243" s="53" t="s">
        <v>164</v>
      </c>
      <c r="G1243" s="54">
        <v>65</v>
      </c>
      <c r="H1243" s="55">
        <v>65</v>
      </c>
      <c r="I1243" s="73">
        <v>12.48</v>
      </c>
      <c r="J1243" s="55">
        <v>10.35</v>
      </c>
      <c r="K1243" s="73">
        <v>13.49</v>
      </c>
      <c r="L1243" s="55">
        <v>11.19</v>
      </c>
      <c r="M1243" s="55">
        <f>TRUNC(((J1243*G1243)+(L1243*G1243)),2)</f>
        <v>1400.1</v>
      </c>
      <c r="N1243" s="55">
        <f>TRUNC(((J1243*H1243)+(L1243*H1243)),2)</f>
        <v>1400.1</v>
      </c>
      <c r="O1243" s="37"/>
      <c r="P1243" s="55">
        <v>12.48</v>
      </c>
      <c r="Q1243" s="55">
        <v>13.49</v>
      </c>
      <c r="R1243" s="55">
        <v>1688.05</v>
      </c>
      <c r="S1243" s="55">
        <v>1688.05</v>
      </c>
      <c r="T1243" s="135">
        <f>N1243/S1243</f>
        <v>0.82941855987678081</v>
      </c>
      <c r="U1243" s="55">
        <f>TRUNC(J1243*H1243,2)</f>
        <v>672.75</v>
      </c>
      <c r="V1243" s="55">
        <f>TRUNC(L1243*H1243,2)</f>
        <v>727.35</v>
      </c>
      <c r="X1243" s="36" t="b">
        <v>1</v>
      </c>
    </row>
    <row r="1244" spans="1:24" x14ac:dyDescent="0.25">
      <c r="A1244" s="42" t="s">
        <v>4334</v>
      </c>
      <c r="B1244" s="127" t="s">
        <v>2015</v>
      </c>
      <c r="C1244" s="132"/>
      <c r="D1244" s="132"/>
      <c r="E1244" s="47" t="s">
        <v>93</v>
      </c>
      <c r="F1244" s="132"/>
      <c r="G1244" s="48"/>
      <c r="H1244" s="48"/>
      <c r="I1244" s="72"/>
      <c r="J1244" s="48"/>
      <c r="K1244" s="72"/>
      <c r="L1244" s="48"/>
      <c r="M1244" s="314">
        <f>M1245</f>
        <v>87760.68</v>
      </c>
      <c r="N1244" s="314">
        <f>N1245</f>
        <v>87760.68</v>
      </c>
      <c r="O1244" s="37"/>
      <c r="P1244" s="48"/>
      <c r="Q1244" s="48"/>
      <c r="R1244" s="314">
        <v>105811.68</v>
      </c>
      <c r="S1244" s="314">
        <v>105811.68</v>
      </c>
      <c r="T1244" s="135">
        <f>N1244/S1244</f>
        <v>0.82940446650124067</v>
      </c>
      <c r="U1244" s="55">
        <f>TRUNC(J1244*H1244,2)</f>
        <v>0</v>
      </c>
      <c r="V1244" s="55">
        <f>TRUNC(L1244*H1244,2)</f>
        <v>0</v>
      </c>
      <c r="X1244" s="36" t="b">
        <v>1</v>
      </c>
    </row>
    <row r="1245" spans="1:24" ht="36" x14ac:dyDescent="0.3">
      <c r="A1245" s="42" t="s">
        <v>4335</v>
      </c>
      <c r="B1245" s="128" t="s">
        <v>2016</v>
      </c>
      <c r="C1245" s="50" t="s">
        <v>217</v>
      </c>
      <c r="D1245" s="51">
        <v>100775</v>
      </c>
      <c r="E1245" s="56" t="s">
        <v>425</v>
      </c>
      <c r="F1245" s="53" t="s">
        <v>280</v>
      </c>
      <c r="G1245" s="54">
        <v>6564</v>
      </c>
      <c r="H1245" s="55">
        <v>6564</v>
      </c>
      <c r="I1245" s="73">
        <v>15.26</v>
      </c>
      <c r="J1245" s="55">
        <v>12.66</v>
      </c>
      <c r="K1245" s="73">
        <v>0.86</v>
      </c>
      <c r="L1245" s="55">
        <v>0.71</v>
      </c>
      <c r="M1245" s="55">
        <f>TRUNC(((J1245*G1245)+(L1245*G1245)),2)</f>
        <v>87760.68</v>
      </c>
      <c r="N1245" s="55">
        <f>TRUNC(((J1245*H1245)+(L1245*H1245)),2)</f>
        <v>87760.68</v>
      </c>
      <c r="O1245" s="313"/>
      <c r="P1245" s="55">
        <v>15.26</v>
      </c>
      <c r="Q1245" s="55">
        <v>0.86</v>
      </c>
      <c r="R1245" s="55">
        <v>105811.68</v>
      </c>
      <c r="S1245" s="55">
        <v>105811.68</v>
      </c>
      <c r="T1245" s="135">
        <f>N1245/S1245</f>
        <v>0.82940446650124067</v>
      </c>
      <c r="U1245" s="55">
        <f>TRUNC(J1245*H1245,2)</f>
        <v>83100.240000000005</v>
      </c>
      <c r="V1245" s="55">
        <f>TRUNC(L1245*H1245,2)</f>
        <v>4660.4399999999996</v>
      </c>
      <c r="X1245" s="36" t="b">
        <v>1</v>
      </c>
    </row>
    <row r="1246" spans="1:24" x14ac:dyDescent="0.25">
      <c r="A1246" s="42" t="s">
        <v>4336</v>
      </c>
      <c r="B1246" s="127" t="s">
        <v>2017</v>
      </c>
      <c r="C1246" s="132"/>
      <c r="D1246" s="132"/>
      <c r="E1246" s="47" t="s">
        <v>95</v>
      </c>
      <c r="F1246" s="132"/>
      <c r="G1246" s="48"/>
      <c r="H1246" s="48"/>
      <c r="I1246" s="72"/>
      <c r="J1246" s="48"/>
      <c r="K1246" s="72"/>
      <c r="L1246" s="48"/>
      <c r="M1246" s="314">
        <f>SUM(M1247:M1250)</f>
        <v>17251.82</v>
      </c>
      <c r="N1246" s="314">
        <f>SUM(N1247:N1250)</f>
        <v>17251.82</v>
      </c>
      <c r="O1246" s="37"/>
      <c r="P1246" s="48"/>
      <c r="Q1246" s="48"/>
      <c r="R1246" s="314">
        <v>20791.830000000002</v>
      </c>
      <c r="S1246" s="314">
        <v>20791.830000000002</v>
      </c>
      <c r="T1246" s="135">
        <f>N1246/S1246</f>
        <v>0.82974033550678306</v>
      </c>
      <c r="U1246" s="55">
        <f>TRUNC(J1246*H1246,2)</f>
        <v>0</v>
      </c>
      <c r="V1246" s="55">
        <f>TRUNC(L1246*H1246,2)</f>
        <v>0</v>
      </c>
      <c r="X1246" s="36" t="b">
        <v>1</v>
      </c>
    </row>
    <row r="1247" spans="1:24" x14ac:dyDescent="0.25">
      <c r="A1247" s="42" t="s">
        <v>4337</v>
      </c>
      <c r="B1247" s="128" t="s">
        <v>2018</v>
      </c>
      <c r="C1247" s="50" t="s">
        <v>163</v>
      </c>
      <c r="D1247" s="51">
        <v>160100</v>
      </c>
      <c r="E1247" s="56" t="s">
        <v>428</v>
      </c>
      <c r="F1247" s="53" t="s">
        <v>164</v>
      </c>
      <c r="G1247" s="54">
        <v>411.23</v>
      </c>
      <c r="H1247" s="55">
        <v>411.23</v>
      </c>
      <c r="I1247" s="73">
        <v>38.76</v>
      </c>
      <c r="J1247" s="55">
        <v>32.17</v>
      </c>
      <c r="K1247" s="73">
        <v>4.01</v>
      </c>
      <c r="L1247" s="55">
        <v>3.32</v>
      </c>
      <c r="M1247" s="55">
        <f>TRUNC(((J1247*G1247)+(L1247*G1247)),2)</f>
        <v>14594.55</v>
      </c>
      <c r="N1247" s="55">
        <f>TRUNC(((J1247*H1247)+(L1247*H1247)),2)</f>
        <v>14594.55</v>
      </c>
      <c r="O1247" s="37"/>
      <c r="P1247" s="55">
        <v>38.76</v>
      </c>
      <c r="Q1247" s="55">
        <v>4.01</v>
      </c>
      <c r="R1247" s="55">
        <v>17588.3</v>
      </c>
      <c r="S1247" s="55">
        <v>17588.3</v>
      </c>
      <c r="T1247" s="135">
        <f>N1247/S1247</f>
        <v>0.82978741549780255</v>
      </c>
      <c r="U1247" s="55">
        <f>TRUNC(J1247*H1247,2)</f>
        <v>13229.26</v>
      </c>
      <c r="V1247" s="55">
        <f>TRUNC(L1247*H1247,2)</f>
        <v>1365.28</v>
      </c>
      <c r="X1247" s="36" t="b">
        <v>1</v>
      </c>
    </row>
    <row r="1248" spans="1:24" x14ac:dyDescent="0.25">
      <c r="A1248" s="42" t="s">
        <v>4338</v>
      </c>
      <c r="B1248" s="128" t="s">
        <v>2019</v>
      </c>
      <c r="C1248" s="50" t="s">
        <v>163</v>
      </c>
      <c r="D1248" s="51">
        <v>160101</v>
      </c>
      <c r="E1248" s="56" t="s">
        <v>430</v>
      </c>
      <c r="F1248" s="53" t="s">
        <v>172</v>
      </c>
      <c r="G1248" s="54">
        <v>41.33</v>
      </c>
      <c r="H1248" s="55">
        <v>41.33</v>
      </c>
      <c r="I1248" s="73">
        <v>20.02</v>
      </c>
      <c r="J1248" s="55">
        <v>16.61</v>
      </c>
      <c r="K1248" s="73">
        <v>19.5</v>
      </c>
      <c r="L1248" s="55">
        <v>16.18</v>
      </c>
      <c r="M1248" s="55">
        <f>TRUNC(((J1248*G1248)+(L1248*G1248)),2)</f>
        <v>1355.21</v>
      </c>
      <c r="N1248" s="55">
        <f>TRUNC(((J1248*H1248)+(L1248*H1248)),2)</f>
        <v>1355.21</v>
      </c>
      <c r="O1248" s="37"/>
      <c r="P1248" s="55">
        <v>20.02</v>
      </c>
      <c r="Q1248" s="55">
        <v>19.5</v>
      </c>
      <c r="R1248" s="55">
        <v>1633.36</v>
      </c>
      <c r="S1248" s="55">
        <v>1633.36</v>
      </c>
      <c r="T1248" s="135">
        <f>N1248/S1248</f>
        <v>0.82970686192878496</v>
      </c>
      <c r="U1248" s="55">
        <f>TRUNC(J1248*H1248,2)</f>
        <v>686.49</v>
      </c>
      <c r="V1248" s="55">
        <f>TRUNC(L1248*H1248,2)</f>
        <v>668.71</v>
      </c>
      <c r="X1248" s="36" t="b">
        <v>1</v>
      </c>
    </row>
    <row r="1249" spans="1:24" x14ac:dyDescent="0.25">
      <c r="A1249" s="42" t="s">
        <v>4339</v>
      </c>
      <c r="B1249" s="128" t="s">
        <v>2020</v>
      </c>
      <c r="C1249" s="50" t="s">
        <v>163</v>
      </c>
      <c r="D1249" s="51">
        <v>160403</v>
      </c>
      <c r="E1249" s="56" t="s">
        <v>432</v>
      </c>
      <c r="F1249" s="53" t="s">
        <v>172</v>
      </c>
      <c r="G1249" s="54">
        <v>19.899999999999999</v>
      </c>
      <c r="H1249" s="55">
        <v>19.899999999999999</v>
      </c>
      <c r="I1249" s="73">
        <v>10.75</v>
      </c>
      <c r="J1249" s="55">
        <v>8.92</v>
      </c>
      <c r="K1249" s="73">
        <v>10.79</v>
      </c>
      <c r="L1249" s="55">
        <v>8.9499999999999993</v>
      </c>
      <c r="M1249" s="55">
        <f>TRUNC(((J1249*G1249)+(L1249*G1249)),2)</f>
        <v>355.61</v>
      </c>
      <c r="N1249" s="55">
        <f>TRUNC(((J1249*H1249)+(L1249*H1249)),2)</f>
        <v>355.61</v>
      </c>
      <c r="O1249" s="37"/>
      <c r="P1249" s="55">
        <v>10.75</v>
      </c>
      <c r="Q1249" s="55">
        <v>10.79</v>
      </c>
      <c r="R1249" s="55">
        <v>428.64</v>
      </c>
      <c r="S1249" s="55">
        <v>428.64</v>
      </c>
      <c r="T1249" s="135">
        <f>N1249/S1249</f>
        <v>0.82962392683837261</v>
      </c>
      <c r="U1249" s="55">
        <f>TRUNC(J1249*H1249,2)</f>
        <v>177.5</v>
      </c>
      <c r="V1249" s="55">
        <f>TRUNC(L1249*H1249,2)</f>
        <v>178.1</v>
      </c>
      <c r="X1249" s="36" t="b">
        <v>1</v>
      </c>
    </row>
    <row r="1250" spans="1:24" x14ac:dyDescent="0.25">
      <c r="A1250" s="42" t="s">
        <v>4340</v>
      </c>
      <c r="B1250" s="128" t="s">
        <v>2021</v>
      </c>
      <c r="C1250" s="50" t="s">
        <v>163</v>
      </c>
      <c r="D1250" s="51">
        <v>160404</v>
      </c>
      <c r="E1250" s="56" t="s">
        <v>434</v>
      </c>
      <c r="F1250" s="53" t="s">
        <v>172</v>
      </c>
      <c r="G1250" s="54">
        <v>82.66</v>
      </c>
      <c r="H1250" s="55">
        <v>82.66</v>
      </c>
      <c r="I1250" s="73">
        <v>0.5</v>
      </c>
      <c r="J1250" s="55">
        <v>0.41</v>
      </c>
      <c r="K1250" s="73">
        <v>13.31</v>
      </c>
      <c r="L1250" s="55">
        <v>11.04</v>
      </c>
      <c r="M1250" s="55">
        <f>TRUNC(((J1250*G1250)+(L1250*G1250)),2)</f>
        <v>946.45</v>
      </c>
      <c r="N1250" s="55">
        <f>TRUNC(((J1250*H1250)+(L1250*H1250)),2)</f>
        <v>946.45</v>
      </c>
      <c r="O1250" s="37"/>
      <c r="P1250" s="55">
        <v>0.5</v>
      </c>
      <c r="Q1250" s="55">
        <v>13.31</v>
      </c>
      <c r="R1250" s="55">
        <v>1141.53</v>
      </c>
      <c r="S1250" s="55">
        <v>1141.53</v>
      </c>
      <c r="T1250" s="135">
        <f>N1250/S1250</f>
        <v>0.82910654998116573</v>
      </c>
      <c r="U1250" s="55">
        <f>TRUNC(J1250*H1250,2)</f>
        <v>33.89</v>
      </c>
      <c r="V1250" s="55">
        <f>TRUNC(L1250*H1250,2)</f>
        <v>912.56</v>
      </c>
      <c r="X1250" s="36" t="b">
        <v>1</v>
      </c>
    </row>
    <row r="1251" spans="1:24" x14ac:dyDescent="0.25">
      <c r="A1251" s="42" t="s">
        <v>4341</v>
      </c>
      <c r="B1251" s="127" t="s">
        <v>2022</v>
      </c>
      <c r="C1251" s="132"/>
      <c r="D1251" s="132"/>
      <c r="E1251" s="47" t="s">
        <v>99</v>
      </c>
      <c r="F1251" s="132"/>
      <c r="G1251" s="48"/>
      <c r="H1251" s="48"/>
      <c r="I1251" s="72"/>
      <c r="J1251" s="48"/>
      <c r="K1251" s="72"/>
      <c r="L1251" s="48"/>
      <c r="M1251" s="314">
        <f>M1252+M1255</f>
        <v>46695.05</v>
      </c>
      <c r="N1251" s="314">
        <f>N1252+N1255</f>
        <v>46695.05</v>
      </c>
      <c r="O1251" s="37"/>
      <c r="P1251" s="48"/>
      <c r="Q1251" s="48"/>
      <c r="R1251" s="314">
        <v>56253.53</v>
      </c>
      <c r="S1251" s="314">
        <v>56253.53</v>
      </c>
      <c r="T1251" s="135">
        <f>N1251/S1251</f>
        <v>0.83008212995700015</v>
      </c>
      <c r="U1251" s="55">
        <f>TRUNC(J1251*H1251,2)</f>
        <v>0</v>
      </c>
      <c r="V1251" s="55">
        <f>TRUNC(L1251*H1251,2)</f>
        <v>0</v>
      </c>
      <c r="X1251" s="36" t="b">
        <v>1</v>
      </c>
    </row>
    <row r="1252" spans="1:24" x14ac:dyDescent="0.25">
      <c r="A1252" s="42" t="s">
        <v>4342</v>
      </c>
      <c r="B1252" s="129" t="s">
        <v>2023</v>
      </c>
      <c r="C1252" s="133"/>
      <c r="D1252" s="133"/>
      <c r="E1252" s="58" t="s">
        <v>2024</v>
      </c>
      <c r="F1252" s="133"/>
      <c r="G1252" s="59"/>
      <c r="H1252" s="59"/>
      <c r="I1252" s="72"/>
      <c r="J1252" s="59"/>
      <c r="K1252" s="72"/>
      <c r="L1252" s="59"/>
      <c r="M1252" s="60">
        <f>SUM(M1253:M1254)</f>
        <v>26062.25</v>
      </c>
      <c r="N1252" s="60">
        <f>SUM(N1253:N1254)</f>
        <v>26062.25</v>
      </c>
      <c r="O1252" s="37"/>
      <c r="P1252" s="59"/>
      <c r="Q1252" s="59"/>
      <c r="R1252" s="60">
        <v>31397.26</v>
      </c>
      <c r="S1252" s="60">
        <v>31397.26</v>
      </c>
      <c r="T1252" s="135">
        <f>N1252/S1252</f>
        <v>0.83008039555043978</v>
      </c>
      <c r="U1252" s="55">
        <f>TRUNC(J1252*H1252,2)</f>
        <v>0</v>
      </c>
      <c r="V1252" s="55">
        <f>TRUNC(L1252*H1252,2)</f>
        <v>0</v>
      </c>
      <c r="X1252" s="36" t="b">
        <v>1</v>
      </c>
    </row>
    <row r="1253" spans="1:24" x14ac:dyDescent="0.25">
      <c r="A1253" s="42" t="s">
        <v>4343</v>
      </c>
      <c r="B1253" s="128" t="s">
        <v>2025</v>
      </c>
      <c r="C1253" s="50" t="s">
        <v>163</v>
      </c>
      <c r="D1253" s="51">
        <v>180501</v>
      </c>
      <c r="E1253" s="56" t="s">
        <v>439</v>
      </c>
      <c r="F1253" s="53" t="s">
        <v>164</v>
      </c>
      <c r="G1253" s="54">
        <v>31.08</v>
      </c>
      <c r="H1253" s="55">
        <v>31.08</v>
      </c>
      <c r="I1253" s="73">
        <v>665.98</v>
      </c>
      <c r="J1253" s="55">
        <v>552.82000000000005</v>
      </c>
      <c r="K1253" s="73">
        <v>45.72</v>
      </c>
      <c r="L1253" s="55">
        <v>37.950000000000003</v>
      </c>
      <c r="M1253" s="55">
        <f>TRUNC(((J1253*G1253)+(L1253*G1253)),2)</f>
        <v>18361.13</v>
      </c>
      <c r="N1253" s="55">
        <f>TRUNC(((J1253*H1253)+(L1253*H1253)),2)</f>
        <v>18361.13</v>
      </c>
      <c r="O1253" s="37"/>
      <c r="P1253" s="55">
        <v>665.98</v>
      </c>
      <c r="Q1253" s="55">
        <v>45.72</v>
      </c>
      <c r="R1253" s="55">
        <v>22119.63</v>
      </c>
      <c r="S1253" s="55">
        <v>22119.63</v>
      </c>
      <c r="T1253" s="135">
        <f>N1253/S1253</f>
        <v>0.83008305292629214</v>
      </c>
      <c r="U1253" s="55">
        <f>TRUNC(J1253*H1253,2)</f>
        <v>17181.64</v>
      </c>
      <c r="V1253" s="55">
        <f>TRUNC(L1253*H1253,2)</f>
        <v>1179.48</v>
      </c>
      <c r="X1253" s="36" t="b">
        <v>1</v>
      </c>
    </row>
    <row r="1254" spans="1:24" x14ac:dyDescent="0.3">
      <c r="A1254" s="42" t="s">
        <v>4344</v>
      </c>
      <c r="B1254" s="128" t="s">
        <v>2026</v>
      </c>
      <c r="C1254" s="50" t="s">
        <v>163</v>
      </c>
      <c r="D1254" s="51">
        <v>180509</v>
      </c>
      <c r="E1254" s="56" t="s">
        <v>2027</v>
      </c>
      <c r="F1254" s="53" t="s">
        <v>164</v>
      </c>
      <c r="G1254" s="54">
        <v>20.16</v>
      </c>
      <c r="H1254" s="55">
        <v>20.16</v>
      </c>
      <c r="I1254" s="73">
        <v>414.48</v>
      </c>
      <c r="J1254" s="55">
        <v>344.05</v>
      </c>
      <c r="K1254" s="73">
        <v>45.72</v>
      </c>
      <c r="L1254" s="55">
        <v>37.950000000000003</v>
      </c>
      <c r="M1254" s="55">
        <f>TRUNC(((J1254*G1254)+(L1254*G1254)),2)</f>
        <v>7701.12</v>
      </c>
      <c r="N1254" s="55">
        <f>TRUNC(((J1254*H1254)+(L1254*H1254)),2)</f>
        <v>7701.12</v>
      </c>
      <c r="O1254" s="38"/>
      <c r="P1254" s="55">
        <v>414.48</v>
      </c>
      <c r="Q1254" s="55">
        <v>45.72</v>
      </c>
      <c r="R1254" s="55">
        <v>9277.6299999999992</v>
      </c>
      <c r="S1254" s="55">
        <v>9277.6299999999992</v>
      </c>
      <c r="T1254" s="135">
        <f>N1254/S1254</f>
        <v>0.8300740598622709</v>
      </c>
      <c r="U1254" s="55">
        <f>TRUNC(J1254*H1254,2)</f>
        <v>6936.04</v>
      </c>
      <c r="V1254" s="55">
        <f>TRUNC(L1254*H1254,2)</f>
        <v>765.07</v>
      </c>
      <c r="X1254" s="36" t="b">
        <v>1</v>
      </c>
    </row>
    <row r="1255" spans="1:24" x14ac:dyDescent="0.25">
      <c r="A1255" s="42" t="s">
        <v>4345</v>
      </c>
      <c r="B1255" s="129" t="s">
        <v>2028</v>
      </c>
      <c r="C1255" s="133"/>
      <c r="D1255" s="133"/>
      <c r="E1255" s="58" t="s">
        <v>441</v>
      </c>
      <c r="F1255" s="133"/>
      <c r="G1255" s="59"/>
      <c r="H1255" s="59"/>
      <c r="I1255" s="72"/>
      <c r="J1255" s="59"/>
      <c r="K1255" s="72"/>
      <c r="L1255" s="59"/>
      <c r="M1255" s="60">
        <f>SUM(M1256:M1257)</f>
        <v>20632.800000000003</v>
      </c>
      <c r="N1255" s="60">
        <f>SUM(N1256:N1257)</f>
        <v>20632.800000000003</v>
      </c>
      <c r="O1255" s="37"/>
      <c r="P1255" s="59"/>
      <c r="Q1255" s="59"/>
      <c r="R1255" s="60">
        <v>24856.27</v>
      </c>
      <c r="S1255" s="60">
        <v>24856.27</v>
      </c>
      <c r="T1255" s="135">
        <f>N1255/S1255</f>
        <v>0.83008432077701133</v>
      </c>
      <c r="U1255" s="55">
        <f>TRUNC(J1255*H1255,2)</f>
        <v>0</v>
      </c>
      <c r="V1255" s="55">
        <f>TRUNC(L1255*H1255,2)</f>
        <v>0</v>
      </c>
      <c r="X1255" s="36" t="b">
        <v>1</v>
      </c>
    </row>
    <row r="1256" spans="1:24" x14ac:dyDescent="0.25">
      <c r="A1256" s="42" t="s">
        <v>4346</v>
      </c>
      <c r="B1256" s="128" t="s">
        <v>2029</v>
      </c>
      <c r="C1256" s="50" t="s">
        <v>163</v>
      </c>
      <c r="D1256" s="51">
        <v>180381</v>
      </c>
      <c r="E1256" s="56" t="s">
        <v>2030</v>
      </c>
      <c r="F1256" s="53" t="s">
        <v>164</v>
      </c>
      <c r="G1256" s="54">
        <v>8</v>
      </c>
      <c r="H1256" s="55">
        <v>8</v>
      </c>
      <c r="I1256" s="73">
        <v>423.08</v>
      </c>
      <c r="J1256" s="55">
        <v>351.19</v>
      </c>
      <c r="K1256" s="73">
        <v>48.85</v>
      </c>
      <c r="L1256" s="55">
        <v>40.549999999999997</v>
      </c>
      <c r="M1256" s="55">
        <f>TRUNC(((J1256*G1256)+(L1256*G1256)),2)</f>
        <v>3133.92</v>
      </c>
      <c r="N1256" s="55">
        <f>TRUNC(((J1256*H1256)+(L1256*H1256)),2)</f>
        <v>3133.92</v>
      </c>
      <c r="O1256" s="37"/>
      <c r="P1256" s="55">
        <v>423.08</v>
      </c>
      <c r="Q1256" s="55">
        <v>48.85</v>
      </c>
      <c r="R1256" s="55">
        <v>3775.44</v>
      </c>
      <c r="S1256" s="55">
        <v>3775.44</v>
      </c>
      <c r="T1256" s="135">
        <f>N1256/S1256</f>
        <v>0.83008073231199542</v>
      </c>
      <c r="U1256" s="55">
        <f>TRUNC(J1256*H1256,2)</f>
        <v>2809.52</v>
      </c>
      <c r="V1256" s="55">
        <f>TRUNC(L1256*H1256,2)</f>
        <v>324.39999999999998</v>
      </c>
      <c r="X1256" s="36" t="b">
        <v>1</v>
      </c>
    </row>
    <row r="1257" spans="1:24" x14ac:dyDescent="0.25">
      <c r="A1257" s="42" t="s">
        <v>4347</v>
      </c>
      <c r="B1257" s="128" t="s">
        <v>2031</v>
      </c>
      <c r="C1257" s="50" t="s">
        <v>163</v>
      </c>
      <c r="D1257" s="51">
        <v>180401</v>
      </c>
      <c r="E1257" s="56" t="s">
        <v>443</v>
      </c>
      <c r="F1257" s="53" t="s">
        <v>164</v>
      </c>
      <c r="G1257" s="54">
        <v>76.8</v>
      </c>
      <c r="H1257" s="55">
        <v>76.8</v>
      </c>
      <c r="I1257" s="73">
        <v>225.64</v>
      </c>
      <c r="J1257" s="55">
        <v>187.3</v>
      </c>
      <c r="K1257" s="73">
        <v>48.85</v>
      </c>
      <c r="L1257" s="55">
        <v>40.549999999999997</v>
      </c>
      <c r="M1257" s="55">
        <f>TRUNC(((J1257*G1257)+(L1257*G1257)),2)</f>
        <v>17498.88</v>
      </c>
      <c r="N1257" s="55">
        <f>TRUNC(((J1257*H1257)+(L1257*H1257)),2)</f>
        <v>17498.88</v>
      </c>
      <c r="O1257" s="37"/>
      <c r="P1257" s="55">
        <v>225.64</v>
      </c>
      <c r="Q1257" s="55">
        <v>48.85</v>
      </c>
      <c r="R1257" s="55">
        <v>21080.83</v>
      </c>
      <c r="S1257" s="55">
        <v>21080.83</v>
      </c>
      <c r="T1257" s="135">
        <f>N1257/S1257</f>
        <v>0.83008496344783389</v>
      </c>
      <c r="U1257" s="55">
        <f>TRUNC(J1257*H1257,2)</f>
        <v>14384.64</v>
      </c>
      <c r="V1257" s="55">
        <f>TRUNC(L1257*H1257,2)</f>
        <v>3114.24</v>
      </c>
      <c r="X1257" s="36" t="b">
        <v>1</v>
      </c>
    </row>
    <row r="1258" spans="1:24" x14ac:dyDescent="0.25">
      <c r="A1258" s="42" t="s">
        <v>4348</v>
      </c>
      <c r="B1258" s="127" t="s">
        <v>2032</v>
      </c>
      <c r="C1258" s="132"/>
      <c r="D1258" s="132"/>
      <c r="E1258" s="47" t="s">
        <v>101</v>
      </c>
      <c r="F1258" s="132"/>
      <c r="G1258" s="48"/>
      <c r="H1258" s="48"/>
      <c r="I1258" s="72"/>
      <c r="J1258" s="48"/>
      <c r="K1258" s="72"/>
      <c r="L1258" s="48"/>
      <c r="M1258" s="314">
        <f>M1259</f>
        <v>13686.72</v>
      </c>
      <c r="N1258" s="314">
        <f>N1259</f>
        <v>13686.72</v>
      </c>
      <c r="O1258" s="37"/>
      <c r="P1258" s="48"/>
      <c r="Q1258" s="48"/>
      <c r="R1258" s="314">
        <v>16488.509999999998</v>
      </c>
      <c r="S1258" s="314">
        <v>16488.509999999998</v>
      </c>
      <c r="T1258" s="135">
        <f>N1258/S1258</f>
        <v>0.83007621671090959</v>
      </c>
      <c r="U1258" s="55">
        <f>TRUNC(J1258*H1258,2)</f>
        <v>0</v>
      </c>
      <c r="V1258" s="55">
        <f>TRUNC(L1258*H1258,2)</f>
        <v>0</v>
      </c>
      <c r="X1258" s="36" t="b">
        <v>1</v>
      </c>
    </row>
    <row r="1259" spans="1:24" x14ac:dyDescent="0.25">
      <c r="A1259" s="42" t="s">
        <v>4349</v>
      </c>
      <c r="B1259" s="128" t="s">
        <v>2033</v>
      </c>
      <c r="C1259" s="50" t="s">
        <v>163</v>
      </c>
      <c r="D1259" s="51">
        <v>190102</v>
      </c>
      <c r="E1259" s="56" t="s">
        <v>446</v>
      </c>
      <c r="F1259" s="53" t="s">
        <v>164</v>
      </c>
      <c r="G1259" s="54">
        <v>84.8</v>
      </c>
      <c r="H1259" s="55">
        <v>84.8</v>
      </c>
      <c r="I1259" s="73">
        <v>194.44</v>
      </c>
      <c r="J1259" s="55">
        <v>161.4</v>
      </c>
      <c r="K1259" s="73">
        <v>0</v>
      </c>
      <c r="L1259" s="55">
        <v>0</v>
      </c>
      <c r="M1259" s="55">
        <f>TRUNC(((J1259*G1259)+(L1259*G1259)),2)</f>
        <v>13686.72</v>
      </c>
      <c r="N1259" s="55">
        <f>TRUNC(((J1259*H1259)+(L1259*H1259)),2)</f>
        <v>13686.72</v>
      </c>
      <c r="O1259" s="37"/>
      <c r="P1259" s="55">
        <v>194.44</v>
      </c>
      <c r="Q1259" s="55">
        <v>0</v>
      </c>
      <c r="R1259" s="55">
        <v>16488.509999999998</v>
      </c>
      <c r="S1259" s="55">
        <v>16488.509999999998</v>
      </c>
      <c r="T1259" s="135">
        <f>N1259/S1259</f>
        <v>0.83007621671090959</v>
      </c>
      <c r="U1259" s="55">
        <f>TRUNC(J1259*H1259,2)</f>
        <v>13686.72</v>
      </c>
      <c r="V1259" s="55">
        <f>TRUNC(L1259*H1259,2)</f>
        <v>0</v>
      </c>
      <c r="X1259" s="36" t="b">
        <v>1</v>
      </c>
    </row>
    <row r="1260" spans="1:24" x14ac:dyDescent="0.25">
      <c r="A1260" s="42" t="s">
        <v>4350</v>
      </c>
      <c r="B1260" s="127" t="s">
        <v>2034</v>
      </c>
      <c r="C1260" s="132"/>
      <c r="D1260" s="132"/>
      <c r="E1260" s="47" t="s">
        <v>103</v>
      </c>
      <c r="F1260" s="132"/>
      <c r="G1260" s="48"/>
      <c r="H1260" s="48"/>
      <c r="I1260" s="72"/>
      <c r="J1260" s="48"/>
      <c r="K1260" s="72"/>
      <c r="L1260" s="48"/>
      <c r="M1260" s="314">
        <f>SUM(M1261:M1264)</f>
        <v>46073.83</v>
      </c>
      <c r="N1260" s="314">
        <f>SUM(N1261:N1264)</f>
        <v>46073.83</v>
      </c>
      <c r="O1260" s="37"/>
      <c r="P1260" s="48"/>
      <c r="Q1260" s="48"/>
      <c r="R1260" s="314">
        <v>55553.9</v>
      </c>
      <c r="S1260" s="314">
        <v>55553.9</v>
      </c>
      <c r="T1260" s="135">
        <f>N1260/S1260</f>
        <v>0.82935365473891121</v>
      </c>
      <c r="U1260" s="55">
        <f>TRUNC(J1260*H1260,2)</f>
        <v>0</v>
      </c>
      <c r="V1260" s="55">
        <f>TRUNC(L1260*H1260,2)</f>
        <v>0</v>
      </c>
      <c r="X1260" s="36" t="b">
        <v>1</v>
      </c>
    </row>
    <row r="1261" spans="1:24" x14ac:dyDescent="0.25">
      <c r="A1261" s="42" t="s">
        <v>4351</v>
      </c>
      <c r="B1261" s="128" t="s">
        <v>2035</v>
      </c>
      <c r="C1261" s="50" t="s">
        <v>163</v>
      </c>
      <c r="D1261" s="51">
        <v>200150</v>
      </c>
      <c r="E1261" s="56" t="s">
        <v>449</v>
      </c>
      <c r="F1261" s="53" t="s">
        <v>164</v>
      </c>
      <c r="G1261" s="54">
        <v>1725.47</v>
      </c>
      <c r="H1261" s="55">
        <v>1725.47</v>
      </c>
      <c r="I1261" s="73">
        <v>3.75</v>
      </c>
      <c r="J1261" s="55">
        <v>3.11</v>
      </c>
      <c r="K1261" s="73">
        <v>1.24</v>
      </c>
      <c r="L1261" s="55">
        <v>1.02</v>
      </c>
      <c r="M1261" s="55">
        <f>TRUNC(((J1261*G1261)+(L1261*G1261)),2)</f>
        <v>7126.19</v>
      </c>
      <c r="N1261" s="55">
        <f>TRUNC(((J1261*H1261)+(L1261*H1261)),2)</f>
        <v>7126.19</v>
      </c>
      <c r="O1261" s="37"/>
      <c r="P1261" s="55">
        <v>3.75</v>
      </c>
      <c r="Q1261" s="55">
        <v>1.24</v>
      </c>
      <c r="R1261" s="55">
        <v>8610.09</v>
      </c>
      <c r="S1261" s="55">
        <v>8610.09</v>
      </c>
      <c r="T1261" s="135">
        <f>N1261/S1261</f>
        <v>0.82765569233306502</v>
      </c>
      <c r="U1261" s="55">
        <f>TRUNC(J1261*H1261,2)</f>
        <v>5366.21</v>
      </c>
      <c r="V1261" s="55">
        <f>TRUNC(L1261*H1261,2)</f>
        <v>1759.97</v>
      </c>
      <c r="X1261" s="36" t="b">
        <v>1</v>
      </c>
    </row>
    <row r="1262" spans="1:24" ht="48" x14ac:dyDescent="0.3">
      <c r="A1262" s="42" t="s">
        <v>4352</v>
      </c>
      <c r="B1262" s="128" t="s">
        <v>2036</v>
      </c>
      <c r="C1262" s="50" t="s">
        <v>217</v>
      </c>
      <c r="D1262" s="51">
        <v>87553</v>
      </c>
      <c r="E1262" s="56" t="s">
        <v>2037</v>
      </c>
      <c r="F1262" s="53" t="s">
        <v>164</v>
      </c>
      <c r="G1262" s="54">
        <v>266.95999999999998</v>
      </c>
      <c r="H1262" s="55">
        <v>266.95999999999998</v>
      </c>
      <c r="I1262" s="73">
        <v>13.13</v>
      </c>
      <c r="J1262" s="55">
        <v>10.89</v>
      </c>
      <c r="K1262" s="73">
        <v>7.11</v>
      </c>
      <c r="L1262" s="55">
        <v>5.9</v>
      </c>
      <c r="M1262" s="55">
        <f>TRUNC(((J1262*G1262)+(L1262*G1262)),2)</f>
        <v>4482.25</v>
      </c>
      <c r="N1262" s="55">
        <f>TRUNC(((J1262*H1262)+(L1262*H1262)),2)</f>
        <v>4482.25</v>
      </c>
      <c r="O1262" s="313"/>
      <c r="P1262" s="55">
        <v>13.13</v>
      </c>
      <c r="Q1262" s="55">
        <v>7.11</v>
      </c>
      <c r="R1262" s="55">
        <v>5403.27</v>
      </c>
      <c r="S1262" s="55">
        <v>5403.27</v>
      </c>
      <c r="T1262" s="135">
        <f>N1262/S1262</f>
        <v>0.82954396134192809</v>
      </c>
      <c r="U1262" s="55">
        <f>TRUNC(J1262*H1262,2)</f>
        <v>2907.19</v>
      </c>
      <c r="V1262" s="55">
        <f>TRUNC(L1262*H1262,2)</f>
        <v>1575.06</v>
      </c>
      <c r="X1262" s="36" t="b">
        <v>1</v>
      </c>
    </row>
    <row r="1263" spans="1:24" x14ac:dyDescent="0.25">
      <c r="A1263" s="42" t="s">
        <v>4353</v>
      </c>
      <c r="B1263" s="128" t="s">
        <v>2038</v>
      </c>
      <c r="C1263" s="50" t="s">
        <v>163</v>
      </c>
      <c r="D1263" s="51">
        <v>200403</v>
      </c>
      <c r="E1263" s="56" t="s">
        <v>451</v>
      </c>
      <c r="F1263" s="53" t="s">
        <v>164</v>
      </c>
      <c r="G1263" s="54">
        <v>1458.51</v>
      </c>
      <c r="H1263" s="55">
        <v>1458.51</v>
      </c>
      <c r="I1263" s="73">
        <v>2.88</v>
      </c>
      <c r="J1263" s="55">
        <v>2.39</v>
      </c>
      <c r="K1263" s="73">
        <v>15.13</v>
      </c>
      <c r="L1263" s="55">
        <v>12.55</v>
      </c>
      <c r="M1263" s="55">
        <f>TRUNC(((J1263*G1263)+(L1263*G1263)),2)</f>
        <v>21790.13</v>
      </c>
      <c r="N1263" s="55">
        <f>TRUNC(((J1263*H1263)+(L1263*H1263)),2)</f>
        <v>21790.13</v>
      </c>
      <c r="O1263" s="37"/>
      <c r="P1263" s="55">
        <v>2.88</v>
      </c>
      <c r="Q1263" s="55">
        <v>15.13</v>
      </c>
      <c r="R1263" s="55">
        <v>26267.759999999998</v>
      </c>
      <c r="S1263" s="55">
        <v>26267.759999999998</v>
      </c>
      <c r="T1263" s="135">
        <f>N1263/S1263</f>
        <v>0.82953894812500195</v>
      </c>
      <c r="U1263" s="55">
        <f>TRUNC(J1263*H1263,2)</f>
        <v>3485.83</v>
      </c>
      <c r="V1263" s="55">
        <f>TRUNC(L1263*H1263,2)</f>
        <v>18304.3</v>
      </c>
      <c r="X1263" s="36" t="b">
        <v>1</v>
      </c>
    </row>
    <row r="1264" spans="1:24" ht="36" x14ac:dyDescent="0.3">
      <c r="A1264" s="42" t="s">
        <v>4354</v>
      </c>
      <c r="B1264" s="128" t="s">
        <v>2039</v>
      </c>
      <c r="C1264" s="50" t="s">
        <v>217</v>
      </c>
      <c r="D1264" s="51">
        <v>87273</v>
      </c>
      <c r="E1264" s="52" t="s">
        <v>3085</v>
      </c>
      <c r="F1264" s="53" t="s">
        <v>164</v>
      </c>
      <c r="G1264" s="54">
        <v>266.95999999999998</v>
      </c>
      <c r="H1264" s="55">
        <v>266.95999999999998</v>
      </c>
      <c r="I1264" s="73">
        <v>36.81</v>
      </c>
      <c r="J1264" s="55">
        <v>30.55</v>
      </c>
      <c r="K1264" s="73">
        <v>20.399999999999999</v>
      </c>
      <c r="L1264" s="55">
        <v>16.93</v>
      </c>
      <c r="M1264" s="55">
        <f>TRUNC(((J1264*G1264)+(L1264*G1264)),2)</f>
        <v>12675.26</v>
      </c>
      <c r="N1264" s="55">
        <f>TRUNC(((J1264*H1264)+(L1264*H1264)),2)</f>
        <v>12675.26</v>
      </c>
      <c r="O1264" s="38"/>
      <c r="P1264" s="55">
        <v>36.81</v>
      </c>
      <c r="Q1264" s="55">
        <v>20.399999999999999</v>
      </c>
      <c r="R1264" s="55">
        <v>15272.78</v>
      </c>
      <c r="S1264" s="55">
        <v>15272.78</v>
      </c>
      <c r="T1264" s="135">
        <f>N1264/S1264</f>
        <v>0.82992487287841499</v>
      </c>
      <c r="U1264" s="55">
        <f>TRUNC(J1264*H1264,2)</f>
        <v>8155.62</v>
      </c>
      <c r="V1264" s="55">
        <f>TRUNC(L1264*H1264,2)</f>
        <v>4519.63</v>
      </c>
      <c r="X1264" s="36" t="b">
        <v>1</v>
      </c>
    </row>
    <row r="1265" spans="1:24" x14ac:dyDescent="0.25">
      <c r="A1265" s="42" t="s">
        <v>4355</v>
      </c>
      <c r="B1265" s="127" t="s">
        <v>2040</v>
      </c>
      <c r="C1265" s="132"/>
      <c r="D1265" s="132"/>
      <c r="E1265" s="47" t="s">
        <v>105</v>
      </c>
      <c r="F1265" s="132"/>
      <c r="G1265" s="48"/>
      <c r="H1265" s="48"/>
      <c r="I1265" s="72"/>
      <c r="J1265" s="48"/>
      <c r="K1265" s="72"/>
      <c r="L1265" s="48"/>
      <c r="M1265" s="314">
        <f>M1266+M1269</f>
        <v>22819.97</v>
      </c>
      <c r="N1265" s="314">
        <f>N1266+N1269</f>
        <v>22819.97</v>
      </c>
      <c r="O1265" s="37"/>
      <c r="P1265" s="48"/>
      <c r="Q1265" s="48"/>
      <c r="R1265" s="314">
        <v>27499.45</v>
      </c>
      <c r="S1265" s="314">
        <v>27499.45</v>
      </c>
      <c r="T1265" s="135">
        <f>N1265/S1265</f>
        <v>0.82983368758284259</v>
      </c>
      <c r="U1265" s="55">
        <f>TRUNC(J1265*H1265,2)</f>
        <v>0</v>
      </c>
      <c r="V1265" s="55">
        <f>TRUNC(L1265*H1265,2)</f>
        <v>0</v>
      </c>
      <c r="X1265" s="36" t="b">
        <v>1</v>
      </c>
    </row>
    <row r="1266" spans="1:24" x14ac:dyDescent="0.25">
      <c r="A1266" s="42" t="s">
        <v>4356</v>
      </c>
      <c r="B1266" s="129" t="s">
        <v>2041</v>
      </c>
      <c r="C1266" s="133"/>
      <c r="D1266" s="133"/>
      <c r="E1266" s="58" t="s">
        <v>2042</v>
      </c>
      <c r="F1266" s="133"/>
      <c r="G1266" s="59"/>
      <c r="H1266" s="59"/>
      <c r="I1266" s="72"/>
      <c r="J1266" s="59"/>
      <c r="K1266" s="72"/>
      <c r="L1266" s="59"/>
      <c r="M1266" s="60">
        <f>SUM(M1267:M1268)</f>
        <v>2620.7399999999998</v>
      </c>
      <c r="N1266" s="60">
        <f>SUM(N1267:N1268)</f>
        <v>2620.7399999999998</v>
      </c>
      <c r="O1266" s="37"/>
      <c r="P1266" s="59"/>
      <c r="Q1266" s="59"/>
      <c r="R1266" s="60">
        <v>3157.89</v>
      </c>
      <c r="S1266" s="60">
        <v>3157.89</v>
      </c>
      <c r="T1266" s="135">
        <f>N1266/S1266</f>
        <v>0.82990224485336728</v>
      </c>
      <c r="U1266" s="55">
        <f>TRUNC(J1266*H1266,2)</f>
        <v>0</v>
      </c>
      <c r="V1266" s="55">
        <f>TRUNC(L1266*H1266,2)</f>
        <v>0</v>
      </c>
      <c r="X1266" s="36" t="b">
        <v>1</v>
      </c>
    </row>
    <row r="1267" spans="1:24" x14ac:dyDescent="0.3">
      <c r="A1267" s="42" t="s">
        <v>4357</v>
      </c>
      <c r="B1267" s="128" t="s">
        <v>2043</v>
      </c>
      <c r="C1267" s="50" t="s">
        <v>163</v>
      </c>
      <c r="D1267" s="51">
        <v>210499</v>
      </c>
      <c r="E1267" s="56" t="s">
        <v>2044</v>
      </c>
      <c r="F1267" s="53" t="s">
        <v>164</v>
      </c>
      <c r="G1267" s="54">
        <v>32.5</v>
      </c>
      <c r="H1267" s="55">
        <v>32.5</v>
      </c>
      <c r="I1267" s="73">
        <v>63.9</v>
      </c>
      <c r="J1267" s="55">
        <v>53.04</v>
      </c>
      <c r="K1267" s="73">
        <v>12.93</v>
      </c>
      <c r="L1267" s="55">
        <v>10.73</v>
      </c>
      <c r="M1267" s="55">
        <f>TRUNC(((J1267*G1267)+(L1267*G1267)),2)</f>
        <v>2072.52</v>
      </c>
      <c r="N1267" s="55">
        <f>TRUNC(((J1267*H1267)+(L1267*H1267)),2)</f>
        <v>2072.52</v>
      </c>
      <c r="O1267" s="38"/>
      <c r="P1267" s="55">
        <v>63.9</v>
      </c>
      <c r="Q1267" s="55">
        <v>12.93</v>
      </c>
      <c r="R1267" s="55">
        <v>2496.9699999999998</v>
      </c>
      <c r="S1267" s="55">
        <v>2496.9699999999998</v>
      </c>
      <c r="T1267" s="135">
        <f>N1267/S1267</f>
        <v>0.83001397694005141</v>
      </c>
      <c r="U1267" s="55">
        <f>TRUNC(J1267*H1267,2)</f>
        <v>1723.8</v>
      </c>
      <c r="V1267" s="55">
        <f>TRUNC(L1267*H1267,2)</f>
        <v>348.72</v>
      </c>
      <c r="X1267" s="36" t="b">
        <v>1</v>
      </c>
    </row>
    <row r="1268" spans="1:24" x14ac:dyDescent="0.25">
      <c r="A1268" s="42" t="s">
        <v>4358</v>
      </c>
      <c r="B1268" s="128" t="s">
        <v>2045</v>
      </c>
      <c r="C1268" s="50" t="s">
        <v>163</v>
      </c>
      <c r="D1268" s="51">
        <v>210506</v>
      </c>
      <c r="E1268" s="56" t="s">
        <v>2046</v>
      </c>
      <c r="F1268" s="53" t="s">
        <v>172</v>
      </c>
      <c r="G1268" s="54">
        <v>44.9</v>
      </c>
      <c r="H1268" s="55">
        <v>44.9</v>
      </c>
      <c r="I1268" s="73">
        <v>14.72</v>
      </c>
      <c r="J1268" s="55">
        <v>12.21</v>
      </c>
      <c r="K1268" s="73">
        <v>0</v>
      </c>
      <c r="L1268" s="55">
        <v>0</v>
      </c>
      <c r="M1268" s="55">
        <f>TRUNC(((J1268*G1268)+(L1268*G1268)),2)</f>
        <v>548.22</v>
      </c>
      <c r="N1268" s="55">
        <f>TRUNC(((J1268*H1268)+(L1268*H1268)),2)</f>
        <v>548.22</v>
      </c>
      <c r="O1268" s="37"/>
      <c r="P1268" s="55">
        <v>14.72</v>
      </c>
      <c r="Q1268" s="55">
        <v>0</v>
      </c>
      <c r="R1268" s="55">
        <v>660.92</v>
      </c>
      <c r="S1268" s="55">
        <v>660.92</v>
      </c>
      <c r="T1268" s="135">
        <f>N1268/S1268</f>
        <v>0.82948011862252624</v>
      </c>
      <c r="U1268" s="55">
        <f>TRUNC(J1268*H1268,2)</f>
        <v>548.22</v>
      </c>
      <c r="V1268" s="55">
        <f>TRUNC(L1268*H1268,2)</f>
        <v>0</v>
      </c>
      <c r="X1268" s="36" t="b">
        <v>1</v>
      </c>
    </row>
    <row r="1269" spans="1:24" x14ac:dyDescent="0.25">
      <c r="A1269" s="42" t="s">
        <v>4359</v>
      </c>
      <c r="B1269" s="129" t="s">
        <v>2047</v>
      </c>
      <c r="C1269" s="133"/>
      <c r="D1269" s="133"/>
      <c r="E1269" s="58" t="s">
        <v>2048</v>
      </c>
      <c r="F1269" s="133"/>
      <c r="G1269" s="59"/>
      <c r="H1269" s="59"/>
      <c r="I1269" s="72"/>
      <c r="J1269" s="59"/>
      <c r="K1269" s="72"/>
      <c r="L1269" s="59"/>
      <c r="M1269" s="60">
        <f>SUM(M1270:M1271)</f>
        <v>20199.23</v>
      </c>
      <c r="N1269" s="60">
        <f>SUM(N1270:N1271)</f>
        <v>20199.23</v>
      </c>
      <c r="O1269" s="37"/>
      <c r="P1269" s="59"/>
      <c r="Q1269" s="59"/>
      <c r="R1269" s="60">
        <v>24341.56</v>
      </c>
      <c r="S1269" s="60">
        <v>24341.56</v>
      </c>
      <c r="T1269" s="135">
        <f>N1269/S1269</f>
        <v>0.82982479348077931</v>
      </c>
      <c r="U1269" s="55">
        <f>TRUNC(J1269*H1269,2)</f>
        <v>0</v>
      </c>
      <c r="V1269" s="55">
        <f>TRUNC(L1269*H1269,2)</f>
        <v>0</v>
      </c>
      <c r="X1269" s="36" t="b">
        <v>1</v>
      </c>
    </row>
    <row r="1270" spans="1:24" x14ac:dyDescent="0.25">
      <c r="A1270" s="42" t="s">
        <v>4360</v>
      </c>
      <c r="B1270" s="128" t="s">
        <v>2049</v>
      </c>
      <c r="C1270" s="50" t="s">
        <v>163</v>
      </c>
      <c r="D1270" s="51">
        <v>210515</v>
      </c>
      <c r="E1270" s="56" t="s">
        <v>454</v>
      </c>
      <c r="F1270" s="53" t="s">
        <v>164</v>
      </c>
      <c r="G1270" s="54">
        <v>576.22</v>
      </c>
      <c r="H1270" s="55">
        <v>576.22</v>
      </c>
      <c r="I1270" s="73">
        <v>6.18</v>
      </c>
      <c r="J1270" s="55">
        <v>5.13</v>
      </c>
      <c r="K1270" s="73">
        <v>14.01</v>
      </c>
      <c r="L1270" s="55">
        <v>11.62</v>
      </c>
      <c r="M1270" s="55">
        <f>TRUNC(((J1270*G1270)+(L1270*G1270)),2)</f>
        <v>9651.68</v>
      </c>
      <c r="N1270" s="55">
        <f>TRUNC(((J1270*H1270)+(L1270*H1270)),2)</f>
        <v>9651.68</v>
      </c>
      <c r="O1270" s="37"/>
      <c r="P1270" s="55">
        <v>6.18</v>
      </c>
      <c r="Q1270" s="55">
        <v>14.01</v>
      </c>
      <c r="R1270" s="55">
        <v>11633.88</v>
      </c>
      <c r="S1270" s="55">
        <v>11633.88</v>
      </c>
      <c r="T1270" s="135">
        <f>N1270/S1270</f>
        <v>0.82961832166052951</v>
      </c>
      <c r="U1270" s="55">
        <f>TRUNC(J1270*H1270,2)</f>
        <v>2956</v>
      </c>
      <c r="V1270" s="55">
        <f>TRUNC(L1270*H1270,2)</f>
        <v>6695.67</v>
      </c>
      <c r="X1270" s="36" t="b">
        <v>1</v>
      </c>
    </row>
    <row r="1271" spans="1:24" x14ac:dyDescent="0.25">
      <c r="A1271" s="42" t="s">
        <v>4361</v>
      </c>
      <c r="B1271" s="128" t="s">
        <v>2050</v>
      </c>
      <c r="C1271" s="50" t="s">
        <v>163</v>
      </c>
      <c r="D1271" s="51">
        <v>210499</v>
      </c>
      <c r="E1271" s="56" t="s">
        <v>2044</v>
      </c>
      <c r="F1271" s="53" t="s">
        <v>164</v>
      </c>
      <c r="G1271" s="54">
        <v>165.4</v>
      </c>
      <c r="H1271" s="55">
        <v>165.4</v>
      </c>
      <c r="I1271" s="73">
        <v>63.9</v>
      </c>
      <c r="J1271" s="55">
        <v>53.04</v>
      </c>
      <c r="K1271" s="73">
        <v>12.93</v>
      </c>
      <c r="L1271" s="55">
        <v>10.73</v>
      </c>
      <c r="M1271" s="55">
        <f>TRUNC(((J1271*G1271)+(L1271*G1271)),2)</f>
        <v>10547.55</v>
      </c>
      <c r="N1271" s="55">
        <f>TRUNC(((J1271*H1271)+(L1271*H1271)),2)</f>
        <v>10547.55</v>
      </c>
      <c r="O1271" s="37"/>
      <c r="P1271" s="55">
        <v>63.9</v>
      </c>
      <c r="Q1271" s="55">
        <v>12.93</v>
      </c>
      <c r="R1271" s="55">
        <v>12707.68</v>
      </c>
      <c r="S1271" s="55">
        <v>12707.68</v>
      </c>
      <c r="T1271" s="135">
        <f>N1271/S1271</f>
        <v>0.8300138184153204</v>
      </c>
      <c r="U1271" s="55">
        <f>TRUNC(J1271*H1271,2)</f>
        <v>8772.81</v>
      </c>
      <c r="V1271" s="55">
        <f>TRUNC(L1271*H1271,2)</f>
        <v>1774.74</v>
      </c>
      <c r="X1271" s="36" t="b">
        <v>1</v>
      </c>
    </row>
    <row r="1272" spans="1:24" x14ac:dyDescent="0.25">
      <c r="A1272" s="42" t="s">
        <v>4362</v>
      </c>
      <c r="B1272" s="127" t="s">
        <v>2051</v>
      </c>
      <c r="C1272" s="132"/>
      <c r="D1272" s="132"/>
      <c r="E1272" s="47" t="s">
        <v>107</v>
      </c>
      <c r="F1272" s="132"/>
      <c r="G1272" s="48"/>
      <c r="H1272" s="48"/>
      <c r="I1272" s="72"/>
      <c r="J1272" s="48"/>
      <c r="K1272" s="72"/>
      <c r="L1272" s="48"/>
      <c r="M1272" s="314">
        <f>M1273+M1275+M1278</f>
        <v>85953.61</v>
      </c>
      <c r="N1272" s="314">
        <f>N1273+N1275+N1278</f>
        <v>85953.61</v>
      </c>
      <c r="O1272" s="37"/>
      <c r="P1272" s="48"/>
      <c r="Q1272" s="48"/>
      <c r="R1272" s="314">
        <v>103560.44</v>
      </c>
      <c r="S1272" s="314">
        <v>103560.44</v>
      </c>
      <c r="T1272" s="135">
        <f>N1272/S1272</f>
        <v>0.82998498268257648</v>
      </c>
      <c r="U1272" s="55">
        <f>TRUNC(J1272*H1272,2)</f>
        <v>0</v>
      </c>
      <c r="V1272" s="55">
        <f>TRUNC(L1272*H1272,2)</f>
        <v>0</v>
      </c>
      <c r="X1272" s="36" t="b">
        <v>1</v>
      </c>
    </row>
    <row r="1273" spans="1:24" x14ac:dyDescent="0.25">
      <c r="A1273" s="42" t="s">
        <v>4363</v>
      </c>
      <c r="B1273" s="129" t="s">
        <v>2052</v>
      </c>
      <c r="C1273" s="133"/>
      <c r="D1273" s="133"/>
      <c r="E1273" s="58" t="s">
        <v>459</v>
      </c>
      <c r="F1273" s="133"/>
      <c r="G1273" s="59"/>
      <c r="H1273" s="59"/>
      <c r="I1273" s="72"/>
      <c r="J1273" s="59"/>
      <c r="K1273" s="72"/>
      <c r="L1273" s="59"/>
      <c r="M1273" s="60">
        <f>M1274</f>
        <v>21590.13</v>
      </c>
      <c r="N1273" s="60">
        <f>N1274</f>
        <v>21590.13</v>
      </c>
      <c r="O1273" s="37"/>
      <c r="P1273" s="59"/>
      <c r="Q1273" s="59"/>
      <c r="R1273" s="60">
        <v>26014.68</v>
      </c>
      <c r="S1273" s="60">
        <v>26014.68</v>
      </c>
      <c r="T1273" s="135">
        <f>N1273/S1273</f>
        <v>0.8299210292035113</v>
      </c>
      <c r="U1273" s="55">
        <f>TRUNC(J1273*H1273,2)</f>
        <v>0</v>
      </c>
      <c r="V1273" s="55">
        <f>TRUNC(L1273*H1273,2)</f>
        <v>0</v>
      </c>
      <c r="X1273" s="36" t="b">
        <v>1</v>
      </c>
    </row>
    <row r="1274" spans="1:24" x14ac:dyDescent="0.25">
      <c r="A1274" s="42" t="s">
        <v>4364</v>
      </c>
      <c r="B1274" s="128" t="s">
        <v>2053</v>
      </c>
      <c r="C1274" s="50" t="s">
        <v>163</v>
      </c>
      <c r="D1274" s="51">
        <v>220101</v>
      </c>
      <c r="E1274" s="56" t="s">
        <v>461</v>
      </c>
      <c r="F1274" s="53" t="s">
        <v>164</v>
      </c>
      <c r="G1274" s="54">
        <v>682.8</v>
      </c>
      <c r="H1274" s="55">
        <v>682.8</v>
      </c>
      <c r="I1274" s="73">
        <v>27.05</v>
      </c>
      <c r="J1274" s="55">
        <v>22.45</v>
      </c>
      <c r="K1274" s="73">
        <v>11.05</v>
      </c>
      <c r="L1274" s="55">
        <v>9.17</v>
      </c>
      <c r="M1274" s="55">
        <f>TRUNC(((J1274*G1274)+(L1274*G1274)),2)</f>
        <v>21590.13</v>
      </c>
      <c r="N1274" s="55">
        <f>TRUNC(((J1274*H1274)+(L1274*H1274)),2)</f>
        <v>21590.13</v>
      </c>
      <c r="O1274" s="37"/>
      <c r="P1274" s="55">
        <v>27.05</v>
      </c>
      <c r="Q1274" s="55">
        <v>11.05</v>
      </c>
      <c r="R1274" s="55">
        <v>26014.68</v>
      </c>
      <c r="S1274" s="55">
        <v>26014.68</v>
      </c>
      <c r="T1274" s="135">
        <f>N1274/S1274</f>
        <v>0.8299210292035113</v>
      </c>
      <c r="U1274" s="55">
        <f>TRUNC(J1274*H1274,2)</f>
        <v>15328.86</v>
      </c>
      <c r="V1274" s="55">
        <f>TRUNC(L1274*H1274,2)</f>
        <v>6261.27</v>
      </c>
      <c r="X1274" s="36" t="b">
        <v>1</v>
      </c>
    </row>
    <row r="1275" spans="1:24" x14ac:dyDescent="0.25">
      <c r="A1275" s="42" t="s">
        <v>4365</v>
      </c>
      <c r="B1275" s="129" t="s">
        <v>2054</v>
      </c>
      <c r="C1275" s="133"/>
      <c r="D1275" s="133"/>
      <c r="E1275" s="58" t="s">
        <v>463</v>
      </c>
      <c r="F1275" s="133"/>
      <c r="G1275" s="59"/>
      <c r="H1275" s="59"/>
      <c r="I1275" s="72"/>
      <c r="J1275" s="59"/>
      <c r="K1275" s="72"/>
      <c r="L1275" s="59"/>
      <c r="M1275" s="60">
        <f>SUM(M1276:M1277)</f>
        <v>59570.64</v>
      </c>
      <c r="N1275" s="60">
        <f>SUM(N1276:N1277)</f>
        <v>59570.64</v>
      </c>
      <c r="O1275" s="37"/>
      <c r="P1275" s="59"/>
      <c r="Q1275" s="59"/>
      <c r="R1275" s="60">
        <v>71771.09</v>
      </c>
      <c r="S1275" s="60">
        <v>71771.09</v>
      </c>
      <c r="T1275" s="135">
        <f>N1275/S1275</f>
        <v>0.83000885175354033</v>
      </c>
      <c r="U1275" s="55">
        <f>TRUNC(J1275*H1275,2)</f>
        <v>0</v>
      </c>
      <c r="V1275" s="55">
        <f>TRUNC(L1275*H1275,2)</f>
        <v>0</v>
      </c>
      <c r="X1275" s="36" t="b">
        <v>1</v>
      </c>
    </row>
    <row r="1276" spans="1:24" ht="24" x14ac:dyDescent="0.3">
      <c r="A1276" s="42" t="s">
        <v>4366</v>
      </c>
      <c r="B1276" s="128" t="s">
        <v>2055</v>
      </c>
      <c r="C1276" s="50" t="s">
        <v>197</v>
      </c>
      <c r="D1276" s="57" t="s">
        <v>465</v>
      </c>
      <c r="E1276" s="56" t="s">
        <v>466</v>
      </c>
      <c r="F1276" s="53" t="s">
        <v>164</v>
      </c>
      <c r="G1276" s="54">
        <v>682.8</v>
      </c>
      <c r="H1276" s="55">
        <v>682.8</v>
      </c>
      <c r="I1276" s="73">
        <v>71.739999999999995</v>
      </c>
      <c r="J1276" s="55">
        <v>59.55</v>
      </c>
      <c r="K1276" s="73">
        <v>21.88</v>
      </c>
      <c r="L1276" s="55">
        <v>18.16</v>
      </c>
      <c r="M1276" s="55">
        <f>TRUNC(((J1276*G1276)+(L1276*G1276)),2)</f>
        <v>53060.38</v>
      </c>
      <c r="N1276" s="55">
        <f>TRUNC(((J1276*H1276)+(L1276*H1276)),2)</f>
        <v>53060.38</v>
      </c>
      <c r="O1276" s="38"/>
      <c r="P1276" s="55">
        <v>71.739999999999995</v>
      </c>
      <c r="Q1276" s="55">
        <v>21.88</v>
      </c>
      <c r="R1276" s="55">
        <v>63923.73</v>
      </c>
      <c r="S1276" s="55">
        <v>63923.73</v>
      </c>
      <c r="T1276" s="135">
        <f>N1276/S1276</f>
        <v>0.83005763274452216</v>
      </c>
      <c r="U1276" s="55">
        <f>TRUNC(J1276*H1276,2)</f>
        <v>40660.74</v>
      </c>
      <c r="V1276" s="55">
        <f>TRUNC(L1276*H1276,2)</f>
        <v>12399.64</v>
      </c>
      <c r="X1276" s="36" t="b">
        <v>1</v>
      </c>
    </row>
    <row r="1277" spans="1:24" x14ac:dyDescent="0.25">
      <c r="A1277" s="42" t="s">
        <v>4367</v>
      </c>
      <c r="B1277" s="128" t="s">
        <v>2056</v>
      </c>
      <c r="C1277" s="50" t="s">
        <v>197</v>
      </c>
      <c r="D1277" s="57" t="s">
        <v>468</v>
      </c>
      <c r="E1277" s="56" t="s">
        <v>469</v>
      </c>
      <c r="F1277" s="53" t="s">
        <v>172</v>
      </c>
      <c r="G1277" s="54">
        <v>380.94</v>
      </c>
      <c r="H1277" s="55">
        <v>380.94</v>
      </c>
      <c r="I1277" s="73">
        <v>20.25</v>
      </c>
      <c r="J1277" s="55">
        <v>16.8</v>
      </c>
      <c r="K1277" s="73">
        <v>0.35</v>
      </c>
      <c r="L1277" s="55">
        <v>0.28999999999999998</v>
      </c>
      <c r="M1277" s="55">
        <f>TRUNC(((J1277*G1277)+(L1277*G1277)),2)</f>
        <v>6510.26</v>
      </c>
      <c r="N1277" s="55">
        <f>TRUNC(((J1277*H1277)+(L1277*H1277)),2)</f>
        <v>6510.26</v>
      </c>
      <c r="O1277" s="37"/>
      <c r="P1277" s="55">
        <v>20.25</v>
      </c>
      <c r="Q1277" s="55">
        <v>0.35</v>
      </c>
      <c r="R1277" s="55">
        <v>7847.36</v>
      </c>
      <c r="S1277" s="55">
        <v>7847.36</v>
      </c>
      <c r="T1277" s="135">
        <f>N1277/S1277</f>
        <v>0.82961148717530486</v>
      </c>
      <c r="U1277" s="55">
        <f>TRUNC(J1277*H1277,2)</f>
        <v>6399.79</v>
      </c>
      <c r="V1277" s="55">
        <f>TRUNC(L1277*H1277,2)</f>
        <v>110.47</v>
      </c>
      <c r="X1277" s="36" t="b">
        <v>1</v>
      </c>
    </row>
    <row r="1278" spans="1:24" x14ac:dyDescent="0.25">
      <c r="A1278" s="42" t="s">
        <v>4368</v>
      </c>
      <c r="B1278" s="129" t="s">
        <v>2057</v>
      </c>
      <c r="C1278" s="133"/>
      <c r="D1278" s="133"/>
      <c r="E1278" s="58" t="s">
        <v>471</v>
      </c>
      <c r="F1278" s="133"/>
      <c r="G1278" s="59"/>
      <c r="H1278" s="59"/>
      <c r="I1278" s="72"/>
      <c r="J1278" s="59"/>
      <c r="K1278" s="72"/>
      <c r="L1278" s="59"/>
      <c r="M1278" s="60">
        <f>SUM(M1279:M1280)</f>
        <v>4792.84</v>
      </c>
      <c r="N1278" s="60">
        <f>SUM(N1279:N1280)</f>
        <v>4792.84</v>
      </c>
      <c r="O1278" s="37"/>
      <c r="P1278" s="59"/>
      <c r="Q1278" s="59"/>
      <c r="R1278" s="60">
        <v>5774.67</v>
      </c>
      <c r="S1278" s="60">
        <v>5774.67</v>
      </c>
      <c r="T1278" s="135">
        <f>N1278/S1278</f>
        <v>0.82997643155366452</v>
      </c>
      <c r="U1278" s="55">
        <f>TRUNC(J1278*H1278,2)</f>
        <v>0</v>
      </c>
      <c r="V1278" s="55">
        <f>TRUNC(L1278*H1278,2)</f>
        <v>0</v>
      </c>
      <c r="X1278" s="36" t="b">
        <v>1</v>
      </c>
    </row>
    <row r="1279" spans="1:24" ht="24" x14ac:dyDescent="0.3">
      <c r="A1279" s="42" t="s">
        <v>4369</v>
      </c>
      <c r="B1279" s="128" t="s">
        <v>2058</v>
      </c>
      <c r="C1279" s="50" t="s">
        <v>163</v>
      </c>
      <c r="D1279" s="51">
        <v>220100</v>
      </c>
      <c r="E1279" s="56" t="s">
        <v>2059</v>
      </c>
      <c r="F1279" s="53" t="s">
        <v>164</v>
      </c>
      <c r="G1279" s="54">
        <v>59.61</v>
      </c>
      <c r="H1279" s="55">
        <v>59.61</v>
      </c>
      <c r="I1279" s="73">
        <v>48.02</v>
      </c>
      <c r="J1279" s="55">
        <v>39.86</v>
      </c>
      <c r="K1279" s="73">
        <v>39.35</v>
      </c>
      <c r="L1279" s="55">
        <v>32.659999999999997</v>
      </c>
      <c r="M1279" s="55">
        <f>TRUNC(((J1279*G1279)+(L1279*G1279)),2)</f>
        <v>4322.91</v>
      </c>
      <c r="N1279" s="55">
        <f>TRUNC(((J1279*H1279)+(L1279*H1279)),2)</f>
        <v>4322.91</v>
      </c>
      <c r="O1279" s="38"/>
      <c r="P1279" s="55">
        <v>48.02</v>
      </c>
      <c r="Q1279" s="55">
        <v>39.35</v>
      </c>
      <c r="R1279" s="55">
        <v>5208.12</v>
      </c>
      <c r="S1279" s="55">
        <v>5208.12</v>
      </c>
      <c r="T1279" s="135">
        <f>N1279/S1279</f>
        <v>0.83003271814013502</v>
      </c>
      <c r="U1279" s="55">
        <f>TRUNC(J1279*H1279,2)</f>
        <v>2376.0500000000002</v>
      </c>
      <c r="V1279" s="55">
        <f>TRUNC(L1279*H1279,2)</f>
        <v>1946.86</v>
      </c>
      <c r="X1279" s="36" t="b">
        <v>1</v>
      </c>
    </row>
    <row r="1280" spans="1:24" x14ac:dyDescent="0.25">
      <c r="A1280" s="42" t="s">
        <v>4370</v>
      </c>
      <c r="B1280" s="128" t="s">
        <v>2060</v>
      </c>
      <c r="C1280" s="50" t="s">
        <v>163</v>
      </c>
      <c r="D1280" s="51">
        <v>220902</v>
      </c>
      <c r="E1280" s="56" t="s">
        <v>474</v>
      </c>
      <c r="F1280" s="53" t="s">
        <v>172</v>
      </c>
      <c r="G1280" s="54">
        <v>57.17</v>
      </c>
      <c r="H1280" s="55">
        <v>57.17</v>
      </c>
      <c r="I1280" s="73">
        <v>1.53</v>
      </c>
      <c r="J1280" s="55">
        <v>1.27</v>
      </c>
      <c r="K1280" s="73">
        <v>8.3800000000000008</v>
      </c>
      <c r="L1280" s="55">
        <v>6.95</v>
      </c>
      <c r="M1280" s="55">
        <f>TRUNC(((J1280*G1280)+(L1280*G1280)),2)</f>
        <v>469.93</v>
      </c>
      <c r="N1280" s="55">
        <f>TRUNC(((J1280*H1280)+(L1280*H1280)),2)</f>
        <v>469.93</v>
      </c>
      <c r="O1280" s="37"/>
      <c r="P1280" s="55">
        <v>1.53</v>
      </c>
      <c r="Q1280" s="55">
        <v>8.3800000000000008</v>
      </c>
      <c r="R1280" s="55">
        <v>566.54999999999995</v>
      </c>
      <c r="S1280" s="55">
        <v>566.54999999999995</v>
      </c>
      <c r="T1280" s="135">
        <f>N1280/S1280</f>
        <v>0.829459006265996</v>
      </c>
      <c r="U1280" s="55">
        <f>TRUNC(J1280*H1280,2)</f>
        <v>72.599999999999994</v>
      </c>
      <c r="V1280" s="55">
        <f>TRUNC(L1280*H1280,2)</f>
        <v>397.33</v>
      </c>
      <c r="X1280" s="36" t="b">
        <v>1</v>
      </c>
    </row>
    <row r="1281" spans="1:24" x14ac:dyDescent="0.25">
      <c r="A1281" s="42" t="s">
        <v>4371</v>
      </c>
      <c r="B1281" s="127" t="s">
        <v>2061</v>
      </c>
      <c r="C1281" s="132"/>
      <c r="D1281" s="132"/>
      <c r="E1281" s="47" t="s">
        <v>109</v>
      </c>
      <c r="F1281" s="132"/>
      <c r="G1281" s="48"/>
      <c r="H1281" s="48"/>
      <c r="I1281" s="72"/>
      <c r="J1281" s="48"/>
      <c r="K1281" s="72"/>
      <c r="L1281" s="48"/>
      <c r="M1281" s="314">
        <f>SUM(M1282:M1286)</f>
        <v>7378.8600000000006</v>
      </c>
      <c r="N1281" s="314">
        <f>SUM(N1282:N1286)</f>
        <v>7378.8600000000006</v>
      </c>
      <c r="O1281" s="37"/>
      <c r="P1281" s="48"/>
      <c r="Q1281" s="48"/>
      <c r="R1281" s="314">
        <v>8889.76</v>
      </c>
      <c r="S1281" s="314">
        <v>8889.76</v>
      </c>
      <c r="T1281" s="135">
        <f>N1281/S1281</f>
        <v>0.83004040604020812</v>
      </c>
      <c r="U1281" s="55">
        <f>TRUNC(J1281*H1281,2)</f>
        <v>0</v>
      </c>
      <c r="V1281" s="55">
        <f>TRUNC(L1281*H1281,2)</f>
        <v>0</v>
      </c>
      <c r="X1281" s="36" t="b">
        <v>1</v>
      </c>
    </row>
    <row r="1282" spans="1:24" x14ac:dyDescent="0.25">
      <c r="A1282" s="42" t="s">
        <v>4372</v>
      </c>
      <c r="B1282" s="128" t="s">
        <v>2062</v>
      </c>
      <c r="C1282" s="50" t="s">
        <v>163</v>
      </c>
      <c r="D1282" s="51">
        <v>230174</v>
      </c>
      <c r="E1282" s="56" t="s">
        <v>2063</v>
      </c>
      <c r="F1282" s="53" t="s">
        <v>160</v>
      </c>
      <c r="G1282" s="54">
        <v>12</v>
      </c>
      <c r="H1282" s="55">
        <v>12</v>
      </c>
      <c r="I1282" s="73">
        <v>87.78</v>
      </c>
      <c r="J1282" s="55">
        <v>72.86</v>
      </c>
      <c r="K1282" s="73">
        <v>13.08</v>
      </c>
      <c r="L1282" s="55">
        <v>10.85</v>
      </c>
      <c r="M1282" s="55">
        <f>TRUNC(((J1282*G1282)+(L1282*G1282)),2)</f>
        <v>1004.52</v>
      </c>
      <c r="N1282" s="55">
        <f>TRUNC(((J1282*H1282)+(L1282*H1282)),2)</f>
        <v>1004.52</v>
      </c>
      <c r="O1282" s="37"/>
      <c r="P1282" s="55">
        <v>87.78</v>
      </c>
      <c r="Q1282" s="55">
        <v>13.08</v>
      </c>
      <c r="R1282" s="55">
        <v>1210.32</v>
      </c>
      <c r="S1282" s="55">
        <v>1210.32</v>
      </c>
      <c r="T1282" s="135">
        <f>N1282/S1282</f>
        <v>0.82996232401348402</v>
      </c>
      <c r="U1282" s="55">
        <f>TRUNC(J1282*H1282,2)</f>
        <v>874.32</v>
      </c>
      <c r="V1282" s="55">
        <f>TRUNC(L1282*H1282,2)</f>
        <v>130.19999999999999</v>
      </c>
      <c r="X1282" s="36" t="b">
        <v>1</v>
      </c>
    </row>
    <row r="1283" spans="1:24" x14ac:dyDescent="0.25">
      <c r="A1283" s="42" t="s">
        <v>4373</v>
      </c>
      <c r="B1283" s="128" t="s">
        <v>2064</v>
      </c>
      <c r="C1283" s="50" t="s">
        <v>163</v>
      </c>
      <c r="D1283" s="51">
        <v>230176</v>
      </c>
      <c r="E1283" s="56" t="s">
        <v>2065</v>
      </c>
      <c r="F1283" s="53" t="s">
        <v>160</v>
      </c>
      <c r="G1283" s="54">
        <v>24</v>
      </c>
      <c r="H1283" s="55">
        <v>24</v>
      </c>
      <c r="I1283" s="73">
        <v>126.53</v>
      </c>
      <c r="J1283" s="55">
        <v>105.03</v>
      </c>
      <c r="K1283" s="73">
        <v>13.08</v>
      </c>
      <c r="L1283" s="55">
        <v>10.85</v>
      </c>
      <c r="M1283" s="55">
        <f>TRUNC(((J1283*G1283)+(L1283*G1283)),2)</f>
        <v>2781.12</v>
      </c>
      <c r="N1283" s="55">
        <f>TRUNC(((J1283*H1283)+(L1283*H1283)),2)</f>
        <v>2781.12</v>
      </c>
      <c r="O1283" s="37"/>
      <c r="P1283" s="55">
        <v>126.53</v>
      </c>
      <c r="Q1283" s="55">
        <v>13.08</v>
      </c>
      <c r="R1283" s="55">
        <v>3350.64</v>
      </c>
      <c r="S1283" s="55">
        <v>3350.64</v>
      </c>
      <c r="T1283" s="135">
        <f>N1283/S1283</f>
        <v>0.83002650239954157</v>
      </c>
      <c r="U1283" s="55">
        <f>TRUNC(J1283*H1283,2)</f>
        <v>2520.7199999999998</v>
      </c>
      <c r="V1283" s="55">
        <f>TRUNC(L1283*H1283,2)</f>
        <v>260.39999999999998</v>
      </c>
      <c r="X1283" s="36" t="b">
        <v>1</v>
      </c>
    </row>
    <row r="1284" spans="1:24" x14ac:dyDescent="0.25">
      <c r="A1284" s="42" t="s">
        <v>4374</v>
      </c>
      <c r="B1284" s="128" t="s">
        <v>2066</v>
      </c>
      <c r="C1284" s="50" t="s">
        <v>197</v>
      </c>
      <c r="D1284" s="57" t="s">
        <v>2067</v>
      </c>
      <c r="E1284" s="56" t="s">
        <v>2068</v>
      </c>
      <c r="F1284" s="53" t="s">
        <v>172</v>
      </c>
      <c r="G1284" s="54">
        <v>10.85</v>
      </c>
      <c r="H1284" s="55">
        <v>10.85</v>
      </c>
      <c r="I1284" s="73">
        <v>115.06</v>
      </c>
      <c r="J1284" s="55">
        <v>95.51</v>
      </c>
      <c r="K1284" s="73">
        <v>37.36</v>
      </c>
      <c r="L1284" s="55">
        <v>31.01</v>
      </c>
      <c r="M1284" s="55">
        <f>TRUNC(((J1284*G1284)+(L1284*G1284)),2)</f>
        <v>1372.74</v>
      </c>
      <c r="N1284" s="55">
        <f>TRUNC(((J1284*H1284)+(L1284*H1284)),2)</f>
        <v>1372.74</v>
      </c>
      <c r="O1284" s="37"/>
      <c r="P1284" s="55">
        <v>115.06</v>
      </c>
      <c r="Q1284" s="55">
        <v>37.36</v>
      </c>
      <c r="R1284" s="55">
        <v>1653.75</v>
      </c>
      <c r="S1284" s="55">
        <v>1653.75</v>
      </c>
      <c r="T1284" s="135">
        <f>N1284/S1284</f>
        <v>0.83007709750566894</v>
      </c>
      <c r="U1284" s="55">
        <f>TRUNC(J1284*H1284,2)</f>
        <v>1036.28</v>
      </c>
      <c r="V1284" s="55">
        <f>TRUNC(L1284*H1284,2)</f>
        <v>336.45</v>
      </c>
      <c r="X1284" s="36" t="b">
        <v>1</v>
      </c>
    </row>
    <row r="1285" spans="1:24" x14ac:dyDescent="0.3">
      <c r="A1285" s="42" t="s">
        <v>4375</v>
      </c>
      <c r="B1285" s="128" t="s">
        <v>2069</v>
      </c>
      <c r="C1285" s="50" t="s">
        <v>197</v>
      </c>
      <c r="D1285" s="57" t="s">
        <v>615</v>
      </c>
      <c r="E1285" s="56" t="s">
        <v>616</v>
      </c>
      <c r="F1285" s="53" t="s">
        <v>172</v>
      </c>
      <c r="G1285" s="54">
        <v>5.4</v>
      </c>
      <c r="H1285" s="55">
        <v>5.4</v>
      </c>
      <c r="I1285" s="73">
        <v>353.25</v>
      </c>
      <c r="J1285" s="55">
        <v>293.23</v>
      </c>
      <c r="K1285" s="73">
        <v>41.1</v>
      </c>
      <c r="L1285" s="55">
        <v>34.11</v>
      </c>
      <c r="M1285" s="55">
        <f>TRUNC(((J1285*G1285)+(L1285*G1285)),2)</f>
        <v>1767.63</v>
      </c>
      <c r="N1285" s="55">
        <f>TRUNC(((J1285*H1285)+(L1285*H1285)),2)</f>
        <v>1767.63</v>
      </c>
      <c r="O1285" s="38"/>
      <c r="P1285" s="55">
        <v>353.25</v>
      </c>
      <c r="Q1285" s="55">
        <v>41.1</v>
      </c>
      <c r="R1285" s="55">
        <v>2129.4899999999998</v>
      </c>
      <c r="S1285" s="55">
        <v>2129.4899999999998</v>
      </c>
      <c r="T1285" s="135">
        <f>N1285/S1285</f>
        <v>0.8300719890678051</v>
      </c>
      <c r="U1285" s="55">
        <f>TRUNC(J1285*H1285,2)</f>
        <v>1583.44</v>
      </c>
      <c r="V1285" s="55">
        <f>TRUNC(L1285*H1285,2)</f>
        <v>184.19</v>
      </c>
      <c r="X1285" s="36" t="b">
        <v>1</v>
      </c>
    </row>
    <row r="1286" spans="1:24" x14ac:dyDescent="0.25">
      <c r="A1286" s="42" t="s">
        <v>4376</v>
      </c>
      <c r="B1286" s="128" t="s">
        <v>2070</v>
      </c>
      <c r="C1286" s="50" t="s">
        <v>197</v>
      </c>
      <c r="D1286" s="57" t="s">
        <v>257</v>
      </c>
      <c r="E1286" s="56" t="s">
        <v>258</v>
      </c>
      <c r="F1286" s="53" t="s">
        <v>172</v>
      </c>
      <c r="G1286" s="54">
        <v>1.5</v>
      </c>
      <c r="H1286" s="55">
        <v>1.5</v>
      </c>
      <c r="I1286" s="73">
        <v>322.61</v>
      </c>
      <c r="J1286" s="55">
        <v>267.79000000000002</v>
      </c>
      <c r="K1286" s="73">
        <v>41.1</v>
      </c>
      <c r="L1286" s="55">
        <v>34.11</v>
      </c>
      <c r="M1286" s="55">
        <f>TRUNC(((J1286*G1286)+(L1286*G1286)),2)</f>
        <v>452.85</v>
      </c>
      <c r="N1286" s="55">
        <f>TRUNC(((J1286*H1286)+(L1286*H1286)),2)</f>
        <v>452.85</v>
      </c>
      <c r="O1286" s="37"/>
      <c r="P1286" s="55">
        <v>322.61</v>
      </c>
      <c r="Q1286" s="55">
        <v>41.1</v>
      </c>
      <c r="R1286" s="55">
        <v>545.55999999999995</v>
      </c>
      <c r="S1286" s="55">
        <v>545.55999999999995</v>
      </c>
      <c r="T1286" s="135">
        <f>N1286/S1286</f>
        <v>0.83006452085930071</v>
      </c>
      <c r="U1286" s="55">
        <f>TRUNC(J1286*H1286,2)</f>
        <v>401.68</v>
      </c>
      <c r="V1286" s="55">
        <f>TRUNC(L1286*H1286,2)</f>
        <v>51.16</v>
      </c>
      <c r="X1286" s="36" t="b">
        <v>1</v>
      </c>
    </row>
    <row r="1287" spans="1:24" x14ac:dyDescent="0.25">
      <c r="A1287" s="42" t="s">
        <v>4377</v>
      </c>
      <c r="B1287" s="127" t="s">
        <v>2071</v>
      </c>
      <c r="C1287" s="132"/>
      <c r="D1287" s="132"/>
      <c r="E1287" s="47" t="s">
        <v>111</v>
      </c>
      <c r="F1287" s="132"/>
      <c r="G1287" s="48"/>
      <c r="H1287" s="48"/>
      <c r="I1287" s="72"/>
      <c r="J1287" s="48"/>
      <c r="K1287" s="72"/>
      <c r="L1287" s="48"/>
      <c r="M1287" s="314">
        <f>M1288</f>
        <v>5383.12</v>
      </c>
      <c r="N1287" s="314">
        <f>N1288</f>
        <v>5383.12</v>
      </c>
      <c r="O1287" s="37"/>
      <c r="P1287" s="48"/>
      <c r="Q1287" s="48"/>
      <c r="R1287" s="314">
        <v>6486.98</v>
      </c>
      <c r="S1287" s="314">
        <v>6486.98</v>
      </c>
      <c r="T1287" s="135">
        <f>N1287/S1287</f>
        <v>0.82983453008950236</v>
      </c>
      <c r="U1287" s="55">
        <f>TRUNC(J1287*H1287,2)</f>
        <v>0</v>
      </c>
      <c r="V1287" s="55">
        <f>TRUNC(L1287*H1287,2)</f>
        <v>0</v>
      </c>
      <c r="X1287" s="36" t="b">
        <v>1</v>
      </c>
    </row>
    <row r="1288" spans="1:24" x14ac:dyDescent="0.25">
      <c r="A1288" s="42" t="s">
        <v>4378</v>
      </c>
      <c r="B1288" s="128" t="s">
        <v>2072</v>
      </c>
      <c r="C1288" s="50" t="s">
        <v>163</v>
      </c>
      <c r="D1288" s="51">
        <v>240106</v>
      </c>
      <c r="E1288" s="56" t="s">
        <v>477</v>
      </c>
      <c r="F1288" s="53" t="s">
        <v>172</v>
      </c>
      <c r="G1288" s="54">
        <v>146.4</v>
      </c>
      <c r="H1288" s="55">
        <v>146.4</v>
      </c>
      <c r="I1288" s="73">
        <v>28.58</v>
      </c>
      <c r="J1288" s="55">
        <v>23.72</v>
      </c>
      <c r="K1288" s="73">
        <v>15.73</v>
      </c>
      <c r="L1288" s="55">
        <v>13.05</v>
      </c>
      <c r="M1288" s="55">
        <f>TRUNC(((J1288*G1288)+(L1288*G1288)),2)</f>
        <v>5383.12</v>
      </c>
      <c r="N1288" s="55">
        <f>TRUNC(((J1288*H1288)+(L1288*H1288)),2)</f>
        <v>5383.12</v>
      </c>
      <c r="O1288" s="37"/>
      <c r="P1288" s="55">
        <v>28.58</v>
      </c>
      <c r="Q1288" s="55">
        <v>15.73</v>
      </c>
      <c r="R1288" s="55">
        <v>6486.98</v>
      </c>
      <c r="S1288" s="55">
        <v>6486.98</v>
      </c>
      <c r="T1288" s="135">
        <f>N1288/S1288</f>
        <v>0.82983453008950236</v>
      </c>
      <c r="U1288" s="55">
        <f>TRUNC(J1288*H1288,2)</f>
        <v>3472.6</v>
      </c>
      <c r="V1288" s="55">
        <f>TRUNC(L1288*H1288,2)</f>
        <v>1910.52</v>
      </c>
      <c r="X1288" s="36" t="b">
        <v>1</v>
      </c>
    </row>
    <row r="1289" spans="1:24" x14ac:dyDescent="0.25">
      <c r="A1289" s="42" t="s">
        <v>4379</v>
      </c>
      <c r="B1289" s="127" t="s">
        <v>2073</v>
      </c>
      <c r="C1289" s="132"/>
      <c r="D1289" s="132"/>
      <c r="E1289" s="47" t="s">
        <v>115</v>
      </c>
      <c r="F1289" s="132"/>
      <c r="G1289" s="48"/>
      <c r="H1289" s="48"/>
      <c r="I1289" s="72"/>
      <c r="J1289" s="48"/>
      <c r="K1289" s="72"/>
      <c r="L1289" s="48"/>
      <c r="M1289" s="314">
        <f>M1290+M1293+M1296+M1303+M1305+M1307+M1309+M1311</f>
        <v>47758.91</v>
      </c>
      <c r="N1289" s="314">
        <f>N1290+N1293+N1296+N1303+N1305+N1307+N1309+N1311</f>
        <v>47758.91</v>
      </c>
      <c r="O1289" s="37"/>
      <c r="P1289" s="48"/>
      <c r="Q1289" s="48"/>
      <c r="R1289" s="314">
        <v>57580.25</v>
      </c>
      <c r="S1289" s="314">
        <v>57580.25</v>
      </c>
      <c r="T1289" s="135">
        <f>N1289/S1289</f>
        <v>0.82943214036062718</v>
      </c>
      <c r="U1289" s="55">
        <f>TRUNC(J1289*H1289,2)</f>
        <v>0</v>
      </c>
      <c r="V1289" s="55">
        <f>TRUNC(L1289*H1289,2)</f>
        <v>0</v>
      </c>
      <c r="X1289" s="36" t="b">
        <v>1</v>
      </c>
    </row>
    <row r="1290" spans="1:24" x14ac:dyDescent="0.25">
      <c r="A1290" s="42" t="s">
        <v>4380</v>
      </c>
      <c r="B1290" s="129" t="s">
        <v>2074</v>
      </c>
      <c r="C1290" s="133"/>
      <c r="D1290" s="133"/>
      <c r="E1290" s="58" t="s">
        <v>480</v>
      </c>
      <c r="F1290" s="133"/>
      <c r="G1290" s="59"/>
      <c r="H1290" s="59"/>
      <c r="I1290" s="72"/>
      <c r="J1290" s="59"/>
      <c r="K1290" s="72"/>
      <c r="L1290" s="59"/>
      <c r="M1290" s="60">
        <f>SUM(M1291:M1292)</f>
        <v>7381.51</v>
      </c>
      <c r="N1290" s="60">
        <f>SUM(N1291:N1292)</f>
        <v>7381.51</v>
      </c>
      <c r="O1290" s="37"/>
      <c r="P1290" s="59"/>
      <c r="Q1290" s="59"/>
      <c r="R1290" s="60">
        <v>8900.68</v>
      </c>
      <c r="S1290" s="60">
        <v>8900.68</v>
      </c>
      <c r="T1290" s="135">
        <f>N1290/S1290</f>
        <v>0.82931978230876746</v>
      </c>
      <c r="U1290" s="55">
        <f>TRUNC(J1290*H1290,2)</f>
        <v>0</v>
      </c>
      <c r="V1290" s="55">
        <f>TRUNC(L1290*H1290,2)</f>
        <v>0</v>
      </c>
      <c r="X1290" s="36" t="b">
        <v>1</v>
      </c>
    </row>
    <row r="1291" spans="1:24" x14ac:dyDescent="0.25">
      <c r="A1291" s="42" t="s">
        <v>4381</v>
      </c>
      <c r="B1291" s="128" t="s">
        <v>2075</v>
      </c>
      <c r="C1291" s="50" t="s">
        <v>163</v>
      </c>
      <c r="D1291" s="51">
        <v>261550</v>
      </c>
      <c r="E1291" s="56" t="s">
        <v>484</v>
      </c>
      <c r="F1291" s="53" t="s">
        <v>164</v>
      </c>
      <c r="G1291" s="54">
        <v>315.18</v>
      </c>
      <c r="H1291" s="55">
        <v>315.18</v>
      </c>
      <c r="I1291" s="73">
        <v>7.39</v>
      </c>
      <c r="J1291" s="55">
        <v>6.13</v>
      </c>
      <c r="K1291" s="73">
        <v>8.9600000000000009</v>
      </c>
      <c r="L1291" s="55">
        <v>7.43</v>
      </c>
      <c r="M1291" s="55">
        <f>TRUNC(((J1291*G1291)+(L1291*G1291)),2)</f>
        <v>4273.84</v>
      </c>
      <c r="N1291" s="55">
        <f>TRUNC(((J1291*H1291)+(L1291*H1291)),2)</f>
        <v>4273.84</v>
      </c>
      <c r="O1291" s="37"/>
      <c r="P1291" s="55">
        <v>7.39</v>
      </c>
      <c r="Q1291" s="55">
        <v>8.9600000000000009</v>
      </c>
      <c r="R1291" s="55">
        <v>5153.1899999999996</v>
      </c>
      <c r="S1291" s="55">
        <v>5153.1899999999996</v>
      </c>
      <c r="T1291" s="135">
        <f>N1291/S1291</f>
        <v>0.82935812574347156</v>
      </c>
      <c r="U1291" s="55">
        <f>TRUNC(J1291*H1291,2)</f>
        <v>1932.05</v>
      </c>
      <c r="V1291" s="55">
        <f>TRUNC(L1291*H1291,2)</f>
        <v>2341.7800000000002</v>
      </c>
      <c r="X1291" s="36" t="b">
        <v>1</v>
      </c>
    </row>
    <row r="1292" spans="1:24" x14ac:dyDescent="0.25">
      <c r="A1292" s="42" t="s">
        <v>4382</v>
      </c>
      <c r="B1292" s="128" t="s">
        <v>2076</v>
      </c>
      <c r="C1292" s="50" t="s">
        <v>163</v>
      </c>
      <c r="D1292" s="51">
        <v>261300</v>
      </c>
      <c r="E1292" s="56" t="s">
        <v>482</v>
      </c>
      <c r="F1292" s="53" t="s">
        <v>164</v>
      </c>
      <c r="G1292" s="54">
        <v>315.18</v>
      </c>
      <c r="H1292" s="55">
        <v>315.18</v>
      </c>
      <c r="I1292" s="73">
        <v>2.19</v>
      </c>
      <c r="J1292" s="55">
        <v>1.81</v>
      </c>
      <c r="K1292" s="73">
        <v>9.6999999999999993</v>
      </c>
      <c r="L1292" s="55">
        <v>8.0500000000000007</v>
      </c>
      <c r="M1292" s="55">
        <f>TRUNC(((J1292*G1292)+(L1292*G1292)),2)</f>
        <v>3107.67</v>
      </c>
      <c r="N1292" s="55">
        <f>TRUNC(((J1292*H1292)+(L1292*H1292)),2)</f>
        <v>3107.67</v>
      </c>
      <c r="O1292" s="37"/>
      <c r="P1292" s="55">
        <v>2.19</v>
      </c>
      <c r="Q1292" s="55">
        <v>9.6999999999999993</v>
      </c>
      <c r="R1292" s="55">
        <v>3747.49</v>
      </c>
      <c r="S1292" s="55">
        <v>3747.49</v>
      </c>
      <c r="T1292" s="135">
        <f>N1292/S1292</f>
        <v>0.82926705608287155</v>
      </c>
      <c r="U1292" s="55">
        <f>TRUNC(J1292*H1292,2)</f>
        <v>570.47</v>
      </c>
      <c r="V1292" s="55">
        <f>TRUNC(L1292*H1292,2)</f>
        <v>2537.19</v>
      </c>
      <c r="X1292" s="36" t="b">
        <v>1</v>
      </c>
    </row>
    <row r="1293" spans="1:24" x14ac:dyDescent="0.25">
      <c r="A1293" s="42" t="s">
        <v>4383</v>
      </c>
      <c r="B1293" s="129" t="s">
        <v>2077</v>
      </c>
      <c r="C1293" s="133"/>
      <c r="D1293" s="133"/>
      <c r="E1293" s="58" t="s">
        <v>486</v>
      </c>
      <c r="F1293" s="133"/>
      <c r="G1293" s="59"/>
      <c r="H1293" s="59"/>
      <c r="I1293" s="72"/>
      <c r="J1293" s="59"/>
      <c r="K1293" s="72"/>
      <c r="L1293" s="59"/>
      <c r="M1293" s="60">
        <f>SUM(M1294:M1295)</f>
        <v>6300.4400000000005</v>
      </c>
      <c r="N1293" s="60">
        <f>SUM(N1294:N1295)</f>
        <v>6300.4400000000005</v>
      </c>
      <c r="O1293" s="37"/>
      <c r="P1293" s="59"/>
      <c r="Q1293" s="59"/>
      <c r="R1293" s="60">
        <v>7595.83</v>
      </c>
      <c r="S1293" s="60">
        <v>7595.83</v>
      </c>
      <c r="T1293" s="135">
        <f>N1293/S1293</f>
        <v>0.82946037496889746</v>
      </c>
      <c r="U1293" s="55">
        <f>TRUNC(J1293*H1293,2)</f>
        <v>0</v>
      </c>
      <c r="V1293" s="55">
        <f>TRUNC(L1293*H1293,2)</f>
        <v>0</v>
      </c>
      <c r="X1293" s="36" t="b">
        <v>1</v>
      </c>
    </row>
    <row r="1294" spans="1:24" x14ac:dyDescent="0.25">
      <c r="A1294" s="42" t="s">
        <v>4384</v>
      </c>
      <c r="B1294" s="128" t="s">
        <v>2078</v>
      </c>
      <c r="C1294" s="50" t="s">
        <v>163</v>
      </c>
      <c r="D1294" s="51">
        <v>261300</v>
      </c>
      <c r="E1294" s="56" t="s">
        <v>482</v>
      </c>
      <c r="F1294" s="53" t="s">
        <v>164</v>
      </c>
      <c r="G1294" s="54">
        <v>315.18</v>
      </c>
      <c r="H1294" s="55">
        <v>315.18</v>
      </c>
      <c r="I1294" s="73">
        <v>2.19</v>
      </c>
      <c r="J1294" s="55">
        <v>1.81</v>
      </c>
      <c r="K1294" s="73">
        <v>9.6999999999999993</v>
      </c>
      <c r="L1294" s="55">
        <v>8.0500000000000007</v>
      </c>
      <c r="M1294" s="55">
        <f>TRUNC(((J1294*G1294)+(L1294*G1294)),2)</f>
        <v>3107.67</v>
      </c>
      <c r="N1294" s="55">
        <f>TRUNC(((J1294*H1294)+(L1294*H1294)),2)</f>
        <v>3107.67</v>
      </c>
      <c r="O1294" s="37"/>
      <c r="P1294" s="55">
        <v>2.19</v>
      </c>
      <c r="Q1294" s="55">
        <v>9.6999999999999993</v>
      </c>
      <c r="R1294" s="55">
        <v>3747.49</v>
      </c>
      <c r="S1294" s="55">
        <v>3747.49</v>
      </c>
      <c r="T1294" s="135">
        <f>N1294/S1294</f>
        <v>0.82926705608287155</v>
      </c>
      <c r="U1294" s="55">
        <f>TRUNC(J1294*H1294,2)</f>
        <v>570.47</v>
      </c>
      <c r="V1294" s="55">
        <f>TRUNC(L1294*H1294,2)</f>
        <v>2537.19</v>
      </c>
      <c r="X1294" s="36" t="b">
        <v>1</v>
      </c>
    </row>
    <row r="1295" spans="1:24" x14ac:dyDescent="0.25">
      <c r="A1295" s="42" t="s">
        <v>4385</v>
      </c>
      <c r="B1295" s="128" t="s">
        <v>2079</v>
      </c>
      <c r="C1295" s="50" t="s">
        <v>163</v>
      </c>
      <c r="D1295" s="51">
        <v>261001</v>
      </c>
      <c r="E1295" s="56" t="s">
        <v>489</v>
      </c>
      <c r="F1295" s="53" t="s">
        <v>164</v>
      </c>
      <c r="G1295" s="54">
        <v>315.18</v>
      </c>
      <c r="H1295" s="55">
        <v>315.18</v>
      </c>
      <c r="I1295" s="73">
        <v>4.28</v>
      </c>
      <c r="J1295" s="55">
        <v>3.55</v>
      </c>
      <c r="K1295" s="73">
        <v>7.93</v>
      </c>
      <c r="L1295" s="55">
        <v>6.58</v>
      </c>
      <c r="M1295" s="55">
        <f>TRUNC(((J1295*G1295)+(L1295*G1295)),2)</f>
        <v>3192.77</v>
      </c>
      <c r="N1295" s="55">
        <f>TRUNC(((J1295*H1295)+(L1295*H1295)),2)</f>
        <v>3192.77</v>
      </c>
      <c r="O1295" s="37"/>
      <c r="P1295" s="55">
        <v>4.28</v>
      </c>
      <c r="Q1295" s="55">
        <v>7.93</v>
      </c>
      <c r="R1295" s="55">
        <v>3848.34</v>
      </c>
      <c r="S1295" s="55">
        <v>3848.34</v>
      </c>
      <c r="T1295" s="135">
        <f>N1295/S1295</f>
        <v>0.82964862772000392</v>
      </c>
      <c r="U1295" s="55">
        <f>TRUNC(J1295*H1295,2)</f>
        <v>1118.8800000000001</v>
      </c>
      <c r="V1295" s="55">
        <f>TRUNC(L1295*H1295,2)</f>
        <v>2073.88</v>
      </c>
      <c r="X1295" s="36" t="b">
        <v>1</v>
      </c>
    </row>
    <row r="1296" spans="1:24" x14ac:dyDescent="0.25">
      <c r="A1296" s="42" t="s">
        <v>4386</v>
      </c>
      <c r="B1296" s="129" t="s">
        <v>2080</v>
      </c>
      <c r="C1296" s="133"/>
      <c r="D1296" s="133"/>
      <c r="E1296" s="58" t="s">
        <v>2081</v>
      </c>
      <c r="F1296" s="133"/>
      <c r="G1296" s="59"/>
      <c r="H1296" s="59"/>
      <c r="I1296" s="72"/>
      <c r="J1296" s="59"/>
      <c r="K1296" s="72"/>
      <c r="L1296" s="59"/>
      <c r="M1296" s="60">
        <f>M1297+M1300</f>
        <v>10810.850000000002</v>
      </c>
      <c r="N1296" s="60">
        <f>N1297+N1300</f>
        <v>10810.850000000002</v>
      </c>
      <c r="O1296" s="37"/>
      <c r="P1296" s="59"/>
      <c r="Q1296" s="59"/>
      <c r="R1296" s="60">
        <v>13032.68</v>
      </c>
      <c r="S1296" s="60">
        <v>13032.68</v>
      </c>
      <c r="T1296" s="135">
        <f>N1296/S1296</f>
        <v>0.8295185641019347</v>
      </c>
      <c r="U1296" s="55">
        <f>TRUNC(J1296*H1296,2)</f>
        <v>0</v>
      </c>
      <c r="V1296" s="55">
        <f>TRUNC(L1296*H1296,2)</f>
        <v>0</v>
      </c>
      <c r="X1296" s="36" t="b">
        <v>1</v>
      </c>
    </row>
    <row r="1297" spans="1:24" x14ac:dyDescent="0.25">
      <c r="A1297" s="42" t="s">
        <v>4387</v>
      </c>
      <c r="B1297" s="130" t="s">
        <v>2082</v>
      </c>
      <c r="C1297" s="134"/>
      <c r="D1297" s="134"/>
      <c r="E1297" s="61" t="s">
        <v>2042</v>
      </c>
      <c r="F1297" s="134"/>
      <c r="G1297" s="62"/>
      <c r="H1297" s="62"/>
      <c r="I1297" s="72"/>
      <c r="J1297" s="62"/>
      <c r="K1297" s="72"/>
      <c r="L1297" s="62"/>
      <c r="M1297" s="63">
        <f>SUM(M1298:M1299)</f>
        <v>577.20000000000005</v>
      </c>
      <c r="N1297" s="63">
        <f>SUM(N1298:N1299)</f>
        <v>577.20000000000005</v>
      </c>
      <c r="O1297" s="37"/>
      <c r="P1297" s="62"/>
      <c r="Q1297" s="62"/>
      <c r="R1297" s="63">
        <v>695.82</v>
      </c>
      <c r="S1297" s="63">
        <v>695.82</v>
      </c>
      <c r="T1297" s="135">
        <f>N1297/S1297</f>
        <v>0.82952487712339396</v>
      </c>
      <c r="U1297" s="55">
        <f>TRUNC(J1297*H1297,2)</f>
        <v>0</v>
      </c>
      <c r="V1297" s="55">
        <f>TRUNC(L1297*H1297,2)</f>
        <v>0</v>
      </c>
      <c r="X1297" s="36" t="b">
        <v>1</v>
      </c>
    </row>
    <row r="1298" spans="1:24" x14ac:dyDescent="0.25">
      <c r="A1298" s="42" t="s">
        <v>4388</v>
      </c>
      <c r="B1298" s="128" t="s">
        <v>2083</v>
      </c>
      <c r="C1298" s="50" t="s">
        <v>163</v>
      </c>
      <c r="D1298" s="51">
        <v>261300</v>
      </c>
      <c r="E1298" s="56" t="s">
        <v>482</v>
      </c>
      <c r="F1298" s="53" t="s">
        <v>164</v>
      </c>
      <c r="G1298" s="54">
        <v>32.5</v>
      </c>
      <c r="H1298" s="55">
        <v>32.5</v>
      </c>
      <c r="I1298" s="73">
        <v>2.19</v>
      </c>
      <c r="J1298" s="55">
        <v>1.81</v>
      </c>
      <c r="K1298" s="73">
        <v>9.6999999999999993</v>
      </c>
      <c r="L1298" s="55">
        <v>8.0500000000000007</v>
      </c>
      <c r="M1298" s="55">
        <f>TRUNC(((J1298*G1298)+(L1298*G1298)),2)</f>
        <v>320.45</v>
      </c>
      <c r="N1298" s="55">
        <f>TRUNC(((J1298*H1298)+(L1298*H1298)),2)</f>
        <v>320.45</v>
      </c>
      <c r="O1298" s="37"/>
      <c r="P1298" s="55">
        <v>2.19</v>
      </c>
      <c r="Q1298" s="55">
        <v>9.6999999999999993</v>
      </c>
      <c r="R1298" s="55">
        <v>386.42</v>
      </c>
      <c r="S1298" s="55">
        <v>386.42</v>
      </c>
      <c r="T1298" s="135">
        <f>N1298/S1298</f>
        <v>0.82927902282490551</v>
      </c>
      <c r="U1298" s="55">
        <f>TRUNC(J1298*H1298,2)</f>
        <v>58.82</v>
      </c>
      <c r="V1298" s="55">
        <f>TRUNC(L1298*H1298,2)</f>
        <v>261.62</v>
      </c>
      <c r="X1298" s="36" t="b">
        <v>1</v>
      </c>
    </row>
    <row r="1299" spans="1:24" x14ac:dyDescent="0.25">
      <c r="A1299" s="42" t="s">
        <v>4389</v>
      </c>
      <c r="B1299" s="128" t="s">
        <v>2084</v>
      </c>
      <c r="C1299" s="50" t="s">
        <v>163</v>
      </c>
      <c r="D1299" s="51">
        <v>261307</v>
      </c>
      <c r="E1299" s="56" t="s">
        <v>494</v>
      </c>
      <c r="F1299" s="53" t="s">
        <v>164</v>
      </c>
      <c r="G1299" s="54">
        <v>32.5</v>
      </c>
      <c r="H1299" s="55">
        <v>32.5</v>
      </c>
      <c r="I1299" s="73">
        <v>3.82</v>
      </c>
      <c r="J1299" s="55">
        <v>3.17</v>
      </c>
      <c r="K1299" s="73">
        <v>5.7</v>
      </c>
      <c r="L1299" s="55">
        <v>4.7300000000000004</v>
      </c>
      <c r="M1299" s="55">
        <f>TRUNC(((J1299*G1299)+(L1299*G1299)),2)</f>
        <v>256.75</v>
      </c>
      <c r="N1299" s="55">
        <f>TRUNC(((J1299*H1299)+(L1299*H1299)),2)</f>
        <v>256.75</v>
      </c>
      <c r="O1299" s="37"/>
      <c r="P1299" s="55">
        <v>3.82</v>
      </c>
      <c r="Q1299" s="55">
        <v>5.7</v>
      </c>
      <c r="R1299" s="55">
        <v>309.39999999999998</v>
      </c>
      <c r="S1299" s="55">
        <v>309.39999999999998</v>
      </c>
      <c r="T1299" s="135">
        <f>N1299/S1299</f>
        <v>0.82983193277310929</v>
      </c>
      <c r="U1299" s="55">
        <f>TRUNC(J1299*H1299,2)</f>
        <v>103.02</v>
      </c>
      <c r="V1299" s="55">
        <f>TRUNC(L1299*H1299,2)</f>
        <v>153.72</v>
      </c>
      <c r="X1299" s="36" t="b">
        <v>1</v>
      </c>
    </row>
    <row r="1300" spans="1:24" x14ac:dyDescent="0.25">
      <c r="A1300" s="42" t="s">
        <v>4390</v>
      </c>
      <c r="B1300" s="130" t="s">
        <v>2085</v>
      </c>
      <c r="C1300" s="134"/>
      <c r="D1300" s="134"/>
      <c r="E1300" s="61" t="s">
        <v>2048</v>
      </c>
      <c r="F1300" s="134"/>
      <c r="G1300" s="62"/>
      <c r="H1300" s="62"/>
      <c r="I1300" s="72"/>
      <c r="J1300" s="62"/>
      <c r="K1300" s="72"/>
      <c r="L1300" s="62"/>
      <c r="M1300" s="63">
        <f>SUM(M1301:M1302)</f>
        <v>10233.650000000001</v>
      </c>
      <c r="N1300" s="63">
        <f>SUM(N1301:N1302)</f>
        <v>10233.650000000001</v>
      </c>
      <c r="O1300" s="37"/>
      <c r="P1300" s="62"/>
      <c r="Q1300" s="62"/>
      <c r="R1300" s="63">
        <v>12336.86</v>
      </c>
      <c r="S1300" s="63">
        <v>12336.86</v>
      </c>
      <c r="T1300" s="135">
        <f>N1300/S1300</f>
        <v>0.82951820803672904</v>
      </c>
      <c r="U1300" s="55">
        <f>TRUNC(J1300*H1300,2)</f>
        <v>0</v>
      </c>
      <c r="V1300" s="55">
        <f>TRUNC(L1300*H1300,2)</f>
        <v>0</v>
      </c>
      <c r="X1300" s="36" t="b">
        <v>1</v>
      </c>
    </row>
    <row r="1301" spans="1:24" x14ac:dyDescent="0.25">
      <c r="A1301" s="42" t="s">
        <v>4391</v>
      </c>
      <c r="B1301" s="128" t="s">
        <v>2086</v>
      </c>
      <c r="C1301" s="50" t="s">
        <v>163</v>
      </c>
      <c r="D1301" s="51">
        <v>261300</v>
      </c>
      <c r="E1301" s="56" t="s">
        <v>482</v>
      </c>
      <c r="F1301" s="53" t="s">
        <v>164</v>
      </c>
      <c r="G1301" s="54">
        <v>576.22</v>
      </c>
      <c r="H1301" s="55">
        <v>576.22</v>
      </c>
      <c r="I1301" s="73">
        <v>2.19</v>
      </c>
      <c r="J1301" s="55">
        <v>1.81</v>
      </c>
      <c r="K1301" s="73">
        <v>9.6999999999999993</v>
      </c>
      <c r="L1301" s="55">
        <v>8.0500000000000007</v>
      </c>
      <c r="M1301" s="55">
        <f>TRUNC(((J1301*G1301)+(L1301*G1301)),2)</f>
        <v>5681.52</v>
      </c>
      <c r="N1301" s="55">
        <f>TRUNC(((J1301*H1301)+(L1301*H1301)),2)</f>
        <v>5681.52</v>
      </c>
      <c r="O1301" s="37"/>
      <c r="P1301" s="55">
        <v>2.19</v>
      </c>
      <c r="Q1301" s="55">
        <v>9.6999999999999993</v>
      </c>
      <c r="R1301" s="55">
        <v>6851.25</v>
      </c>
      <c r="S1301" s="55">
        <v>6851.25</v>
      </c>
      <c r="T1301" s="135">
        <f>N1301/S1301</f>
        <v>0.82926765188834162</v>
      </c>
      <c r="U1301" s="55">
        <f>TRUNC(J1301*H1301,2)</f>
        <v>1042.95</v>
      </c>
      <c r="V1301" s="55">
        <f>TRUNC(L1301*H1301,2)</f>
        <v>4638.57</v>
      </c>
      <c r="X1301" s="36" t="b">
        <v>1</v>
      </c>
    </row>
    <row r="1302" spans="1:24" x14ac:dyDescent="0.25">
      <c r="A1302" s="42" t="s">
        <v>4392</v>
      </c>
      <c r="B1302" s="128" t="s">
        <v>2087</v>
      </c>
      <c r="C1302" s="50" t="s">
        <v>163</v>
      </c>
      <c r="D1302" s="51">
        <v>261307</v>
      </c>
      <c r="E1302" s="56" t="s">
        <v>494</v>
      </c>
      <c r="F1302" s="53" t="s">
        <v>164</v>
      </c>
      <c r="G1302" s="54">
        <v>576.22</v>
      </c>
      <c r="H1302" s="55">
        <v>576.22</v>
      </c>
      <c r="I1302" s="73">
        <v>3.82</v>
      </c>
      <c r="J1302" s="55">
        <v>3.17</v>
      </c>
      <c r="K1302" s="73">
        <v>5.7</v>
      </c>
      <c r="L1302" s="55">
        <v>4.7300000000000004</v>
      </c>
      <c r="M1302" s="55">
        <f>TRUNC(((J1302*G1302)+(L1302*G1302)),2)</f>
        <v>4552.13</v>
      </c>
      <c r="N1302" s="55">
        <f>TRUNC(((J1302*H1302)+(L1302*H1302)),2)</f>
        <v>4552.13</v>
      </c>
      <c r="O1302" s="37"/>
      <c r="P1302" s="55">
        <v>3.82</v>
      </c>
      <c r="Q1302" s="55">
        <v>5.7</v>
      </c>
      <c r="R1302" s="55">
        <v>5485.61</v>
      </c>
      <c r="S1302" s="55">
        <v>5485.61</v>
      </c>
      <c r="T1302" s="135">
        <f>N1302/S1302</f>
        <v>0.8298311400190681</v>
      </c>
      <c r="U1302" s="55">
        <f>TRUNC(J1302*H1302,2)</f>
        <v>1826.61</v>
      </c>
      <c r="V1302" s="55">
        <f>TRUNC(L1302*H1302,2)</f>
        <v>2725.52</v>
      </c>
      <c r="X1302" s="36" t="b">
        <v>1</v>
      </c>
    </row>
    <row r="1303" spans="1:24" x14ac:dyDescent="0.25">
      <c r="A1303" s="42" t="s">
        <v>4393</v>
      </c>
      <c r="B1303" s="129" t="s">
        <v>2088</v>
      </c>
      <c r="C1303" s="133"/>
      <c r="D1303" s="133"/>
      <c r="E1303" s="58" t="s">
        <v>496</v>
      </c>
      <c r="F1303" s="133"/>
      <c r="G1303" s="59"/>
      <c r="H1303" s="59"/>
      <c r="I1303" s="72"/>
      <c r="J1303" s="59"/>
      <c r="K1303" s="72"/>
      <c r="L1303" s="59"/>
      <c r="M1303" s="60">
        <f>M1304</f>
        <v>11064.68</v>
      </c>
      <c r="N1303" s="60">
        <f>N1304</f>
        <v>11064.68</v>
      </c>
      <c r="O1303" s="37"/>
      <c r="P1303" s="59"/>
      <c r="Q1303" s="59"/>
      <c r="R1303" s="60">
        <v>13343.59</v>
      </c>
      <c r="S1303" s="60">
        <v>13343.59</v>
      </c>
      <c r="T1303" s="135">
        <f>N1303/S1303</f>
        <v>0.82921312780143874</v>
      </c>
      <c r="U1303" s="55">
        <f>TRUNC(J1303*H1303,2)</f>
        <v>0</v>
      </c>
      <c r="V1303" s="55">
        <f>TRUNC(L1303*H1303,2)</f>
        <v>0</v>
      </c>
      <c r="X1303" s="36" t="b">
        <v>1</v>
      </c>
    </row>
    <row r="1304" spans="1:24" x14ac:dyDescent="0.25">
      <c r="A1304" s="42" t="s">
        <v>4394</v>
      </c>
      <c r="B1304" s="128" t="s">
        <v>2089</v>
      </c>
      <c r="C1304" s="50" t="s">
        <v>163</v>
      </c>
      <c r="D1304" s="51">
        <v>261000</v>
      </c>
      <c r="E1304" s="56" t="s">
        <v>498</v>
      </c>
      <c r="F1304" s="53" t="s">
        <v>164</v>
      </c>
      <c r="G1304" s="54">
        <v>999.52</v>
      </c>
      <c r="H1304" s="55">
        <v>999.52</v>
      </c>
      <c r="I1304" s="73">
        <v>5.37</v>
      </c>
      <c r="J1304" s="55">
        <v>4.45</v>
      </c>
      <c r="K1304" s="73">
        <v>7.98</v>
      </c>
      <c r="L1304" s="55">
        <v>6.62</v>
      </c>
      <c r="M1304" s="55">
        <f>TRUNC(((J1304*G1304)+(L1304*G1304)),2)</f>
        <v>11064.68</v>
      </c>
      <c r="N1304" s="55">
        <f>TRUNC(((J1304*H1304)+(L1304*H1304)),2)</f>
        <v>11064.68</v>
      </c>
      <c r="O1304" s="37"/>
      <c r="P1304" s="55">
        <v>5.37</v>
      </c>
      <c r="Q1304" s="55">
        <v>7.98</v>
      </c>
      <c r="R1304" s="55">
        <v>13343.59</v>
      </c>
      <c r="S1304" s="55">
        <v>13343.59</v>
      </c>
      <c r="T1304" s="135">
        <f>N1304/S1304</f>
        <v>0.82921312780143874</v>
      </c>
      <c r="U1304" s="55">
        <f>TRUNC(J1304*H1304,2)</f>
        <v>4447.8599999999997</v>
      </c>
      <c r="V1304" s="55">
        <f>TRUNC(L1304*H1304,2)</f>
        <v>6616.82</v>
      </c>
      <c r="X1304" s="36" t="b">
        <v>1</v>
      </c>
    </row>
    <row r="1305" spans="1:24" x14ac:dyDescent="0.25">
      <c r="A1305" s="42" t="s">
        <v>4395</v>
      </c>
      <c r="B1305" s="129" t="s">
        <v>2090</v>
      </c>
      <c r="C1305" s="133"/>
      <c r="D1305" s="133"/>
      <c r="E1305" s="58" t="s">
        <v>2091</v>
      </c>
      <c r="F1305" s="133"/>
      <c r="G1305" s="59"/>
      <c r="H1305" s="59"/>
      <c r="I1305" s="72"/>
      <c r="J1305" s="59"/>
      <c r="K1305" s="72"/>
      <c r="L1305" s="59"/>
      <c r="M1305" s="60">
        <f>M1306</f>
        <v>634.25</v>
      </c>
      <c r="N1305" s="60">
        <f>N1306</f>
        <v>634.25</v>
      </c>
      <c r="O1305" s="37"/>
      <c r="P1305" s="59"/>
      <c r="Q1305" s="59"/>
      <c r="R1305" s="60">
        <v>764.79</v>
      </c>
      <c r="S1305" s="60">
        <v>764.79</v>
      </c>
      <c r="T1305" s="135">
        <f>N1305/S1305</f>
        <v>0.82931262176545195</v>
      </c>
      <c r="U1305" s="55">
        <f>TRUNC(J1305*H1305,2)</f>
        <v>0</v>
      </c>
      <c r="V1305" s="55">
        <f>TRUNC(L1305*H1305,2)</f>
        <v>0</v>
      </c>
      <c r="X1305" s="36" t="b">
        <v>1</v>
      </c>
    </row>
    <row r="1306" spans="1:24" x14ac:dyDescent="0.25">
      <c r="A1306" s="42" t="s">
        <v>4396</v>
      </c>
      <c r="B1306" s="128" t="s">
        <v>2092</v>
      </c>
      <c r="C1306" s="50" t="s">
        <v>163</v>
      </c>
      <c r="D1306" s="51">
        <v>261703</v>
      </c>
      <c r="E1306" s="56" t="s">
        <v>502</v>
      </c>
      <c r="F1306" s="53" t="s">
        <v>164</v>
      </c>
      <c r="G1306" s="54">
        <v>59.61</v>
      </c>
      <c r="H1306" s="55">
        <v>59.61</v>
      </c>
      <c r="I1306" s="73">
        <v>3.87</v>
      </c>
      <c r="J1306" s="55">
        <v>3.21</v>
      </c>
      <c r="K1306" s="73">
        <v>8.9600000000000009</v>
      </c>
      <c r="L1306" s="55">
        <v>7.43</v>
      </c>
      <c r="M1306" s="55">
        <f>TRUNC(((J1306*G1306)+(L1306*G1306)),2)</f>
        <v>634.25</v>
      </c>
      <c r="N1306" s="55">
        <f>TRUNC(((J1306*H1306)+(L1306*H1306)),2)</f>
        <v>634.25</v>
      </c>
      <c r="O1306" s="37"/>
      <c r="P1306" s="55">
        <v>3.87</v>
      </c>
      <c r="Q1306" s="55">
        <v>8.9600000000000009</v>
      </c>
      <c r="R1306" s="55">
        <v>764.79</v>
      </c>
      <c r="S1306" s="55">
        <v>764.79</v>
      </c>
      <c r="T1306" s="135">
        <f>N1306/S1306</f>
        <v>0.82931262176545195</v>
      </c>
      <c r="U1306" s="55">
        <f>TRUNC(J1306*H1306,2)</f>
        <v>191.34</v>
      </c>
      <c r="V1306" s="55">
        <f>TRUNC(L1306*H1306,2)</f>
        <v>442.9</v>
      </c>
      <c r="X1306" s="36" t="b">
        <v>1</v>
      </c>
    </row>
    <row r="1307" spans="1:24" x14ac:dyDescent="0.25">
      <c r="A1307" s="42" t="s">
        <v>4397</v>
      </c>
      <c r="B1307" s="129" t="s">
        <v>2093</v>
      </c>
      <c r="C1307" s="133"/>
      <c r="D1307" s="133"/>
      <c r="E1307" s="58" t="s">
        <v>2024</v>
      </c>
      <c r="F1307" s="133"/>
      <c r="G1307" s="59"/>
      <c r="H1307" s="59"/>
      <c r="I1307" s="72"/>
      <c r="J1307" s="59"/>
      <c r="K1307" s="72"/>
      <c r="L1307" s="59"/>
      <c r="M1307" s="60">
        <f>M1308</f>
        <v>3344.94</v>
      </c>
      <c r="N1307" s="60">
        <f>N1308</f>
        <v>3344.94</v>
      </c>
      <c r="O1307" s="37"/>
      <c r="P1307" s="59"/>
      <c r="Q1307" s="59"/>
      <c r="R1307" s="60">
        <v>4030.53</v>
      </c>
      <c r="S1307" s="60">
        <v>4030.53</v>
      </c>
      <c r="T1307" s="135">
        <f>N1307/S1307</f>
        <v>0.82990078227925357</v>
      </c>
      <c r="U1307" s="55">
        <f>TRUNC(J1307*H1307,2)</f>
        <v>0</v>
      </c>
      <c r="V1307" s="55">
        <f>TRUNC(L1307*H1307,2)</f>
        <v>0</v>
      </c>
      <c r="X1307" s="36" t="b">
        <v>1</v>
      </c>
    </row>
    <row r="1308" spans="1:24" x14ac:dyDescent="0.25">
      <c r="A1308" s="42" t="s">
        <v>4398</v>
      </c>
      <c r="B1308" s="128" t="s">
        <v>2094</v>
      </c>
      <c r="C1308" s="50" t="s">
        <v>163</v>
      </c>
      <c r="D1308" s="51">
        <v>261602</v>
      </c>
      <c r="E1308" s="56" t="s">
        <v>506</v>
      </c>
      <c r="F1308" s="53" t="s">
        <v>164</v>
      </c>
      <c r="G1308" s="54">
        <v>153.72</v>
      </c>
      <c r="H1308" s="55">
        <v>153.72</v>
      </c>
      <c r="I1308" s="73">
        <v>11.35</v>
      </c>
      <c r="J1308" s="55">
        <v>9.42</v>
      </c>
      <c r="K1308" s="73">
        <v>14.87</v>
      </c>
      <c r="L1308" s="55">
        <v>12.34</v>
      </c>
      <c r="M1308" s="55">
        <f>TRUNC(((J1308*G1308)+(L1308*G1308)),2)</f>
        <v>3344.94</v>
      </c>
      <c r="N1308" s="55">
        <f>TRUNC(((J1308*H1308)+(L1308*H1308)),2)</f>
        <v>3344.94</v>
      </c>
      <c r="O1308" s="37"/>
      <c r="P1308" s="55">
        <v>11.35</v>
      </c>
      <c r="Q1308" s="55">
        <v>14.87</v>
      </c>
      <c r="R1308" s="55">
        <v>4030.53</v>
      </c>
      <c r="S1308" s="55">
        <v>4030.53</v>
      </c>
      <c r="T1308" s="135">
        <f>N1308/S1308</f>
        <v>0.82990078227925357</v>
      </c>
      <c r="U1308" s="55">
        <f>TRUNC(J1308*H1308,2)</f>
        <v>1448.04</v>
      </c>
      <c r="V1308" s="55">
        <f>TRUNC(L1308*H1308,2)</f>
        <v>1896.9</v>
      </c>
      <c r="X1308" s="36" t="b">
        <v>1</v>
      </c>
    </row>
    <row r="1309" spans="1:24" x14ac:dyDescent="0.25">
      <c r="A1309" s="42" t="s">
        <v>4399</v>
      </c>
      <c r="B1309" s="129" t="s">
        <v>2095</v>
      </c>
      <c r="C1309" s="133"/>
      <c r="D1309" s="133"/>
      <c r="E1309" s="58" t="s">
        <v>441</v>
      </c>
      <c r="F1309" s="133"/>
      <c r="G1309" s="59"/>
      <c r="H1309" s="59"/>
      <c r="I1309" s="72"/>
      <c r="J1309" s="59"/>
      <c r="K1309" s="72"/>
      <c r="L1309" s="59"/>
      <c r="M1309" s="60">
        <f>M1310</f>
        <v>3690.49</v>
      </c>
      <c r="N1309" s="60">
        <f>N1310</f>
        <v>3690.49</v>
      </c>
      <c r="O1309" s="37"/>
      <c r="P1309" s="59"/>
      <c r="Q1309" s="59"/>
      <c r="R1309" s="60">
        <v>4446.91</v>
      </c>
      <c r="S1309" s="60">
        <v>4446.91</v>
      </c>
      <c r="T1309" s="135">
        <f>N1309/S1309</f>
        <v>0.82989986305097241</v>
      </c>
      <c r="U1309" s="55">
        <f>TRUNC(J1309*H1309,2)</f>
        <v>0</v>
      </c>
      <c r="V1309" s="55">
        <f>TRUNC(L1309*H1309,2)</f>
        <v>0</v>
      </c>
      <c r="X1309" s="36" t="b">
        <v>1</v>
      </c>
    </row>
    <row r="1310" spans="1:24" x14ac:dyDescent="0.3">
      <c r="A1310" s="42" t="s">
        <v>4400</v>
      </c>
      <c r="B1310" s="128" t="s">
        <v>2096</v>
      </c>
      <c r="C1310" s="50" t="s">
        <v>163</v>
      </c>
      <c r="D1310" s="51">
        <v>261602</v>
      </c>
      <c r="E1310" s="56" t="s">
        <v>506</v>
      </c>
      <c r="F1310" s="53" t="s">
        <v>164</v>
      </c>
      <c r="G1310" s="54">
        <v>169.6</v>
      </c>
      <c r="H1310" s="55">
        <v>169.6</v>
      </c>
      <c r="I1310" s="73">
        <v>11.35</v>
      </c>
      <c r="J1310" s="55">
        <v>9.42</v>
      </c>
      <c r="K1310" s="73">
        <v>14.87</v>
      </c>
      <c r="L1310" s="55">
        <v>12.34</v>
      </c>
      <c r="M1310" s="55">
        <f>TRUNC(((J1310*G1310)+(L1310*G1310)),2)</f>
        <v>3690.49</v>
      </c>
      <c r="N1310" s="55">
        <f>TRUNC(((J1310*H1310)+(L1310*H1310)),2)</f>
        <v>3690.49</v>
      </c>
      <c r="O1310" s="38"/>
      <c r="P1310" s="55">
        <v>11.35</v>
      </c>
      <c r="Q1310" s="55">
        <v>14.87</v>
      </c>
      <c r="R1310" s="55">
        <v>4446.91</v>
      </c>
      <c r="S1310" s="55">
        <v>4446.91</v>
      </c>
      <c r="T1310" s="135">
        <f>N1310/S1310</f>
        <v>0.82989986305097241</v>
      </c>
      <c r="U1310" s="55">
        <f>TRUNC(J1310*H1310,2)</f>
        <v>1597.63</v>
      </c>
      <c r="V1310" s="55">
        <f>TRUNC(L1310*H1310,2)</f>
        <v>2092.86</v>
      </c>
      <c r="X1310" s="36" t="b">
        <v>1</v>
      </c>
    </row>
    <row r="1311" spans="1:24" x14ac:dyDescent="0.25">
      <c r="A1311" s="42" t="s">
        <v>4401</v>
      </c>
      <c r="B1311" s="129" t="s">
        <v>2097</v>
      </c>
      <c r="C1311" s="133"/>
      <c r="D1311" s="133"/>
      <c r="E1311" s="58" t="s">
        <v>125</v>
      </c>
      <c r="F1311" s="133"/>
      <c r="G1311" s="59"/>
      <c r="H1311" s="59"/>
      <c r="I1311" s="72"/>
      <c r="J1311" s="59"/>
      <c r="K1311" s="72"/>
      <c r="L1311" s="59"/>
      <c r="M1311" s="60">
        <f>M1312</f>
        <v>4531.75</v>
      </c>
      <c r="N1311" s="60">
        <f>N1312</f>
        <v>4531.75</v>
      </c>
      <c r="O1311" s="37"/>
      <c r="P1311" s="59"/>
      <c r="Q1311" s="59"/>
      <c r="R1311" s="60">
        <v>5465.24</v>
      </c>
      <c r="S1311" s="60">
        <v>5465.24</v>
      </c>
      <c r="T1311" s="135">
        <f>N1311/S1311</f>
        <v>0.82919505822251172</v>
      </c>
      <c r="U1311" s="55">
        <f>TRUNC(J1311*H1311,2)</f>
        <v>0</v>
      </c>
      <c r="V1311" s="55">
        <f>TRUNC(L1311*H1311,2)</f>
        <v>0</v>
      </c>
      <c r="X1311" s="36" t="b">
        <v>1</v>
      </c>
    </row>
    <row r="1312" spans="1:24" x14ac:dyDescent="0.25">
      <c r="A1312" s="42" t="s">
        <v>4402</v>
      </c>
      <c r="B1312" s="128" t="s">
        <v>2098</v>
      </c>
      <c r="C1312" s="50" t="s">
        <v>163</v>
      </c>
      <c r="D1312" s="51">
        <v>261609</v>
      </c>
      <c r="E1312" s="56" t="s">
        <v>513</v>
      </c>
      <c r="F1312" s="53" t="s">
        <v>164</v>
      </c>
      <c r="G1312" s="54">
        <v>411.23</v>
      </c>
      <c r="H1312" s="55">
        <v>411.23</v>
      </c>
      <c r="I1312" s="73">
        <v>9.34</v>
      </c>
      <c r="J1312" s="55">
        <v>7.75</v>
      </c>
      <c r="K1312" s="73">
        <v>3.95</v>
      </c>
      <c r="L1312" s="55">
        <v>3.27</v>
      </c>
      <c r="M1312" s="55">
        <f>TRUNC(((J1312*G1312)+(L1312*G1312)),2)</f>
        <v>4531.75</v>
      </c>
      <c r="N1312" s="55">
        <f>TRUNC(((J1312*H1312)+(L1312*H1312)),2)</f>
        <v>4531.75</v>
      </c>
      <c r="O1312" s="37"/>
      <c r="P1312" s="55">
        <v>9.34</v>
      </c>
      <c r="Q1312" s="55">
        <v>3.95</v>
      </c>
      <c r="R1312" s="55">
        <v>5465.24</v>
      </c>
      <c r="S1312" s="55">
        <v>5465.24</v>
      </c>
      <c r="T1312" s="135">
        <f>N1312/S1312</f>
        <v>0.82919505822251172</v>
      </c>
      <c r="U1312" s="55">
        <f>TRUNC(J1312*H1312,2)</f>
        <v>3187.03</v>
      </c>
      <c r="V1312" s="55">
        <f>TRUNC(L1312*H1312,2)</f>
        <v>1344.72</v>
      </c>
      <c r="X1312" s="36" t="b">
        <v>1</v>
      </c>
    </row>
    <row r="1313" spans="1:24" x14ac:dyDescent="0.25">
      <c r="A1313" s="42" t="s">
        <v>4403</v>
      </c>
      <c r="B1313" s="127" t="s">
        <v>2099</v>
      </c>
      <c r="C1313" s="132"/>
      <c r="D1313" s="132"/>
      <c r="E1313" s="47" t="s">
        <v>117</v>
      </c>
      <c r="F1313" s="132"/>
      <c r="G1313" s="48"/>
      <c r="H1313" s="48"/>
      <c r="I1313" s="72"/>
      <c r="J1313" s="48"/>
      <c r="K1313" s="72"/>
      <c r="L1313" s="48"/>
      <c r="M1313" s="314">
        <f>M1314+M1320</f>
        <v>75431.600000000006</v>
      </c>
      <c r="N1313" s="314">
        <f>N1314+N1320</f>
        <v>75431.600000000006</v>
      </c>
      <c r="O1313" s="37"/>
      <c r="P1313" s="48"/>
      <c r="Q1313" s="48"/>
      <c r="R1313" s="314">
        <v>90879.08</v>
      </c>
      <c r="S1313" s="314">
        <v>90879.08</v>
      </c>
      <c r="T1313" s="135">
        <f>N1313/S1313</f>
        <v>0.83002160673281467</v>
      </c>
      <c r="U1313" s="55">
        <f>TRUNC(J1313*H1313,2)</f>
        <v>0</v>
      </c>
      <c r="V1313" s="55">
        <f>TRUNC(L1313*H1313,2)</f>
        <v>0</v>
      </c>
      <c r="X1313" s="36" t="b">
        <v>1</v>
      </c>
    </row>
    <row r="1314" spans="1:24" x14ac:dyDescent="0.25">
      <c r="A1314" s="42" t="s">
        <v>4404</v>
      </c>
      <c r="B1314" s="129" t="s">
        <v>2100</v>
      </c>
      <c r="C1314" s="133"/>
      <c r="D1314" s="133"/>
      <c r="E1314" s="58" t="s">
        <v>516</v>
      </c>
      <c r="F1314" s="133"/>
      <c r="G1314" s="59"/>
      <c r="H1314" s="59"/>
      <c r="I1314" s="72"/>
      <c r="J1314" s="59"/>
      <c r="K1314" s="72"/>
      <c r="L1314" s="59"/>
      <c r="M1314" s="60">
        <f>SUM(M1315:M1319)</f>
        <v>71476.350000000006</v>
      </c>
      <c r="N1314" s="60">
        <f>SUM(N1315:N1319)</f>
        <v>71476.350000000006</v>
      </c>
      <c r="O1314" s="37"/>
      <c r="P1314" s="59"/>
      <c r="Q1314" s="59"/>
      <c r="R1314" s="60">
        <v>86112.8</v>
      </c>
      <c r="S1314" s="60">
        <v>86112.8</v>
      </c>
      <c r="T1314" s="135">
        <f>N1314/S1314</f>
        <v>0.83003165615332453</v>
      </c>
      <c r="U1314" s="55">
        <f>TRUNC(J1314*H1314,2)</f>
        <v>0</v>
      </c>
      <c r="V1314" s="55">
        <f>TRUNC(L1314*H1314,2)</f>
        <v>0</v>
      </c>
      <c r="X1314" s="36" t="b">
        <v>1</v>
      </c>
    </row>
    <row r="1315" spans="1:24" x14ac:dyDescent="0.25">
      <c r="A1315" s="42" t="s">
        <v>4405</v>
      </c>
      <c r="B1315" s="128" t="s">
        <v>2101</v>
      </c>
      <c r="C1315" s="50" t="s">
        <v>163</v>
      </c>
      <c r="D1315" s="51">
        <v>271608</v>
      </c>
      <c r="E1315" s="56" t="s">
        <v>546</v>
      </c>
      <c r="F1315" s="53" t="s">
        <v>164</v>
      </c>
      <c r="G1315" s="54">
        <v>5.24</v>
      </c>
      <c r="H1315" s="55">
        <v>5.24</v>
      </c>
      <c r="I1315" s="73">
        <v>469.93</v>
      </c>
      <c r="J1315" s="55">
        <v>390.08</v>
      </c>
      <c r="K1315" s="73">
        <v>51.41</v>
      </c>
      <c r="L1315" s="55">
        <v>42.67</v>
      </c>
      <c r="M1315" s="55">
        <f>TRUNC(((J1315*G1315)+(L1315*G1315)),2)</f>
        <v>2267.61</v>
      </c>
      <c r="N1315" s="55">
        <f>TRUNC(((J1315*H1315)+(L1315*H1315)),2)</f>
        <v>2267.61</v>
      </c>
      <c r="O1315" s="37"/>
      <c r="P1315" s="55">
        <v>469.93</v>
      </c>
      <c r="Q1315" s="55">
        <v>51.41</v>
      </c>
      <c r="R1315" s="55">
        <v>2731.82</v>
      </c>
      <c r="S1315" s="55">
        <v>2731.82</v>
      </c>
      <c r="T1315" s="135">
        <f>N1315/S1315</f>
        <v>0.83007299163195236</v>
      </c>
      <c r="U1315" s="55">
        <f>TRUNC(J1315*H1315,2)</f>
        <v>2044.01</v>
      </c>
      <c r="V1315" s="55">
        <f>TRUNC(L1315*H1315,2)</f>
        <v>223.59</v>
      </c>
      <c r="X1315" s="36" t="b">
        <v>1</v>
      </c>
    </row>
    <row r="1316" spans="1:24" x14ac:dyDescent="0.25">
      <c r="A1316" s="42" t="s">
        <v>4406</v>
      </c>
      <c r="B1316" s="128" t="s">
        <v>2102</v>
      </c>
      <c r="C1316" s="50" t="s">
        <v>197</v>
      </c>
      <c r="D1316" s="57" t="s">
        <v>2103</v>
      </c>
      <c r="E1316" s="56" t="s">
        <v>2104</v>
      </c>
      <c r="F1316" s="53" t="s">
        <v>164</v>
      </c>
      <c r="G1316" s="54">
        <v>14.6</v>
      </c>
      <c r="H1316" s="55">
        <v>14.6</v>
      </c>
      <c r="I1316" s="73">
        <v>432.65</v>
      </c>
      <c r="J1316" s="55">
        <v>359.14</v>
      </c>
      <c r="K1316" s="73">
        <v>58.65</v>
      </c>
      <c r="L1316" s="55">
        <v>48.68</v>
      </c>
      <c r="M1316" s="55">
        <f>TRUNC(((J1316*G1316)+(L1316*G1316)),2)</f>
        <v>5954.17</v>
      </c>
      <c r="N1316" s="55">
        <f>TRUNC(((J1316*H1316)+(L1316*H1316)),2)</f>
        <v>5954.17</v>
      </c>
      <c r="O1316" s="37"/>
      <c r="P1316" s="55">
        <v>432.65</v>
      </c>
      <c r="Q1316" s="55">
        <v>58.65</v>
      </c>
      <c r="R1316" s="55">
        <v>7172.98</v>
      </c>
      <c r="S1316" s="55">
        <v>7172.98</v>
      </c>
      <c r="T1316" s="135">
        <f>N1316/S1316</f>
        <v>0.83008317324180469</v>
      </c>
      <c r="U1316" s="55">
        <f>TRUNC(J1316*H1316,2)</f>
        <v>5243.44</v>
      </c>
      <c r="V1316" s="55">
        <f>TRUNC(L1316*H1316,2)</f>
        <v>710.72</v>
      </c>
      <c r="X1316" s="36" t="b">
        <v>1</v>
      </c>
    </row>
    <row r="1317" spans="1:24" ht="24" x14ac:dyDescent="0.3">
      <c r="A1317" s="42" t="s">
        <v>4407</v>
      </c>
      <c r="B1317" s="128" t="s">
        <v>2105</v>
      </c>
      <c r="C1317" s="50" t="s">
        <v>197</v>
      </c>
      <c r="D1317" s="57" t="s">
        <v>518</v>
      </c>
      <c r="E1317" s="56" t="s">
        <v>519</v>
      </c>
      <c r="F1317" s="53" t="s">
        <v>160</v>
      </c>
      <c r="G1317" s="54">
        <v>8</v>
      </c>
      <c r="H1317" s="55">
        <v>8</v>
      </c>
      <c r="I1317" s="73">
        <v>1090.8800000000001</v>
      </c>
      <c r="J1317" s="55">
        <v>905.53</v>
      </c>
      <c r="K1317" s="73">
        <v>881.49</v>
      </c>
      <c r="L1317" s="55">
        <v>731.72</v>
      </c>
      <c r="M1317" s="55">
        <f>TRUNC(((J1317*G1317)+(L1317*G1317)),2)</f>
        <v>13098</v>
      </c>
      <c r="N1317" s="55">
        <f>TRUNC(((J1317*H1317)+(L1317*H1317)),2)</f>
        <v>13098</v>
      </c>
      <c r="O1317" s="38"/>
      <c r="P1317" s="55">
        <v>1090.8800000000001</v>
      </c>
      <c r="Q1317" s="55">
        <v>881.49</v>
      </c>
      <c r="R1317" s="55">
        <v>15778.96</v>
      </c>
      <c r="S1317" s="55">
        <v>15778.96</v>
      </c>
      <c r="T1317" s="135">
        <f>N1317/S1317</f>
        <v>0.83009273107986847</v>
      </c>
      <c r="U1317" s="55">
        <f>TRUNC(J1317*H1317,2)</f>
        <v>7244.24</v>
      </c>
      <c r="V1317" s="55">
        <f>TRUNC(L1317*H1317,2)</f>
        <v>5853.76</v>
      </c>
      <c r="X1317" s="36" t="b">
        <v>1</v>
      </c>
    </row>
    <row r="1318" spans="1:24" ht="24" x14ac:dyDescent="0.3">
      <c r="A1318" s="42" t="s">
        <v>4408</v>
      </c>
      <c r="B1318" s="128" t="s">
        <v>2106</v>
      </c>
      <c r="C1318" s="50" t="s">
        <v>197</v>
      </c>
      <c r="D1318" s="57" t="s">
        <v>2107</v>
      </c>
      <c r="E1318" s="56" t="s">
        <v>2108</v>
      </c>
      <c r="F1318" s="53" t="s">
        <v>160</v>
      </c>
      <c r="G1318" s="54">
        <v>1</v>
      </c>
      <c r="H1318" s="55">
        <v>1</v>
      </c>
      <c r="I1318" s="73">
        <v>57930</v>
      </c>
      <c r="J1318" s="55">
        <v>48087.69</v>
      </c>
      <c r="K1318" s="73">
        <v>0</v>
      </c>
      <c r="L1318" s="55">
        <v>0</v>
      </c>
      <c r="M1318" s="55">
        <f>TRUNC(((J1318*G1318)+(L1318*G1318)),2)</f>
        <v>48087.69</v>
      </c>
      <c r="N1318" s="55">
        <f>TRUNC(((J1318*H1318)+(L1318*H1318)),2)</f>
        <v>48087.69</v>
      </c>
      <c r="O1318" s="38"/>
      <c r="P1318" s="55">
        <v>57930</v>
      </c>
      <c r="Q1318" s="55">
        <v>0</v>
      </c>
      <c r="R1318" s="55">
        <v>57930</v>
      </c>
      <c r="S1318" s="55">
        <v>57930</v>
      </c>
      <c r="T1318" s="135">
        <f>N1318/S1318</f>
        <v>0.83009994821336097</v>
      </c>
      <c r="U1318" s="55">
        <f>TRUNC(J1318*H1318,2)</f>
        <v>48087.69</v>
      </c>
      <c r="V1318" s="55">
        <f>TRUNC(L1318*H1318,2)</f>
        <v>0</v>
      </c>
      <c r="X1318" s="36" t="b">
        <v>1</v>
      </c>
    </row>
    <row r="1319" spans="1:24" x14ac:dyDescent="0.25">
      <c r="A1319" s="42" t="s">
        <v>4409</v>
      </c>
      <c r="B1319" s="128" t="s">
        <v>2109</v>
      </c>
      <c r="C1319" s="50" t="s">
        <v>163</v>
      </c>
      <c r="D1319" s="51">
        <v>270501</v>
      </c>
      <c r="E1319" s="56" t="s">
        <v>175</v>
      </c>
      <c r="F1319" s="53" t="s">
        <v>164</v>
      </c>
      <c r="G1319" s="54">
        <v>682.8</v>
      </c>
      <c r="H1319" s="55">
        <v>682.8</v>
      </c>
      <c r="I1319" s="73">
        <v>1.66</v>
      </c>
      <c r="J1319" s="55">
        <v>1.37</v>
      </c>
      <c r="K1319" s="73">
        <v>2</v>
      </c>
      <c r="L1319" s="55">
        <v>1.66</v>
      </c>
      <c r="M1319" s="55">
        <f>TRUNC(((J1319*G1319)+(L1319*G1319)),2)</f>
        <v>2068.88</v>
      </c>
      <c r="N1319" s="55">
        <f>TRUNC(((J1319*H1319)+(L1319*H1319)),2)</f>
        <v>2068.88</v>
      </c>
      <c r="O1319" s="37"/>
      <c r="P1319" s="55">
        <v>1.66</v>
      </c>
      <c r="Q1319" s="55">
        <v>2</v>
      </c>
      <c r="R1319" s="55">
        <v>2499.04</v>
      </c>
      <c r="S1319" s="55">
        <v>2499.04</v>
      </c>
      <c r="T1319" s="135">
        <f>N1319/S1319</f>
        <v>0.82786990204238431</v>
      </c>
      <c r="U1319" s="55">
        <f>TRUNC(J1319*H1319,2)</f>
        <v>935.43</v>
      </c>
      <c r="V1319" s="55">
        <f>TRUNC(L1319*H1319,2)</f>
        <v>1133.44</v>
      </c>
      <c r="X1319" s="36" t="b">
        <v>1</v>
      </c>
    </row>
    <row r="1320" spans="1:24" x14ac:dyDescent="0.25">
      <c r="A1320" s="42" t="s">
        <v>4410</v>
      </c>
      <c r="B1320" s="129" t="s">
        <v>2110</v>
      </c>
      <c r="C1320" s="133"/>
      <c r="D1320" s="133"/>
      <c r="E1320" s="58" t="s">
        <v>2111</v>
      </c>
      <c r="F1320" s="133"/>
      <c r="G1320" s="59"/>
      <c r="H1320" s="59"/>
      <c r="I1320" s="72"/>
      <c r="J1320" s="59"/>
      <c r="K1320" s="72"/>
      <c r="L1320" s="59"/>
      <c r="M1320" s="60">
        <f>SUM(M1321:M1326)</f>
        <v>3955.2500000000005</v>
      </c>
      <c r="N1320" s="60">
        <f>SUM(N1321:N1326)</f>
        <v>3955.2500000000005</v>
      </c>
      <c r="O1320" s="37"/>
      <c r="P1320" s="59"/>
      <c r="Q1320" s="59"/>
      <c r="R1320" s="60">
        <v>4766.28</v>
      </c>
      <c r="S1320" s="60">
        <v>4766.28</v>
      </c>
      <c r="T1320" s="135">
        <f>N1320/S1320</f>
        <v>0.82984004296852065</v>
      </c>
      <c r="U1320" s="55">
        <f>TRUNC(J1320*H1320,2)</f>
        <v>0</v>
      </c>
      <c r="V1320" s="55">
        <f>TRUNC(L1320*H1320,2)</f>
        <v>0</v>
      </c>
      <c r="X1320" s="36" t="b">
        <v>1</v>
      </c>
    </row>
    <row r="1321" spans="1:24" ht="36" x14ac:dyDescent="0.3">
      <c r="A1321" s="42" t="s">
        <v>4411</v>
      </c>
      <c r="B1321" s="128" t="s">
        <v>2112</v>
      </c>
      <c r="C1321" s="50" t="s">
        <v>197</v>
      </c>
      <c r="D1321" s="57" t="s">
        <v>2113</v>
      </c>
      <c r="E1321" s="56" t="s">
        <v>2114</v>
      </c>
      <c r="F1321" s="53" t="s">
        <v>160</v>
      </c>
      <c r="G1321" s="54">
        <v>18</v>
      </c>
      <c r="H1321" s="55">
        <v>18</v>
      </c>
      <c r="I1321" s="73">
        <v>69.23</v>
      </c>
      <c r="J1321" s="55">
        <v>57.46</v>
      </c>
      <c r="K1321" s="73">
        <v>14.27</v>
      </c>
      <c r="L1321" s="55">
        <v>11.84</v>
      </c>
      <c r="M1321" s="55">
        <f>TRUNC(((J1321*G1321)+(L1321*G1321)),2)</f>
        <v>1247.4000000000001</v>
      </c>
      <c r="N1321" s="55">
        <f>TRUNC(((J1321*H1321)+(L1321*H1321)),2)</f>
        <v>1247.4000000000001</v>
      </c>
      <c r="O1321" s="38"/>
      <c r="P1321" s="55">
        <v>69.23</v>
      </c>
      <c r="Q1321" s="55">
        <v>14.27</v>
      </c>
      <c r="R1321" s="55">
        <v>1503</v>
      </c>
      <c r="S1321" s="55">
        <v>1503</v>
      </c>
      <c r="T1321" s="135">
        <f>N1321/S1321</f>
        <v>0.8299401197604791</v>
      </c>
      <c r="U1321" s="55">
        <f>TRUNC(J1321*H1321,2)</f>
        <v>1034.28</v>
      </c>
      <c r="V1321" s="55">
        <f>TRUNC(L1321*H1321,2)</f>
        <v>213.12</v>
      </c>
      <c r="X1321" s="36" t="b">
        <v>1</v>
      </c>
    </row>
    <row r="1322" spans="1:24" ht="24" x14ac:dyDescent="0.3">
      <c r="A1322" s="42" t="s">
        <v>4412</v>
      </c>
      <c r="B1322" s="128" t="s">
        <v>2115</v>
      </c>
      <c r="C1322" s="50" t="s">
        <v>197</v>
      </c>
      <c r="D1322" s="57" t="s">
        <v>527</v>
      </c>
      <c r="E1322" s="56" t="s">
        <v>528</v>
      </c>
      <c r="F1322" s="53" t="s">
        <v>160</v>
      </c>
      <c r="G1322" s="54">
        <v>20</v>
      </c>
      <c r="H1322" s="55">
        <v>20</v>
      </c>
      <c r="I1322" s="73">
        <v>96.15</v>
      </c>
      <c r="J1322" s="55">
        <v>79.81</v>
      </c>
      <c r="K1322" s="73">
        <v>0</v>
      </c>
      <c r="L1322" s="55">
        <v>0</v>
      </c>
      <c r="M1322" s="55">
        <f>TRUNC(((J1322*G1322)+(L1322*G1322)),2)</f>
        <v>1596.2</v>
      </c>
      <c r="N1322" s="55">
        <f>TRUNC(((J1322*H1322)+(L1322*H1322)),2)</f>
        <v>1596.2</v>
      </c>
      <c r="O1322" s="38"/>
      <c r="P1322" s="55">
        <v>96.15</v>
      </c>
      <c r="Q1322" s="55">
        <v>0</v>
      </c>
      <c r="R1322" s="55">
        <v>1923</v>
      </c>
      <c r="S1322" s="55">
        <v>1923</v>
      </c>
      <c r="T1322" s="135">
        <f>N1322/S1322</f>
        <v>0.83005720228809154</v>
      </c>
      <c r="U1322" s="55">
        <f>TRUNC(J1322*H1322,2)</f>
        <v>1596.2</v>
      </c>
      <c r="V1322" s="55">
        <f>TRUNC(L1322*H1322,2)</f>
        <v>0</v>
      </c>
      <c r="X1322" s="36" t="b">
        <v>1</v>
      </c>
    </row>
    <row r="1323" spans="1:24" x14ac:dyDescent="0.25">
      <c r="A1323" s="42" t="s">
        <v>4413</v>
      </c>
      <c r="B1323" s="128" t="s">
        <v>2116</v>
      </c>
      <c r="C1323" s="50" t="s">
        <v>197</v>
      </c>
      <c r="D1323" s="57" t="s">
        <v>2117</v>
      </c>
      <c r="E1323" s="56" t="s">
        <v>2118</v>
      </c>
      <c r="F1323" s="53" t="s">
        <v>160</v>
      </c>
      <c r="G1323" s="54">
        <v>8</v>
      </c>
      <c r="H1323" s="55">
        <v>8</v>
      </c>
      <c r="I1323" s="73">
        <v>27.83</v>
      </c>
      <c r="J1323" s="55">
        <v>23.1</v>
      </c>
      <c r="K1323" s="73">
        <v>1.2</v>
      </c>
      <c r="L1323" s="55">
        <v>0.99</v>
      </c>
      <c r="M1323" s="55">
        <f>TRUNC(((J1323*G1323)+(L1323*G1323)),2)</f>
        <v>192.72</v>
      </c>
      <c r="N1323" s="55">
        <f>TRUNC(((J1323*H1323)+(L1323*H1323)),2)</f>
        <v>192.72</v>
      </c>
      <c r="O1323" s="37"/>
      <c r="P1323" s="55">
        <v>27.83</v>
      </c>
      <c r="Q1323" s="55">
        <v>1.2</v>
      </c>
      <c r="R1323" s="55">
        <v>232.24</v>
      </c>
      <c r="S1323" s="55">
        <v>232.24</v>
      </c>
      <c r="T1323" s="135">
        <f>N1323/S1323</f>
        <v>0.82983120909404062</v>
      </c>
      <c r="U1323" s="55">
        <f>TRUNC(J1323*H1323,2)</f>
        <v>184.8</v>
      </c>
      <c r="V1323" s="55">
        <f>TRUNC(L1323*H1323,2)</f>
        <v>7.92</v>
      </c>
      <c r="X1323" s="36" t="b">
        <v>1</v>
      </c>
    </row>
    <row r="1324" spans="1:24" ht="24" x14ac:dyDescent="0.3">
      <c r="A1324" s="42" t="s">
        <v>4414</v>
      </c>
      <c r="B1324" s="128" t="s">
        <v>2119</v>
      </c>
      <c r="C1324" s="50" t="s">
        <v>217</v>
      </c>
      <c r="D1324" s="51">
        <v>102513</v>
      </c>
      <c r="E1324" s="52" t="s">
        <v>3086</v>
      </c>
      <c r="F1324" s="53" t="s">
        <v>164</v>
      </c>
      <c r="G1324" s="54">
        <v>0.96</v>
      </c>
      <c r="H1324" s="55">
        <v>0.96</v>
      </c>
      <c r="I1324" s="73">
        <v>19.46</v>
      </c>
      <c r="J1324" s="55">
        <v>16.149999999999999</v>
      </c>
      <c r="K1324" s="73">
        <v>27.05</v>
      </c>
      <c r="L1324" s="55">
        <v>22.45</v>
      </c>
      <c r="M1324" s="55">
        <f>TRUNC(((J1324*G1324)+(L1324*G1324)),2)</f>
        <v>37.049999999999997</v>
      </c>
      <c r="N1324" s="55">
        <f>TRUNC(((J1324*H1324)+(L1324*H1324)),2)</f>
        <v>37.049999999999997</v>
      </c>
      <c r="O1324" s="38"/>
      <c r="P1324" s="55">
        <v>19.46</v>
      </c>
      <c r="Q1324" s="55">
        <v>27.05</v>
      </c>
      <c r="R1324" s="55">
        <v>44.64</v>
      </c>
      <c r="S1324" s="55">
        <v>44.64</v>
      </c>
      <c r="T1324" s="135">
        <f>N1324/S1324</f>
        <v>0.82997311827956977</v>
      </c>
      <c r="U1324" s="55">
        <f>TRUNC(J1324*H1324,2)</f>
        <v>15.5</v>
      </c>
      <c r="V1324" s="55">
        <f>TRUNC(L1324*H1324,2)</f>
        <v>21.55</v>
      </c>
      <c r="X1324" s="36" t="b">
        <v>1</v>
      </c>
    </row>
    <row r="1325" spans="1:24" ht="24" x14ac:dyDescent="0.3">
      <c r="A1325" s="42" t="s">
        <v>4415</v>
      </c>
      <c r="B1325" s="128" t="s">
        <v>2120</v>
      </c>
      <c r="C1325" s="50" t="s">
        <v>197</v>
      </c>
      <c r="D1325" s="57" t="s">
        <v>2121</v>
      </c>
      <c r="E1325" s="56" t="s">
        <v>2122</v>
      </c>
      <c r="F1325" s="53" t="s">
        <v>160</v>
      </c>
      <c r="G1325" s="54">
        <v>4</v>
      </c>
      <c r="H1325" s="55">
        <v>4</v>
      </c>
      <c r="I1325" s="73">
        <v>161.49</v>
      </c>
      <c r="J1325" s="55">
        <v>134.05000000000001</v>
      </c>
      <c r="K1325" s="73">
        <v>18.68</v>
      </c>
      <c r="L1325" s="55">
        <v>15.5</v>
      </c>
      <c r="M1325" s="55">
        <f>TRUNC(((J1325*G1325)+(L1325*G1325)),2)</f>
        <v>598.20000000000005</v>
      </c>
      <c r="N1325" s="55">
        <f>TRUNC(((J1325*H1325)+(L1325*H1325)),2)</f>
        <v>598.20000000000005</v>
      </c>
      <c r="O1325" s="38"/>
      <c r="P1325" s="55">
        <v>161.49</v>
      </c>
      <c r="Q1325" s="55">
        <v>18.68</v>
      </c>
      <c r="R1325" s="55">
        <v>720.68</v>
      </c>
      <c r="S1325" s="55">
        <v>720.68</v>
      </c>
      <c r="T1325" s="135">
        <f>N1325/S1325</f>
        <v>0.83004939779097531</v>
      </c>
      <c r="U1325" s="55">
        <f>TRUNC(J1325*H1325,2)</f>
        <v>536.20000000000005</v>
      </c>
      <c r="V1325" s="55">
        <f>TRUNC(L1325*H1325,2)</f>
        <v>62</v>
      </c>
      <c r="X1325" s="36" t="b">
        <v>1</v>
      </c>
    </row>
    <row r="1326" spans="1:24" ht="24" x14ac:dyDescent="0.3">
      <c r="A1326" s="42" t="s">
        <v>4416</v>
      </c>
      <c r="B1326" s="128" t="s">
        <v>2123</v>
      </c>
      <c r="C1326" s="50" t="s">
        <v>197</v>
      </c>
      <c r="D1326" s="57" t="s">
        <v>2124</v>
      </c>
      <c r="E1326" s="56" t="s">
        <v>2125</v>
      </c>
      <c r="F1326" s="53" t="s">
        <v>160</v>
      </c>
      <c r="G1326" s="54">
        <v>72</v>
      </c>
      <c r="H1326" s="55">
        <v>72</v>
      </c>
      <c r="I1326" s="73">
        <v>2.98</v>
      </c>
      <c r="J1326" s="55">
        <v>2.4700000000000002</v>
      </c>
      <c r="K1326" s="73">
        <v>1.78</v>
      </c>
      <c r="L1326" s="55">
        <v>1.47</v>
      </c>
      <c r="M1326" s="55">
        <f>TRUNC(((J1326*G1326)+(L1326*G1326)),2)</f>
        <v>283.68</v>
      </c>
      <c r="N1326" s="55">
        <f>TRUNC(((J1326*H1326)+(L1326*H1326)),2)</f>
        <v>283.68</v>
      </c>
      <c r="O1326" s="38"/>
      <c r="P1326" s="55">
        <v>2.98</v>
      </c>
      <c r="Q1326" s="55">
        <v>1.78</v>
      </c>
      <c r="R1326" s="55">
        <v>342.72</v>
      </c>
      <c r="S1326" s="55">
        <v>342.72</v>
      </c>
      <c r="T1326" s="135">
        <f>N1326/S1326</f>
        <v>0.82773109243697474</v>
      </c>
      <c r="U1326" s="55">
        <f>TRUNC(J1326*H1326,2)</f>
        <v>177.84</v>
      </c>
      <c r="V1326" s="55">
        <f>TRUNC(L1326*H1326,2)</f>
        <v>105.84</v>
      </c>
      <c r="X1326" s="36" t="b">
        <v>1</v>
      </c>
    </row>
    <row r="1327" spans="1:24" x14ac:dyDescent="0.25">
      <c r="A1327" s="42" t="s">
        <v>4417</v>
      </c>
      <c r="B1327" s="126">
        <v>26</v>
      </c>
      <c r="C1327" s="131"/>
      <c r="D1327" s="131"/>
      <c r="E1327" s="43" t="s">
        <v>28</v>
      </c>
      <c r="F1327" s="44" t="s">
        <v>160</v>
      </c>
      <c r="G1327" s="45">
        <v>1</v>
      </c>
      <c r="H1327" s="46"/>
      <c r="I1327" s="72"/>
      <c r="J1327" s="46"/>
      <c r="K1327" s="72"/>
      <c r="L1327" s="46"/>
      <c r="M1327" s="45">
        <f>M1328+M1334+M1336+M1338+M1341</f>
        <v>3564.56</v>
      </c>
      <c r="N1327" s="45">
        <f>N1328+N1334+N1336+N1338+N1341</f>
        <v>3564.56</v>
      </c>
      <c r="O1327" s="37"/>
      <c r="P1327" s="46"/>
      <c r="Q1327" s="46"/>
      <c r="R1327" s="45">
        <v>4294.5600000000004</v>
      </c>
      <c r="S1327" s="45">
        <v>4294.5600000000004</v>
      </c>
      <c r="T1327" s="135">
        <f>N1327/S1327</f>
        <v>0.8300175105249431</v>
      </c>
      <c r="U1327" s="55">
        <f>TRUNC(J1327*H1327,2)</f>
        <v>0</v>
      </c>
      <c r="V1327" s="55">
        <f>TRUNC(L1327*H1327,2)</f>
        <v>0</v>
      </c>
      <c r="X1327" s="36" t="b">
        <v>1</v>
      </c>
    </row>
    <row r="1328" spans="1:24" x14ac:dyDescent="0.25">
      <c r="A1328" s="42" t="s">
        <v>4418</v>
      </c>
      <c r="B1328" s="127" t="s">
        <v>2126</v>
      </c>
      <c r="C1328" s="132"/>
      <c r="D1328" s="132"/>
      <c r="E1328" s="47" t="s">
        <v>77</v>
      </c>
      <c r="F1328" s="132"/>
      <c r="G1328" s="48"/>
      <c r="H1328" s="48"/>
      <c r="I1328" s="72"/>
      <c r="J1328" s="48"/>
      <c r="K1328" s="72"/>
      <c r="L1328" s="48"/>
      <c r="M1328" s="314">
        <f>SUM(M1329:M1333)</f>
        <v>56.730000000000004</v>
      </c>
      <c r="N1328" s="314">
        <f>SUM(N1329:N1333)</f>
        <v>56.730000000000004</v>
      </c>
      <c r="O1328" s="37"/>
      <c r="P1328" s="48"/>
      <c r="Q1328" s="48"/>
      <c r="R1328" s="314">
        <v>68.45</v>
      </c>
      <c r="S1328" s="314">
        <v>68.45</v>
      </c>
      <c r="T1328" s="135">
        <f>N1328/S1328</f>
        <v>0.82878013148283425</v>
      </c>
      <c r="U1328" s="55">
        <f>TRUNC(J1328*H1328,2)</f>
        <v>0</v>
      </c>
      <c r="V1328" s="55">
        <f>TRUNC(L1328*H1328,2)</f>
        <v>0</v>
      </c>
      <c r="X1328" s="36" t="b">
        <v>1</v>
      </c>
    </row>
    <row r="1329" spans="1:24" x14ac:dyDescent="0.25">
      <c r="A1329" s="42" t="s">
        <v>4419</v>
      </c>
      <c r="B1329" s="128" t="s">
        <v>2127</v>
      </c>
      <c r="C1329" s="50" t="s">
        <v>163</v>
      </c>
      <c r="D1329" s="51">
        <v>41004</v>
      </c>
      <c r="E1329" s="56" t="s">
        <v>601</v>
      </c>
      <c r="F1329" s="53" t="s">
        <v>211</v>
      </c>
      <c r="G1329" s="54">
        <v>1.9</v>
      </c>
      <c r="H1329" s="55">
        <v>1.9</v>
      </c>
      <c r="I1329" s="73">
        <v>1.76</v>
      </c>
      <c r="J1329" s="55">
        <v>1.46</v>
      </c>
      <c r="K1329" s="73">
        <v>0</v>
      </c>
      <c r="L1329" s="55">
        <v>0</v>
      </c>
      <c r="M1329" s="55">
        <f>TRUNC(((J1329*G1329)+(L1329*G1329)),2)</f>
        <v>2.77</v>
      </c>
      <c r="N1329" s="55">
        <f>TRUNC(((J1329*H1329)+(L1329*H1329)),2)</f>
        <v>2.77</v>
      </c>
      <c r="O1329" s="37"/>
      <c r="P1329" s="55">
        <v>1.76</v>
      </c>
      <c r="Q1329" s="55">
        <v>0</v>
      </c>
      <c r="R1329" s="55">
        <v>3.34</v>
      </c>
      <c r="S1329" s="55">
        <v>3.34</v>
      </c>
      <c r="T1329" s="135">
        <f>N1329/S1329</f>
        <v>0.8293413173652695</v>
      </c>
      <c r="U1329" s="55">
        <f>TRUNC(J1329*H1329,2)</f>
        <v>2.77</v>
      </c>
      <c r="V1329" s="55">
        <f>TRUNC(L1329*H1329,2)</f>
        <v>0</v>
      </c>
      <c r="X1329" s="36" t="b">
        <v>1</v>
      </c>
    </row>
    <row r="1330" spans="1:24" x14ac:dyDescent="0.25">
      <c r="A1330" s="42" t="s">
        <v>4420</v>
      </c>
      <c r="B1330" s="128" t="s">
        <v>2128</v>
      </c>
      <c r="C1330" s="50" t="s">
        <v>163</v>
      </c>
      <c r="D1330" s="51">
        <v>41005</v>
      </c>
      <c r="E1330" s="56" t="s">
        <v>603</v>
      </c>
      <c r="F1330" s="53" t="s">
        <v>211</v>
      </c>
      <c r="G1330" s="54">
        <v>1.9</v>
      </c>
      <c r="H1330" s="55">
        <v>1.9</v>
      </c>
      <c r="I1330" s="73">
        <v>1.29</v>
      </c>
      <c r="J1330" s="55">
        <v>1.07</v>
      </c>
      <c r="K1330" s="73">
        <v>0</v>
      </c>
      <c r="L1330" s="55">
        <v>0</v>
      </c>
      <c r="M1330" s="55">
        <f>TRUNC(((J1330*G1330)+(L1330*G1330)),2)</f>
        <v>2.0299999999999998</v>
      </c>
      <c r="N1330" s="55">
        <f>TRUNC(((J1330*H1330)+(L1330*H1330)),2)</f>
        <v>2.0299999999999998</v>
      </c>
      <c r="O1330" s="37"/>
      <c r="P1330" s="55">
        <v>1.29</v>
      </c>
      <c r="Q1330" s="55">
        <v>0</v>
      </c>
      <c r="R1330" s="55">
        <v>2.4500000000000002</v>
      </c>
      <c r="S1330" s="55">
        <v>2.4500000000000002</v>
      </c>
      <c r="T1330" s="135">
        <f>N1330/S1330</f>
        <v>0.8285714285714284</v>
      </c>
      <c r="U1330" s="55">
        <f>TRUNC(J1330*H1330,2)</f>
        <v>2.0299999999999998</v>
      </c>
      <c r="V1330" s="55">
        <f>TRUNC(L1330*H1330,2)</f>
        <v>0</v>
      </c>
      <c r="X1330" s="36" t="b">
        <v>1</v>
      </c>
    </row>
    <row r="1331" spans="1:24" x14ac:dyDescent="0.25">
      <c r="A1331" s="42" t="s">
        <v>4421</v>
      </c>
      <c r="B1331" s="128" t="s">
        <v>2129</v>
      </c>
      <c r="C1331" s="50" t="s">
        <v>163</v>
      </c>
      <c r="D1331" s="51">
        <v>41012</v>
      </c>
      <c r="E1331" s="56" t="s">
        <v>605</v>
      </c>
      <c r="F1331" s="53" t="s">
        <v>211</v>
      </c>
      <c r="G1331" s="54">
        <v>1.9</v>
      </c>
      <c r="H1331" s="55">
        <v>1.9</v>
      </c>
      <c r="I1331" s="73">
        <v>5</v>
      </c>
      <c r="J1331" s="55">
        <v>4.1500000000000004</v>
      </c>
      <c r="K1331" s="73">
        <v>0</v>
      </c>
      <c r="L1331" s="55">
        <v>0</v>
      </c>
      <c r="M1331" s="55">
        <f>TRUNC(((J1331*G1331)+(L1331*G1331)),2)</f>
        <v>7.88</v>
      </c>
      <c r="N1331" s="55">
        <f>TRUNC(((J1331*H1331)+(L1331*H1331)),2)</f>
        <v>7.88</v>
      </c>
      <c r="O1331" s="37"/>
      <c r="P1331" s="55">
        <v>5</v>
      </c>
      <c r="Q1331" s="55">
        <v>0</v>
      </c>
      <c r="R1331" s="55">
        <v>9.5</v>
      </c>
      <c r="S1331" s="55">
        <v>9.5</v>
      </c>
      <c r="T1331" s="135">
        <f>N1331/S1331</f>
        <v>0.82947368421052625</v>
      </c>
      <c r="U1331" s="55">
        <f>TRUNC(J1331*H1331,2)</f>
        <v>7.88</v>
      </c>
      <c r="V1331" s="55">
        <f>TRUNC(L1331*H1331,2)</f>
        <v>0</v>
      </c>
      <c r="X1331" s="36" t="b">
        <v>1</v>
      </c>
    </row>
    <row r="1332" spans="1:24" x14ac:dyDescent="0.25">
      <c r="A1332" s="42" t="s">
        <v>4422</v>
      </c>
      <c r="B1332" s="128" t="s">
        <v>2130</v>
      </c>
      <c r="C1332" s="50" t="s">
        <v>163</v>
      </c>
      <c r="D1332" s="51">
        <v>41006</v>
      </c>
      <c r="E1332" s="56" t="s">
        <v>607</v>
      </c>
      <c r="F1332" s="53" t="s">
        <v>608</v>
      </c>
      <c r="G1332" s="54">
        <v>19</v>
      </c>
      <c r="H1332" s="55">
        <v>19</v>
      </c>
      <c r="I1332" s="73">
        <v>2.4500000000000002</v>
      </c>
      <c r="J1332" s="55">
        <v>2.0299999999999998</v>
      </c>
      <c r="K1332" s="73">
        <v>0</v>
      </c>
      <c r="L1332" s="55">
        <v>0</v>
      </c>
      <c r="M1332" s="55">
        <f>TRUNC(((J1332*G1332)+(L1332*G1332)),2)</f>
        <v>38.57</v>
      </c>
      <c r="N1332" s="55">
        <f>TRUNC(((J1332*H1332)+(L1332*H1332)),2)</f>
        <v>38.57</v>
      </c>
      <c r="O1332" s="37"/>
      <c r="P1332" s="55">
        <v>2.4500000000000002</v>
      </c>
      <c r="Q1332" s="55">
        <v>0</v>
      </c>
      <c r="R1332" s="55">
        <v>46.55</v>
      </c>
      <c r="S1332" s="55">
        <v>46.55</v>
      </c>
      <c r="T1332" s="135">
        <f>N1332/S1332</f>
        <v>0.82857142857142863</v>
      </c>
      <c r="U1332" s="55">
        <f>TRUNC(J1332*H1332,2)</f>
        <v>38.57</v>
      </c>
      <c r="V1332" s="55">
        <f>TRUNC(L1332*H1332,2)</f>
        <v>0</v>
      </c>
      <c r="X1332" s="36" t="b">
        <v>1</v>
      </c>
    </row>
    <row r="1333" spans="1:24" x14ac:dyDescent="0.25">
      <c r="A1333" s="42" t="s">
        <v>4423</v>
      </c>
      <c r="B1333" s="128" t="s">
        <v>2131</v>
      </c>
      <c r="C1333" s="50" t="s">
        <v>163</v>
      </c>
      <c r="D1333" s="51">
        <v>41008</v>
      </c>
      <c r="E1333" s="56" t="s">
        <v>610</v>
      </c>
      <c r="F1333" s="53" t="s">
        <v>211</v>
      </c>
      <c r="G1333" s="54">
        <v>1.52</v>
      </c>
      <c r="H1333" s="55">
        <v>1.52</v>
      </c>
      <c r="I1333" s="73">
        <v>4.3499999999999996</v>
      </c>
      <c r="J1333" s="55">
        <v>3.61</v>
      </c>
      <c r="K1333" s="73">
        <v>0</v>
      </c>
      <c r="L1333" s="55">
        <v>0</v>
      </c>
      <c r="M1333" s="55">
        <f>TRUNC(((J1333*G1333)+(L1333*G1333)),2)</f>
        <v>5.48</v>
      </c>
      <c r="N1333" s="55">
        <f>TRUNC(((J1333*H1333)+(L1333*H1333)),2)</f>
        <v>5.48</v>
      </c>
      <c r="O1333" s="37"/>
      <c r="P1333" s="55">
        <v>4.3499999999999996</v>
      </c>
      <c r="Q1333" s="55">
        <v>0</v>
      </c>
      <c r="R1333" s="55">
        <v>6.61</v>
      </c>
      <c r="S1333" s="55">
        <v>6.61</v>
      </c>
      <c r="T1333" s="135">
        <f>N1333/S1333</f>
        <v>0.82904689863842662</v>
      </c>
      <c r="U1333" s="55">
        <f>TRUNC(J1333*H1333,2)</f>
        <v>5.48</v>
      </c>
      <c r="V1333" s="55">
        <f>TRUNC(L1333*H1333,2)</f>
        <v>0</v>
      </c>
      <c r="X1333" s="36" t="b">
        <v>1</v>
      </c>
    </row>
    <row r="1334" spans="1:24" x14ac:dyDescent="0.25">
      <c r="A1334" s="42" t="s">
        <v>4424</v>
      </c>
      <c r="B1334" s="127" t="s">
        <v>2132</v>
      </c>
      <c r="C1334" s="132"/>
      <c r="D1334" s="132"/>
      <c r="E1334" s="47" t="s">
        <v>81</v>
      </c>
      <c r="F1334" s="132"/>
      <c r="G1334" s="48"/>
      <c r="H1334" s="48"/>
      <c r="I1334" s="72"/>
      <c r="J1334" s="48"/>
      <c r="K1334" s="72"/>
      <c r="L1334" s="48"/>
      <c r="M1334" s="314">
        <f>M1335</f>
        <v>2270.4699999999998</v>
      </c>
      <c r="N1334" s="314">
        <f>N1335</f>
        <v>2270.4699999999998</v>
      </c>
      <c r="O1334" s="37"/>
      <c r="P1334" s="48"/>
      <c r="Q1334" s="48"/>
      <c r="R1334" s="314">
        <v>2735.23</v>
      </c>
      <c r="S1334" s="314">
        <v>2735.23</v>
      </c>
      <c r="T1334" s="135">
        <f>N1334/S1334</f>
        <v>0.83008375895262909</v>
      </c>
      <c r="U1334" s="55">
        <f>TRUNC(J1334*H1334,2)</f>
        <v>0</v>
      </c>
      <c r="V1334" s="55">
        <f>TRUNC(L1334*H1334,2)</f>
        <v>0</v>
      </c>
      <c r="X1334" s="36" t="b">
        <v>1</v>
      </c>
    </row>
    <row r="1335" spans="1:24" ht="36" x14ac:dyDescent="0.3">
      <c r="A1335" s="42" t="s">
        <v>4425</v>
      </c>
      <c r="B1335" s="128" t="s">
        <v>2133</v>
      </c>
      <c r="C1335" s="50" t="s">
        <v>197</v>
      </c>
      <c r="D1335" s="57" t="s">
        <v>253</v>
      </c>
      <c r="E1335" s="52" t="s">
        <v>3035</v>
      </c>
      <c r="F1335" s="53" t="s">
        <v>164</v>
      </c>
      <c r="G1335" s="54">
        <v>10.65</v>
      </c>
      <c r="H1335" s="55">
        <v>10.65</v>
      </c>
      <c r="I1335" s="73">
        <v>256.83</v>
      </c>
      <c r="J1335" s="55">
        <v>213.19</v>
      </c>
      <c r="K1335" s="73">
        <v>0</v>
      </c>
      <c r="L1335" s="55">
        <v>0</v>
      </c>
      <c r="M1335" s="55">
        <f>TRUNC(((J1335*G1335)+(L1335*G1335)),2)</f>
        <v>2270.4699999999998</v>
      </c>
      <c r="N1335" s="55">
        <f>TRUNC(((J1335*H1335)+(L1335*H1335)),2)</f>
        <v>2270.4699999999998</v>
      </c>
      <c r="O1335" s="38"/>
      <c r="P1335" s="55">
        <v>256.83</v>
      </c>
      <c r="Q1335" s="55">
        <v>0</v>
      </c>
      <c r="R1335" s="55">
        <v>2735.23</v>
      </c>
      <c r="S1335" s="55">
        <v>2735.23</v>
      </c>
      <c r="T1335" s="135">
        <f>N1335/S1335</f>
        <v>0.83008375895262909</v>
      </c>
      <c r="U1335" s="55">
        <f>TRUNC(J1335*H1335,2)</f>
        <v>2270.4699999999998</v>
      </c>
      <c r="V1335" s="55">
        <f>TRUNC(L1335*H1335,2)</f>
        <v>0</v>
      </c>
      <c r="X1335" s="36" t="b">
        <v>1</v>
      </c>
    </row>
    <row r="1336" spans="1:24" x14ac:dyDescent="0.25">
      <c r="A1336" s="42" t="s">
        <v>4426</v>
      </c>
      <c r="B1336" s="127" t="s">
        <v>2134</v>
      </c>
      <c r="C1336" s="132"/>
      <c r="D1336" s="132"/>
      <c r="E1336" s="47" t="s">
        <v>99</v>
      </c>
      <c r="F1336" s="132"/>
      <c r="G1336" s="48"/>
      <c r="H1336" s="48"/>
      <c r="I1336" s="72"/>
      <c r="J1336" s="48"/>
      <c r="K1336" s="72"/>
      <c r="L1336" s="48"/>
      <c r="M1336" s="314">
        <f>M1337</f>
        <v>957.51</v>
      </c>
      <c r="N1336" s="314">
        <f>N1337</f>
        <v>957.51</v>
      </c>
      <c r="O1336" s="37"/>
      <c r="P1336" s="48"/>
      <c r="Q1336" s="48"/>
      <c r="R1336" s="314">
        <v>1153.56</v>
      </c>
      <c r="S1336" s="314">
        <v>1153.56</v>
      </c>
      <c r="T1336" s="135">
        <f>N1336/S1336</f>
        <v>0.83004785186726315</v>
      </c>
      <c r="U1336" s="55">
        <f>TRUNC(J1336*H1336,2)</f>
        <v>0</v>
      </c>
      <c r="V1336" s="55">
        <f>TRUNC(L1336*H1336,2)</f>
        <v>0</v>
      </c>
      <c r="X1336" s="36" t="b">
        <v>1</v>
      </c>
    </row>
    <row r="1337" spans="1:24" x14ac:dyDescent="0.25">
      <c r="A1337" s="42" t="s">
        <v>4427</v>
      </c>
      <c r="B1337" s="128" t="s">
        <v>2135</v>
      </c>
      <c r="C1337" s="50" t="s">
        <v>197</v>
      </c>
      <c r="D1337" s="57" t="s">
        <v>2136</v>
      </c>
      <c r="E1337" s="56" t="s">
        <v>2137</v>
      </c>
      <c r="F1337" s="53" t="s">
        <v>172</v>
      </c>
      <c r="G1337" s="54">
        <v>5.9</v>
      </c>
      <c r="H1337" s="55">
        <v>5.9</v>
      </c>
      <c r="I1337" s="73">
        <v>158.16</v>
      </c>
      <c r="J1337" s="55">
        <v>131.28</v>
      </c>
      <c r="K1337" s="73">
        <v>37.36</v>
      </c>
      <c r="L1337" s="55">
        <v>31.01</v>
      </c>
      <c r="M1337" s="55">
        <f>TRUNC(((J1337*G1337)+(L1337*G1337)),2)</f>
        <v>957.51</v>
      </c>
      <c r="N1337" s="55">
        <f>TRUNC(((J1337*H1337)+(L1337*H1337)),2)</f>
        <v>957.51</v>
      </c>
      <c r="O1337" s="37"/>
      <c r="P1337" s="55">
        <v>158.16</v>
      </c>
      <c r="Q1337" s="55">
        <v>37.36</v>
      </c>
      <c r="R1337" s="55">
        <v>1153.56</v>
      </c>
      <c r="S1337" s="55">
        <v>1153.56</v>
      </c>
      <c r="T1337" s="135">
        <f>N1337/S1337</f>
        <v>0.83004785186726315</v>
      </c>
      <c r="U1337" s="55">
        <f>TRUNC(J1337*H1337,2)</f>
        <v>774.55</v>
      </c>
      <c r="V1337" s="55">
        <f>TRUNC(L1337*H1337,2)</f>
        <v>182.95</v>
      </c>
      <c r="X1337" s="36" t="b">
        <v>1</v>
      </c>
    </row>
    <row r="1338" spans="1:24" x14ac:dyDescent="0.25">
      <c r="A1338" s="42" t="s">
        <v>4428</v>
      </c>
      <c r="B1338" s="127" t="s">
        <v>2138</v>
      </c>
      <c r="C1338" s="132"/>
      <c r="D1338" s="132"/>
      <c r="E1338" s="47" t="s">
        <v>103</v>
      </c>
      <c r="F1338" s="132"/>
      <c r="G1338" s="48"/>
      <c r="H1338" s="48"/>
      <c r="I1338" s="72"/>
      <c r="J1338" s="48"/>
      <c r="K1338" s="72"/>
      <c r="L1338" s="48"/>
      <c r="M1338" s="314">
        <f>SUM(M1339:M1340)</f>
        <v>107.74</v>
      </c>
      <c r="N1338" s="314">
        <f>SUM(N1339:N1340)</f>
        <v>107.74</v>
      </c>
      <c r="O1338" s="37"/>
      <c r="P1338" s="48"/>
      <c r="Q1338" s="48"/>
      <c r="R1338" s="314">
        <v>129.94</v>
      </c>
      <c r="S1338" s="314">
        <v>129.94</v>
      </c>
      <c r="T1338" s="135">
        <f>N1338/S1338</f>
        <v>0.82915191626904727</v>
      </c>
      <c r="U1338" s="55">
        <f>TRUNC(J1338*H1338,2)</f>
        <v>0</v>
      </c>
      <c r="V1338" s="55">
        <f>TRUNC(L1338*H1338,2)</f>
        <v>0</v>
      </c>
      <c r="X1338" s="36" t="b">
        <v>1</v>
      </c>
    </row>
    <row r="1339" spans="1:24" x14ac:dyDescent="0.25">
      <c r="A1339" s="42" t="s">
        <v>4429</v>
      </c>
      <c r="B1339" s="128" t="s">
        <v>2139</v>
      </c>
      <c r="C1339" s="50" t="s">
        <v>163</v>
      </c>
      <c r="D1339" s="51">
        <v>200150</v>
      </c>
      <c r="E1339" s="56" t="s">
        <v>449</v>
      </c>
      <c r="F1339" s="53" t="s">
        <v>164</v>
      </c>
      <c r="G1339" s="54">
        <v>5.65</v>
      </c>
      <c r="H1339" s="55">
        <v>5.65</v>
      </c>
      <c r="I1339" s="73">
        <v>3.75</v>
      </c>
      <c r="J1339" s="55">
        <v>3.11</v>
      </c>
      <c r="K1339" s="73">
        <v>1.24</v>
      </c>
      <c r="L1339" s="55">
        <v>1.02</v>
      </c>
      <c r="M1339" s="55">
        <f>TRUNC(((J1339*G1339)+(L1339*G1339)),2)</f>
        <v>23.33</v>
      </c>
      <c r="N1339" s="55">
        <f>TRUNC(((J1339*H1339)+(L1339*H1339)),2)</f>
        <v>23.33</v>
      </c>
      <c r="O1339" s="37"/>
      <c r="P1339" s="55">
        <v>3.75</v>
      </c>
      <c r="Q1339" s="55">
        <v>1.24</v>
      </c>
      <c r="R1339" s="55">
        <v>28.19</v>
      </c>
      <c r="S1339" s="55">
        <v>28.19</v>
      </c>
      <c r="T1339" s="135">
        <f>N1339/S1339</f>
        <v>0.82759843916282361</v>
      </c>
      <c r="U1339" s="55">
        <f>TRUNC(J1339*H1339,2)</f>
        <v>17.57</v>
      </c>
      <c r="V1339" s="55">
        <f>TRUNC(L1339*H1339,2)</f>
        <v>5.76</v>
      </c>
      <c r="X1339" s="36" t="b">
        <v>1</v>
      </c>
    </row>
    <row r="1340" spans="1:24" x14ac:dyDescent="0.25">
      <c r="A1340" s="42" t="s">
        <v>4430</v>
      </c>
      <c r="B1340" s="128" t="s">
        <v>2140</v>
      </c>
      <c r="C1340" s="50" t="s">
        <v>163</v>
      </c>
      <c r="D1340" s="51">
        <v>200403</v>
      </c>
      <c r="E1340" s="56" t="s">
        <v>451</v>
      </c>
      <c r="F1340" s="53" t="s">
        <v>164</v>
      </c>
      <c r="G1340" s="54">
        <v>5.65</v>
      </c>
      <c r="H1340" s="55">
        <v>5.65</v>
      </c>
      <c r="I1340" s="73">
        <v>2.88</v>
      </c>
      <c r="J1340" s="55">
        <v>2.39</v>
      </c>
      <c r="K1340" s="73">
        <v>15.13</v>
      </c>
      <c r="L1340" s="55">
        <v>12.55</v>
      </c>
      <c r="M1340" s="55">
        <f>TRUNC(((J1340*G1340)+(L1340*G1340)),2)</f>
        <v>84.41</v>
      </c>
      <c r="N1340" s="55">
        <f>TRUNC(((J1340*H1340)+(L1340*H1340)),2)</f>
        <v>84.41</v>
      </c>
      <c r="O1340" s="37"/>
      <c r="P1340" s="55">
        <v>2.88</v>
      </c>
      <c r="Q1340" s="55">
        <v>15.13</v>
      </c>
      <c r="R1340" s="55">
        <v>101.75</v>
      </c>
      <c r="S1340" s="55">
        <v>101.75</v>
      </c>
      <c r="T1340" s="135">
        <f>N1340/S1340</f>
        <v>0.8295823095823095</v>
      </c>
      <c r="U1340" s="55">
        <f>TRUNC(J1340*H1340,2)</f>
        <v>13.5</v>
      </c>
      <c r="V1340" s="55">
        <f>TRUNC(L1340*H1340,2)</f>
        <v>70.900000000000006</v>
      </c>
      <c r="X1340" s="36" t="b">
        <v>1</v>
      </c>
    </row>
    <row r="1341" spans="1:24" x14ac:dyDescent="0.25">
      <c r="A1341" s="42" t="s">
        <v>4431</v>
      </c>
      <c r="B1341" s="127" t="s">
        <v>2141</v>
      </c>
      <c r="C1341" s="132"/>
      <c r="D1341" s="132"/>
      <c r="E1341" s="47" t="s">
        <v>107</v>
      </c>
      <c r="F1341" s="132"/>
      <c r="G1341" s="48"/>
      <c r="H1341" s="48"/>
      <c r="I1341" s="72"/>
      <c r="J1341" s="48"/>
      <c r="K1341" s="72"/>
      <c r="L1341" s="48"/>
      <c r="M1341" s="314">
        <f>SUM(M1342:M1343)</f>
        <v>172.10999999999999</v>
      </c>
      <c r="N1341" s="314">
        <f>SUM(N1342:N1343)</f>
        <v>172.10999999999999</v>
      </c>
      <c r="O1341" s="37"/>
      <c r="P1341" s="48"/>
      <c r="Q1341" s="48"/>
      <c r="R1341" s="314">
        <v>207.38</v>
      </c>
      <c r="S1341" s="314">
        <v>207.38</v>
      </c>
      <c r="T1341" s="135">
        <f>N1341/S1341</f>
        <v>0.82992574018709608</v>
      </c>
      <c r="U1341" s="55">
        <f>TRUNC(J1341*H1341,2)</f>
        <v>0</v>
      </c>
      <c r="V1341" s="55">
        <f>TRUNC(L1341*H1341,2)</f>
        <v>0</v>
      </c>
      <c r="X1341" s="36" t="b">
        <v>1</v>
      </c>
    </row>
    <row r="1342" spans="1:24" x14ac:dyDescent="0.25">
      <c r="A1342" s="42" t="s">
        <v>4432</v>
      </c>
      <c r="B1342" s="128" t="s">
        <v>2142</v>
      </c>
      <c r="C1342" s="50" t="s">
        <v>163</v>
      </c>
      <c r="D1342" s="51">
        <v>220107</v>
      </c>
      <c r="E1342" s="56" t="s">
        <v>623</v>
      </c>
      <c r="F1342" s="53" t="s">
        <v>211</v>
      </c>
      <c r="G1342" s="54">
        <v>0.13</v>
      </c>
      <c r="H1342" s="55">
        <v>0.13</v>
      </c>
      <c r="I1342" s="73">
        <v>175.88</v>
      </c>
      <c r="J1342" s="55">
        <v>145.99</v>
      </c>
      <c r="K1342" s="73">
        <v>25.21</v>
      </c>
      <c r="L1342" s="55">
        <v>20.92</v>
      </c>
      <c r="M1342" s="55">
        <f>TRUNC(((J1342*G1342)+(L1342*G1342)),2)</f>
        <v>21.69</v>
      </c>
      <c r="N1342" s="55">
        <f>TRUNC(((J1342*H1342)+(L1342*H1342)),2)</f>
        <v>21.69</v>
      </c>
      <c r="O1342" s="37"/>
      <c r="P1342" s="55">
        <v>175.88</v>
      </c>
      <c r="Q1342" s="55">
        <v>25.21</v>
      </c>
      <c r="R1342" s="55">
        <v>26.14</v>
      </c>
      <c r="S1342" s="55">
        <v>26.14</v>
      </c>
      <c r="T1342" s="135">
        <f>N1342/S1342</f>
        <v>0.82976281560826326</v>
      </c>
      <c r="U1342" s="55">
        <f>TRUNC(J1342*H1342,2)</f>
        <v>18.97</v>
      </c>
      <c r="V1342" s="55">
        <f>TRUNC(L1342*H1342,2)</f>
        <v>2.71</v>
      </c>
      <c r="X1342" s="36" t="b">
        <v>1</v>
      </c>
    </row>
    <row r="1343" spans="1:24" x14ac:dyDescent="0.25">
      <c r="A1343" s="42" t="s">
        <v>4433</v>
      </c>
      <c r="B1343" s="128" t="s">
        <v>2143</v>
      </c>
      <c r="C1343" s="50" t="s">
        <v>163</v>
      </c>
      <c r="D1343" s="51">
        <v>220059</v>
      </c>
      <c r="E1343" s="56" t="s">
        <v>625</v>
      </c>
      <c r="F1343" s="53" t="s">
        <v>164</v>
      </c>
      <c r="G1343" s="54">
        <v>4.5999999999999996</v>
      </c>
      <c r="H1343" s="55">
        <v>4.5999999999999996</v>
      </c>
      <c r="I1343" s="73">
        <v>29.4</v>
      </c>
      <c r="J1343" s="55">
        <v>24.4</v>
      </c>
      <c r="K1343" s="73">
        <v>10</v>
      </c>
      <c r="L1343" s="55">
        <v>8.3000000000000007</v>
      </c>
      <c r="M1343" s="55">
        <f>TRUNC(((J1343*G1343)+(L1343*G1343)),2)</f>
        <v>150.41999999999999</v>
      </c>
      <c r="N1343" s="55">
        <f>TRUNC(((J1343*H1343)+(L1343*H1343)),2)</f>
        <v>150.41999999999999</v>
      </c>
      <c r="O1343" s="37"/>
      <c r="P1343" s="55">
        <v>29.4</v>
      </c>
      <c r="Q1343" s="55">
        <v>10</v>
      </c>
      <c r="R1343" s="55">
        <v>181.24</v>
      </c>
      <c r="S1343" s="55">
        <v>181.24</v>
      </c>
      <c r="T1343" s="135">
        <f>N1343/S1343</f>
        <v>0.82994923857868008</v>
      </c>
      <c r="U1343" s="55">
        <f>TRUNC(J1343*H1343,2)</f>
        <v>112.24</v>
      </c>
      <c r="V1343" s="55">
        <f>TRUNC(L1343*H1343,2)</f>
        <v>38.18</v>
      </c>
      <c r="X1343" s="36" t="b">
        <v>1</v>
      </c>
    </row>
    <row r="1344" spans="1:24" x14ac:dyDescent="0.25">
      <c r="A1344" s="42" t="s">
        <v>4434</v>
      </c>
      <c r="B1344" s="126">
        <v>27</v>
      </c>
      <c r="C1344" s="131"/>
      <c r="D1344" s="131"/>
      <c r="E1344" s="43" t="s">
        <v>29</v>
      </c>
      <c r="F1344" s="44" t="s">
        <v>160</v>
      </c>
      <c r="G1344" s="45">
        <v>1</v>
      </c>
      <c r="H1344" s="46"/>
      <c r="I1344" s="72"/>
      <c r="J1344" s="46"/>
      <c r="K1344" s="72"/>
      <c r="L1344" s="46"/>
      <c r="M1344" s="45">
        <f>M1345</f>
        <v>2526.65</v>
      </c>
      <c r="N1344" s="45">
        <f>N1345</f>
        <v>2526.65</v>
      </c>
      <c r="O1344" s="37"/>
      <c r="P1344" s="46"/>
      <c r="Q1344" s="46"/>
      <c r="R1344" s="45">
        <v>3048.93</v>
      </c>
      <c r="S1344" s="45">
        <v>3048.93</v>
      </c>
      <c r="T1344" s="135">
        <f>N1344/S1344</f>
        <v>0.82870056052451191</v>
      </c>
      <c r="U1344" s="55">
        <f>TRUNC(J1344*H1344,2)</f>
        <v>0</v>
      </c>
      <c r="V1344" s="55">
        <f>TRUNC(L1344*H1344,2)</f>
        <v>0</v>
      </c>
      <c r="X1344" s="36" t="b">
        <v>1</v>
      </c>
    </row>
    <row r="1345" spans="1:24" x14ac:dyDescent="0.25">
      <c r="A1345" s="42" t="s">
        <v>4435</v>
      </c>
      <c r="B1345" s="127" t="s">
        <v>2144</v>
      </c>
      <c r="C1345" s="132"/>
      <c r="D1345" s="132"/>
      <c r="E1345" s="47" t="s">
        <v>77</v>
      </c>
      <c r="F1345" s="132"/>
      <c r="G1345" s="48"/>
      <c r="H1345" s="48"/>
      <c r="I1345" s="72"/>
      <c r="J1345" s="48"/>
      <c r="K1345" s="72"/>
      <c r="L1345" s="48"/>
      <c r="M1345" s="314">
        <f>M1346+M1352</f>
        <v>2526.65</v>
      </c>
      <c r="N1345" s="314">
        <f>N1346+N1352</f>
        <v>2526.65</v>
      </c>
      <c r="O1345" s="37"/>
      <c r="P1345" s="48"/>
      <c r="Q1345" s="48"/>
      <c r="R1345" s="314">
        <v>3048.93</v>
      </c>
      <c r="S1345" s="314">
        <v>3048.93</v>
      </c>
      <c r="T1345" s="135">
        <f>N1345/S1345</f>
        <v>0.82870056052451191</v>
      </c>
      <c r="U1345" s="55">
        <f>TRUNC(J1345*H1345,2)</f>
        <v>0</v>
      </c>
      <c r="V1345" s="55">
        <f>TRUNC(L1345*H1345,2)</f>
        <v>0</v>
      </c>
      <c r="X1345" s="36" t="b">
        <v>1</v>
      </c>
    </row>
    <row r="1346" spans="1:24" x14ac:dyDescent="0.25">
      <c r="A1346" s="42" t="s">
        <v>4436</v>
      </c>
      <c r="B1346" s="129" t="s">
        <v>2145</v>
      </c>
      <c r="C1346" s="133"/>
      <c r="D1346" s="133"/>
      <c r="E1346" s="58" t="s">
        <v>628</v>
      </c>
      <c r="F1346" s="133"/>
      <c r="G1346" s="59"/>
      <c r="H1346" s="59"/>
      <c r="I1346" s="72"/>
      <c r="J1346" s="59"/>
      <c r="K1346" s="72"/>
      <c r="L1346" s="59"/>
      <c r="M1346" s="60">
        <f>SUM(M1347:M1351)</f>
        <v>302.34000000000003</v>
      </c>
      <c r="N1346" s="60">
        <f>SUM(N1347:N1351)</f>
        <v>302.34000000000003</v>
      </c>
      <c r="O1346" s="37"/>
      <c r="P1346" s="59"/>
      <c r="Q1346" s="59"/>
      <c r="R1346" s="60">
        <v>364.75</v>
      </c>
      <c r="S1346" s="60">
        <v>364.75</v>
      </c>
      <c r="T1346" s="135">
        <f>N1346/S1346</f>
        <v>0.82889650445510632</v>
      </c>
      <c r="U1346" s="55">
        <f>TRUNC(J1346*H1346,2)</f>
        <v>0</v>
      </c>
      <c r="V1346" s="55">
        <f>TRUNC(L1346*H1346,2)</f>
        <v>0</v>
      </c>
      <c r="X1346" s="36" t="b">
        <v>1</v>
      </c>
    </row>
    <row r="1347" spans="1:24" x14ac:dyDescent="0.25">
      <c r="A1347" s="42" t="s">
        <v>4437</v>
      </c>
      <c r="B1347" s="128" t="s">
        <v>2146</v>
      </c>
      <c r="C1347" s="50" t="s">
        <v>163</v>
      </c>
      <c r="D1347" s="51">
        <v>41004</v>
      </c>
      <c r="E1347" s="56" t="s">
        <v>601</v>
      </c>
      <c r="F1347" s="53" t="s">
        <v>211</v>
      </c>
      <c r="G1347" s="54">
        <v>22.22</v>
      </c>
      <c r="H1347" s="55">
        <v>22.22</v>
      </c>
      <c r="I1347" s="73">
        <v>1.76</v>
      </c>
      <c r="J1347" s="55">
        <v>1.46</v>
      </c>
      <c r="K1347" s="73">
        <v>0</v>
      </c>
      <c r="L1347" s="55">
        <v>0</v>
      </c>
      <c r="M1347" s="55">
        <f>TRUNC(((J1347*G1347)+(L1347*G1347)),2)</f>
        <v>32.44</v>
      </c>
      <c r="N1347" s="55">
        <f>TRUNC(((J1347*H1347)+(L1347*H1347)),2)</f>
        <v>32.44</v>
      </c>
      <c r="O1347" s="37"/>
      <c r="P1347" s="55">
        <v>1.76</v>
      </c>
      <c r="Q1347" s="55">
        <v>0</v>
      </c>
      <c r="R1347" s="55">
        <v>39.1</v>
      </c>
      <c r="S1347" s="55">
        <v>39.1</v>
      </c>
      <c r="T1347" s="135">
        <f>N1347/S1347</f>
        <v>0.82966751918158554</v>
      </c>
      <c r="U1347" s="55">
        <f>TRUNC(J1347*H1347,2)</f>
        <v>32.44</v>
      </c>
      <c r="V1347" s="55">
        <f>TRUNC(L1347*H1347,2)</f>
        <v>0</v>
      </c>
      <c r="X1347" s="36" t="b">
        <v>1</v>
      </c>
    </row>
    <row r="1348" spans="1:24" x14ac:dyDescent="0.25">
      <c r="A1348" s="42" t="s">
        <v>4438</v>
      </c>
      <c r="B1348" s="128" t="s">
        <v>2147</v>
      </c>
      <c r="C1348" s="50" t="s">
        <v>163</v>
      </c>
      <c r="D1348" s="51">
        <v>41010</v>
      </c>
      <c r="E1348" s="56" t="s">
        <v>631</v>
      </c>
      <c r="F1348" s="53" t="s">
        <v>211</v>
      </c>
      <c r="G1348" s="54">
        <v>11.77</v>
      </c>
      <c r="H1348" s="55">
        <v>11.77</v>
      </c>
      <c r="I1348" s="73">
        <v>1.29</v>
      </c>
      <c r="J1348" s="55">
        <v>1.07</v>
      </c>
      <c r="K1348" s="73">
        <v>0</v>
      </c>
      <c r="L1348" s="55">
        <v>0</v>
      </c>
      <c r="M1348" s="55">
        <f>TRUNC(((J1348*G1348)+(L1348*G1348)),2)</f>
        <v>12.59</v>
      </c>
      <c r="N1348" s="55">
        <f>TRUNC(((J1348*H1348)+(L1348*H1348)),2)</f>
        <v>12.59</v>
      </c>
      <c r="O1348" s="37"/>
      <c r="P1348" s="55">
        <v>1.29</v>
      </c>
      <c r="Q1348" s="55">
        <v>0</v>
      </c>
      <c r="R1348" s="55">
        <v>15.18</v>
      </c>
      <c r="S1348" s="55">
        <v>15.18</v>
      </c>
      <c r="T1348" s="135">
        <f>N1348/S1348</f>
        <v>0.82938076416337292</v>
      </c>
      <c r="U1348" s="55">
        <f>TRUNC(J1348*H1348,2)</f>
        <v>12.59</v>
      </c>
      <c r="V1348" s="55">
        <f>TRUNC(L1348*H1348,2)</f>
        <v>0</v>
      </c>
      <c r="X1348" s="36" t="b">
        <v>1</v>
      </c>
    </row>
    <row r="1349" spans="1:24" x14ac:dyDescent="0.25">
      <c r="A1349" s="42" t="s">
        <v>4439</v>
      </c>
      <c r="B1349" s="128" t="s">
        <v>2148</v>
      </c>
      <c r="C1349" s="50" t="s">
        <v>163</v>
      </c>
      <c r="D1349" s="51">
        <v>41008</v>
      </c>
      <c r="E1349" s="56" t="s">
        <v>610</v>
      </c>
      <c r="F1349" s="53" t="s">
        <v>211</v>
      </c>
      <c r="G1349" s="54">
        <v>9.42</v>
      </c>
      <c r="H1349" s="55">
        <v>9.42</v>
      </c>
      <c r="I1349" s="73">
        <v>4.3499999999999996</v>
      </c>
      <c r="J1349" s="55">
        <v>3.61</v>
      </c>
      <c r="K1349" s="73">
        <v>0</v>
      </c>
      <c r="L1349" s="55">
        <v>0</v>
      </c>
      <c r="M1349" s="55">
        <f>TRUNC(((J1349*G1349)+(L1349*G1349)),2)</f>
        <v>34</v>
      </c>
      <c r="N1349" s="55">
        <f>TRUNC(((J1349*H1349)+(L1349*H1349)),2)</f>
        <v>34</v>
      </c>
      <c r="O1349" s="37"/>
      <c r="P1349" s="55">
        <v>4.3499999999999996</v>
      </c>
      <c r="Q1349" s="55">
        <v>0</v>
      </c>
      <c r="R1349" s="55">
        <v>40.97</v>
      </c>
      <c r="S1349" s="55">
        <v>40.97</v>
      </c>
      <c r="T1349" s="135">
        <f>N1349/S1349</f>
        <v>0.82987551867219922</v>
      </c>
      <c r="U1349" s="55">
        <f>TRUNC(J1349*H1349,2)</f>
        <v>34</v>
      </c>
      <c r="V1349" s="55">
        <f>TRUNC(L1349*H1349,2)</f>
        <v>0</v>
      </c>
      <c r="X1349" s="36" t="b">
        <v>1</v>
      </c>
    </row>
    <row r="1350" spans="1:24" x14ac:dyDescent="0.25">
      <c r="A1350" s="42" t="s">
        <v>4440</v>
      </c>
      <c r="B1350" s="128" t="s">
        <v>2149</v>
      </c>
      <c r="C1350" s="50" t="s">
        <v>163</v>
      </c>
      <c r="D1350" s="51">
        <v>41005</v>
      </c>
      <c r="E1350" s="56" t="s">
        <v>603</v>
      </c>
      <c r="F1350" s="53" t="s">
        <v>211</v>
      </c>
      <c r="G1350" s="54">
        <v>10.45</v>
      </c>
      <c r="H1350" s="55">
        <v>10.45</v>
      </c>
      <c r="I1350" s="73">
        <v>1.29</v>
      </c>
      <c r="J1350" s="55">
        <v>1.07</v>
      </c>
      <c r="K1350" s="73">
        <v>0</v>
      </c>
      <c r="L1350" s="55">
        <v>0</v>
      </c>
      <c r="M1350" s="55">
        <f>TRUNC(((J1350*G1350)+(L1350*G1350)),2)</f>
        <v>11.18</v>
      </c>
      <c r="N1350" s="55">
        <f>TRUNC(((J1350*H1350)+(L1350*H1350)),2)</f>
        <v>11.18</v>
      </c>
      <c r="O1350" s="37"/>
      <c r="P1350" s="55">
        <v>1.29</v>
      </c>
      <c r="Q1350" s="55">
        <v>0</v>
      </c>
      <c r="R1350" s="55">
        <v>13.48</v>
      </c>
      <c r="S1350" s="55">
        <v>13.48</v>
      </c>
      <c r="T1350" s="135">
        <f>N1350/S1350</f>
        <v>0.82937685459940647</v>
      </c>
      <c r="U1350" s="55">
        <f>TRUNC(J1350*H1350,2)</f>
        <v>11.18</v>
      </c>
      <c r="V1350" s="55">
        <f>TRUNC(L1350*H1350,2)</f>
        <v>0</v>
      </c>
      <c r="X1350" s="36" t="b">
        <v>1</v>
      </c>
    </row>
    <row r="1351" spans="1:24" x14ac:dyDescent="0.25">
      <c r="A1351" s="42" t="s">
        <v>4441</v>
      </c>
      <c r="B1351" s="128" t="s">
        <v>2150</v>
      </c>
      <c r="C1351" s="50" t="s">
        <v>163</v>
      </c>
      <c r="D1351" s="51">
        <v>41006</v>
      </c>
      <c r="E1351" s="56" t="s">
        <v>607</v>
      </c>
      <c r="F1351" s="53" t="s">
        <v>608</v>
      </c>
      <c r="G1351" s="54">
        <v>104.5</v>
      </c>
      <c r="H1351" s="55">
        <v>104.5</v>
      </c>
      <c r="I1351" s="73">
        <v>2.4500000000000002</v>
      </c>
      <c r="J1351" s="55">
        <v>2.0299999999999998</v>
      </c>
      <c r="K1351" s="73">
        <v>0</v>
      </c>
      <c r="L1351" s="55">
        <v>0</v>
      </c>
      <c r="M1351" s="55">
        <f>TRUNC(((J1351*G1351)+(L1351*G1351)),2)</f>
        <v>212.13</v>
      </c>
      <c r="N1351" s="55">
        <f>TRUNC(((J1351*H1351)+(L1351*H1351)),2)</f>
        <v>212.13</v>
      </c>
      <c r="O1351" s="37"/>
      <c r="P1351" s="55">
        <v>2.4500000000000002</v>
      </c>
      <c r="Q1351" s="55">
        <v>0</v>
      </c>
      <c r="R1351" s="55">
        <v>256.02</v>
      </c>
      <c r="S1351" s="55">
        <v>256.02</v>
      </c>
      <c r="T1351" s="135">
        <f>N1351/S1351</f>
        <v>0.82856808061870169</v>
      </c>
      <c r="U1351" s="55">
        <f>TRUNC(J1351*H1351,2)</f>
        <v>212.13</v>
      </c>
      <c r="V1351" s="55">
        <f>TRUNC(L1351*H1351,2)</f>
        <v>0</v>
      </c>
      <c r="X1351" s="36" t="b">
        <v>1</v>
      </c>
    </row>
    <row r="1352" spans="1:24" x14ac:dyDescent="0.25">
      <c r="A1352" s="42" t="s">
        <v>4442</v>
      </c>
      <c r="B1352" s="129" t="s">
        <v>2151</v>
      </c>
      <c r="C1352" s="133"/>
      <c r="D1352" s="133"/>
      <c r="E1352" s="58" t="s">
        <v>636</v>
      </c>
      <c r="F1352" s="133"/>
      <c r="G1352" s="59"/>
      <c r="H1352" s="59"/>
      <c r="I1352" s="72"/>
      <c r="J1352" s="59"/>
      <c r="K1352" s="72"/>
      <c r="L1352" s="59"/>
      <c r="M1352" s="60">
        <f>SUM(M1353:M1355)</f>
        <v>2224.31</v>
      </c>
      <c r="N1352" s="60">
        <f>SUM(N1353:N1355)</f>
        <v>2224.31</v>
      </c>
      <c r="O1352" s="37"/>
      <c r="P1352" s="59"/>
      <c r="Q1352" s="59"/>
      <c r="R1352" s="60">
        <v>2684.18</v>
      </c>
      <c r="S1352" s="60">
        <v>2684.18</v>
      </c>
      <c r="T1352" s="135">
        <f>N1352/S1352</f>
        <v>0.82867393393885658</v>
      </c>
      <c r="U1352" s="55">
        <f>TRUNC(J1352*H1352,2)</f>
        <v>0</v>
      </c>
      <c r="V1352" s="55">
        <f>TRUNC(L1352*H1352,2)</f>
        <v>0</v>
      </c>
      <c r="X1352" s="36" t="b">
        <v>1</v>
      </c>
    </row>
    <row r="1353" spans="1:24" x14ac:dyDescent="0.25">
      <c r="A1353" s="42" t="s">
        <v>4443</v>
      </c>
      <c r="B1353" s="128" t="s">
        <v>2152</v>
      </c>
      <c r="C1353" s="50" t="s">
        <v>163</v>
      </c>
      <c r="D1353" s="51">
        <v>41004</v>
      </c>
      <c r="E1353" s="56" t="s">
        <v>601</v>
      </c>
      <c r="F1353" s="53" t="s">
        <v>211</v>
      </c>
      <c r="G1353" s="54">
        <v>97.43</v>
      </c>
      <c r="H1353" s="55">
        <v>97.43</v>
      </c>
      <c r="I1353" s="73">
        <v>1.76</v>
      </c>
      <c r="J1353" s="55">
        <v>1.46</v>
      </c>
      <c r="K1353" s="73">
        <v>0</v>
      </c>
      <c r="L1353" s="55">
        <v>0</v>
      </c>
      <c r="M1353" s="55">
        <f>TRUNC(((J1353*G1353)+(L1353*G1353)),2)</f>
        <v>142.24</v>
      </c>
      <c r="N1353" s="55">
        <f>TRUNC(((J1353*H1353)+(L1353*H1353)),2)</f>
        <v>142.24</v>
      </c>
      <c r="O1353" s="37"/>
      <c r="P1353" s="55">
        <v>1.76</v>
      </c>
      <c r="Q1353" s="55">
        <v>0</v>
      </c>
      <c r="R1353" s="55">
        <v>171.47</v>
      </c>
      <c r="S1353" s="55">
        <v>171.47</v>
      </c>
      <c r="T1353" s="135">
        <f>N1353/S1353</f>
        <v>0.82953286289146799</v>
      </c>
      <c r="U1353" s="55">
        <f>TRUNC(J1353*H1353,2)</f>
        <v>142.24</v>
      </c>
      <c r="V1353" s="55">
        <f>TRUNC(L1353*H1353,2)</f>
        <v>0</v>
      </c>
      <c r="X1353" s="36" t="b">
        <v>1</v>
      </c>
    </row>
    <row r="1354" spans="1:24" x14ac:dyDescent="0.25">
      <c r="A1354" s="42" t="s">
        <v>4444</v>
      </c>
      <c r="B1354" s="128" t="s">
        <v>2153</v>
      </c>
      <c r="C1354" s="50" t="s">
        <v>163</v>
      </c>
      <c r="D1354" s="51">
        <v>41005</v>
      </c>
      <c r="E1354" s="56" t="s">
        <v>603</v>
      </c>
      <c r="F1354" s="53" t="s">
        <v>211</v>
      </c>
      <c r="G1354" s="54">
        <v>97.43</v>
      </c>
      <c r="H1354" s="55">
        <v>97.43</v>
      </c>
      <c r="I1354" s="73">
        <v>1.29</v>
      </c>
      <c r="J1354" s="55">
        <v>1.07</v>
      </c>
      <c r="K1354" s="73">
        <v>0</v>
      </c>
      <c r="L1354" s="55">
        <v>0</v>
      </c>
      <c r="M1354" s="55">
        <f>TRUNC(((J1354*G1354)+(L1354*G1354)),2)</f>
        <v>104.25</v>
      </c>
      <c r="N1354" s="55">
        <f>TRUNC(((J1354*H1354)+(L1354*H1354)),2)</f>
        <v>104.25</v>
      </c>
      <c r="O1354" s="37"/>
      <c r="P1354" s="55">
        <v>1.29</v>
      </c>
      <c r="Q1354" s="55">
        <v>0</v>
      </c>
      <c r="R1354" s="55">
        <v>125.68</v>
      </c>
      <c r="S1354" s="55">
        <v>125.68</v>
      </c>
      <c r="T1354" s="135">
        <f>N1354/S1354</f>
        <v>0.82948758752387008</v>
      </c>
      <c r="U1354" s="55">
        <f>TRUNC(J1354*H1354,2)</f>
        <v>104.25</v>
      </c>
      <c r="V1354" s="55">
        <f>TRUNC(L1354*H1354,2)</f>
        <v>0</v>
      </c>
      <c r="X1354" s="36" t="b">
        <v>1</v>
      </c>
    </row>
    <row r="1355" spans="1:24" x14ac:dyDescent="0.25">
      <c r="A1355" s="42" t="s">
        <v>4445</v>
      </c>
      <c r="B1355" s="128" t="s">
        <v>2154</v>
      </c>
      <c r="C1355" s="50" t="s">
        <v>163</v>
      </c>
      <c r="D1355" s="51">
        <v>41006</v>
      </c>
      <c r="E1355" s="56" t="s">
        <v>607</v>
      </c>
      <c r="F1355" s="53" t="s">
        <v>608</v>
      </c>
      <c r="G1355" s="54">
        <v>974.3</v>
      </c>
      <c r="H1355" s="55">
        <v>974.3</v>
      </c>
      <c r="I1355" s="73">
        <v>2.4500000000000002</v>
      </c>
      <c r="J1355" s="55">
        <v>2.0299999999999998</v>
      </c>
      <c r="K1355" s="73">
        <v>0</v>
      </c>
      <c r="L1355" s="55">
        <v>0</v>
      </c>
      <c r="M1355" s="55">
        <f>TRUNC(((J1355*G1355)+(L1355*G1355)),2)</f>
        <v>1977.82</v>
      </c>
      <c r="N1355" s="55">
        <f>TRUNC(((J1355*H1355)+(L1355*H1355)),2)</f>
        <v>1977.82</v>
      </c>
      <c r="O1355" s="37"/>
      <c r="P1355" s="55">
        <v>2.4500000000000002</v>
      </c>
      <c r="Q1355" s="55">
        <v>0</v>
      </c>
      <c r="R1355" s="55">
        <v>2387.0300000000002</v>
      </c>
      <c r="S1355" s="55">
        <v>2387.0300000000002</v>
      </c>
      <c r="T1355" s="135">
        <f>N1355/S1355</f>
        <v>0.82856939376547412</v>
      </c>
      <c r="U1355" s="55">
        <f>TRUNC(J1355*H1355,2)</f>
        <v>1977.82</v>
      </c>
      <c r="V1355" s="55">
        <f>TRUNC(L1355*H1355,2)</f>
        <v>0</v>
      </c>
      <c r="X1355" s="36" t="b">
        <v>1</v>
      </c>
    </row>
    <row r="1356" spans="1:24" x14ac:dyDescent="0.25">
      <c r="A1356" s="42" t="s">
        <v>4446</v>
      </c>
      <c r="B1356" s="126">
        <v>28</v>
      </c>
      <c r="C1356" s="131"/>
      <c r="D1356" s="131"/>
      <c r="E1356" s="43" t="s">
        <v>30</v>
      </c>
      <c r="F1356" s="44" t="s">
        <v>160</v>
      </c>
      <c r="G1356" s="45">
        <v>1</v>
      </c>
      <c r="H1356" s="46"/>
      <c r="I1356" s="72"/>
      <c r="J1356" s="46"/>
      <c r="K1356" s="72"/>
      <c r="L1356" s="46"/>
      <c r="M1356" s="45">
        <f>M1357+M1360</f>
        <v>1389.5300000000002</v>
      </c>
      <c r="N1356" s="45">
        <f>N1357+N1360</f>
        <v>1389.5300000000002</v>
      </c>
      <c r="O1356" s="37"/>
      <c r="P1356" s="46"/>
      <c r="Q1356" s="46"/>
      <c r="R1356" s="45">
        <v>1674.74</v>
      </c>
      <c r="S1356" s="45">
        <v>1674.74</v>
      </c>
      <c r="T1356" s="135">
        <f>N1356/S1356</f>
        <v>0.82969893834266828</v>
      </c>
      <c r="U1356" s="55">
        <f>TRUNC(J1356*H1356,2)</f>
        <v>0</v>
      </c>
      <c r="V1356" s="55">
        <f>TRUNC(L1356*H1356,2)</f>
        <v>0</v>
      </c>
      <c r="X1356" s="36" t="b">
        <v>1</v>
      </c>
    </row>
    <row r="1357" spans="1:24" x14ac:dyDescent="0.25">
      <c r="A1357" s="42" t="s">
        <v>4447</v>
      </c>
      <c r="B1357" s="127" t="s">
        <v>2155</v>
      </c>
      <c r="C1357" s="132"/>
      <c r="D1357" s="132"/>
      <c r="E1357" s="47" t="s">
        <v>77</v>
      </c>
      <c r="F1357" s="132"/>
      <c r="G1357" s="48"/>
      <c r="H1357" s="48"/>
      <c r="I1357" s="72"/>
      <c r="J1357" s="48"/>
      <c r="K1357" s="72"/>
      <c r="L1357" s="48"/>
      <c r="M1357" s="314">
        <f>SUM(M1358:M1359)</f>
        <v>159.97999999999999</v>
      </c>
      <c r="N1357" s="314">
        <f>SUM(N1358:N1359)</f>
        <v>159.97999999999999</v>
      </c>
      <c r="O1357" s="37"/>
      <c r="P1357" s="48"/>
      <c r="Q1357" s="48"/>
      <c r="R1357" s="314">
        <v>193.28</v>
      </c>
      <c r="S1357" s="314">
        <v>193.28</v>
      </c>
      <c r="T1357" s="135">
        <f>N1357/S1357</f>
        <v>0.82771109271523169</v>
      </c>
      <c r="U1357" s="55">
        <f>TRUNC(J1357*H1357,2)</f>
        <v>0</v>
      </c>
      <c r="V1357" s="55">
        <f>TRUNC(L1357*H1357,2)</f>
        <v>0</v>
      </c>
      <c r="X1357" s="36" t="b">
        <v>1</v>
      </c>
    </row>
    <row r="1358" spans="1:24" ht="24" x14ac:dyDescent="0.3">
      <c r="A1358" s="42" t="s">
        <v>4448</v>
      </c>
      <c r="B1358" s="128" t="s">
        <v>2156</v>
      </c>
      <c r="C1358" s="50" t="s">
        <v>163</v>
      </c>
      <c r="D1358" s="51">
        <v>41140</v>
      </c>
      <c r="E1358" s="52" t="s">
        <v>3036</v>
      </c>
      <c r="F1358" s="53" t="s">
        <v>164</v>
      </c>
      <c r="G1358" s="54">
        <v>32.65</v>
      </c>
      <c r="H1358" s="55">
        <v>32.65</v>
      </c>
      <c r="I1358" s="73">
        <v>0</v>
      </c>
      <c r="J1358" s="55">
        <v>0</v>
      </c>
      <c r="K1358" s="73">
        <v>2.72</v>
      </c>
      <c r="L1358" s="55">
        <v>2.25</v>
      </c>
      <c r="M1358" s="55">
        <f>TRUNC(((J1358*G1358)+(L1358*G1358)),2)</f>
        <v>73.459999999999994</v>
      </c>
      <c r="N1358" s="55">
        <f>TRUNC(((J1358*H1358)+(L1358*H1358)),2)</f>
        <v>73.459999999999994</v>
      </c>
      <c r="O1358" s="38"/>
      <c r="P1358" s="55">
        <v>0</v>
      </c>
      <c r="Q1358" s="55">
        <v>2.72</v>
      </c>
      <c r="R1358" s="55">
        <v>88.8</v>
      </c>
      <c r="S1358" s="55">
        <v>88.8</v>
      </c>
      <c r="T1358" s="135">
        <f>N1358/S1358</f>
        <v>0.82725225225225218</v>
      </c>
      <c r="U1358" s="55">
        <f>TRUNC(J1358*H1358,2)</f>
        <v>0</v>
      </c>
      <c r="V1358" s="55">
        <f>TRUNC(L1358*H1358,2)</f>
        <v>73.459999999999994</v>
      </c>
      <c r="X1358" s="36" t="b">
        <v>1</v>
      </c>
    </row>
    <row r="1359" spans="1:24" ht="24" x14ac:dyDescent="0.3">
      <c r="A1359" s="42" t="s">
        <v>4449</v>
      </c>
      <c r="B1359" s="128" t="s">
        <v>2157</v>
      </c>
      <c r="C1359" s="50" t="s">
        <v>217</v>
      </c>
      <c r="D1359" s="51">
        <v>97083</v>
      </c>
      <c r="E1359" s="56" t="s">
        <v>243</v>
      </c>
      <c r="F1359" s="53" t="s">
        <v>164</v>
      </c>
      <c r="G1359" s="54">
        <v>32.65</v>
      </c>
      <c r="H1359" s="55">
        <v>32.65</v>
      </c>
      <c r="I1359" s="73">
        <v>0.93</v>
      </c>
      <c r="J1359" s="55">
        <v>0.77</v>
      </c>
      <c r="K1359" s="73">
        <v>2.27</v>
      </c>
      <c r="L1359" s="55">
        <v>1.88</v>
      </c>
      <c r="M1359" s="55">
        <f>TRUNC(((J1359*G1359)+(L1359*G1359)),2)</f>
        <v>86.52</v>
      </c>
      <c r="N1359" s="55">
        <f>TRUNC(((J1359*H1359)+(L1359*H1359)),2)</f>
        <v>86.52</v>
      </c>
      <c r="O1359" s="38"/>
      <c r="P1359" s="55">
        <v>0.93</v>
      </c>
      <c r="Q1359" s="55">
        <v>2.27</v>
      </c>
      <c r="R1359" s="55">
        <v>104.48</v>
      </c>
      <c r="S1359" s="55">
        <v>104.48</v>
      </c>
      <c r="T1359" s="135">
        <f>N1359/S1359</f>
        <v>0.82810107197549765</v>
      </c>
      <c r="U1359" s="55">
        <f>TRUNC(J1359*H1359,2)</f>
        <v>25.14</v>
      </c>
      <c r="V1359" s="55">
        <f>TRUNC(L1359*H1359,2)</f>
        <v>61.38</v>
      </c>
      <c r="X1359" s="36" t="b">
        <v>1</v>
      </c>
    </row>
    <row r="1360" spans="1:24" x14ac:dyDescent="0.25">
      <c r="A1360" s="42" t="s">
        <v>4450</v>
      </c>
      <c r="B1360" s="127" t="s">
        <v>2158</v>
      </c>
      <c r="C1360" s="132"/>
      <c r="D1360" s="132"/>
      <c r="E1360" s="47" t="s">
        <v>107</v>
      </c>
      <c r="F1360" s="132"/>
      <c r="G1360" s="48"/>
      <c r="H1360" s="48"/>
      <c r="I1360" s="72"/>
      <c r="J1360" s="48"/>
      <c r="K1360" s="72"/>
      <c r="L1360" s="48"/>
      <c r="M1360" s="314">
        <f>SUM(M1361:M1362)</f>
        <v>1229.5500000000002</v>
      </c>
      <c r="N1360" s="314">
        <f>SUM(N1361:N1362)</f>
        <v>1229.5500000000002</v>
      </c>
      <c r="O1360" s="37"/>
      <c r="P1360" s="48"/>
      <c r="Q1360" s="48"/>
      <c r="R1360" s="314">
        <v>1481.46</v>
      </c>
      <c r="S1360" s="314">
        <v>1481.46</v>
      </c>
      <c r="T1360" s="135">
        <f>N1360/S1360</f>
        <v>0.82995828439512387</v>
      </c>
      <c r="U1360" s="55">
        <f>TRUNC(J1360*H1360,2)</f>
        <v>0</v>
      </c>
      <c r="V1360" s="55">
        <f>TRUNC(L1360*H1360,2)</f>
        <v>0</v>
      </c>
      <c r="X1360" s="36" t="b">
        <v>1</v>
      </c>
    </row>
    <row r="1361" spans="1:24" x14ac:dyDescent="0.25">
      <c r="A1361" s="42" t="s">
        <v>4451</v>
      </c>
      <c r="B1361" s="128" t="s">
        <v>2159</v>
      </c>
      <c r="C1361" s="50" t="s">
        <v>163</v>
      </c>
      <c r="D1361" s="51">
        <v>220107</v>
      </c>
      <c r="E1361" s="56" t="s">
        <v>623</v>
      </c>
      <c r="F1361" s="53" t="s">
        <v>211</v>
      </c>
      <c r="G1361" s="54">
        <v>0.97</v>
      </c>
      <c r="H1361" s="55">
        <v>0.97</v>
      </c>
      <c r="I1361" s="73">
        <v>175.88</v>
      </c>
      <c r="J1361" s="55">
        <v>145.99</v>
      </c>
      <c r="K1361" s="73">
        <v>25.21</v>
      </c>
      <c r="L1361" s="55">
        <v>20.92</v>
      </c>
      <c r="M1361" s="55">
        <f>TRUNC(((J1361*G1361)+(L1361*G1361)),2)</f>
        <v>161.9</v>
      </c>
      <c r="N1361" s="55">
        <f>TRUNC(((J1361*H1361)+(L1361*H1361)),2)</f>
        <v>161.9</v>
      </c>
      <c r="O1361" s="37"/>
      <c r="P1361" s="55">
        <v>175.88</v>
      </c>
      <c r="Q1361" s="55">
        <v>25.21</v>
      </c>
      <c r="R1361" s="55">
        <v>195.05</v>
      </c>
      <c r="S1361" s="55">
        <v>195.05</v>
      </c>
      <c r="T1361" s="135">
        <f>N1361/S1361</f>
        <v>0.83004357856959754</v>
      </c>
      <c r="U1361" s="55">
        <f>TRUNC(J1361*H1361,2)</f>
        <v>141.61000000000001</v>
      </c>
      <c r="V1361" s="55">
        <f>TRUNC(L1361*H1361,2)</f>
        <v>20.29</v>
      </c>
      <c r="X1361" s="36" t="b">
        <v>1</v>
      </c>
    </row>
    <row r="1362" spans="1:24" x14ac:dyDescent="0.25">
      <c r="A1362" s="42" t="s">
        <v>4452</v>
      </c>
      <c r="B1362" s="128" t="s">
        <v>2160</v>
      </c>
      <c r="C1362" s="50" t="s">
        <v>163</v>
      </c>
      <c r="D1362" s="51">
        <v>220059</v>
      </c>
      <c r="E1362" s="56" t="s">
        <v>625</v>
      </c>
      <c r="F1362" s="53" t="s">
        <v>164</v>
      </c>
      <c r="G1362" s="54">
        <v>32.65</v>
      </c>
      <c r="H1362" s="55">
        <v>32.65</v>
      </c>
      <c r="I1362" s="73">
        <v>29.4</v>
      </c>
      <c r="J1362" s="55">
        <v>24.4</v>
      </c>
      <c r="K1362" s="73">
        <v>10</v>
      </c>
      <c r="L1362" s="55">
        <v>8.3000000000000007</v>
      </c>
      <c r="M1362" s="55">
        <f>TRUNC(((J1362*G1362)+(L1362*G1362)),2)</f>
        <v>1067.6500000000001</v>
      </c>
      <c r="N1362" s="55">
        <f>TRUNC(((J1362*H1362)+(L1362*H1362)),2)</f>
        <v>1067.6500000000001</v>
      </c>
      <c r="O1362" s="37"/>
      <c r="P1362" s="55">
        <v>29.4</v>
      </c>
      <c r="Q1362" s="55">
        <v>10</v>
      </c>
      <c r="R1362" s="55">
        <v>1286.4100000000001</v>
      </c>
      <c r="S1362" s="55">
        <v>1286.4100000000001</v>
      </c>
      <c r="T1362" s="135">
        <f>N1362/S1362</f>
        <v>0.82994535179297424</v>
      </c>
      <c r="U1362" s="55">
        <f>TRUNC(J1362*H1362,2)</f>
        <v>796.66</v>
      </c>
      <c r="V1362" s="55">
        <f>TRUNC(L1362*H1362,2)</f>
        <v>270.99</v>
      </c>
      <c r="X1362" s="36" t="b">
        <v>1</v>
      </c>
    </row>
    <row r="1363" spans="1:24" x14ac:dyDescent="0.25">
      <c r="A1363" s="42" t="s">
        <v>4453</v>
      </c>
      <c r="B1363" s="126">
        <v>29</v>
      </c>
      <c r="C1363" s="131"/>
      <c r="D1363" s="131"/>
      <c r="E1363" s="43" t="s">
        <v>31</v>
      </c>
      <c r="F1363" s="44" t="s">
        <v>160</v>
      </c>
      <c r="G1363" s="45">
        <v>1</v>
      </c>
      <c r="H1363" s="46"/>
      <c r="I1363" s="72"/>
      <c r="J1363" s="46"/>
      <c r="K1363" s="72"/>
      <c r="L1363" s="46"/>
      <c r="M1363" s="45">
        <f>M1364+M1367</f>
        <v>19561.5</v>
      </c>
      <c r="N1363" s="45">
        <f>N1364+N1367</f>
        <v>19561.5</v>
      </c>
      <c r="O1363" s="37"/>
      <c r="P1363" s="46"/>
      <c r="Q1363" s="46"/>
      <c r="R1363" s="45">
        <v>23567.439999999999</v>
      </c>
      <c r="S1363" s="45">
        <v>23567.439999999999</v>
      </c>
      <c r="T1363" s="135">
        <f>N1363/S1363</f>
        <v>0.83002226801044154</v>
      </c>
      <c r="U1363" s="55">
        <f>TRUNC(J1363*H1363,2)</f>
        <v>0</v>
      </c>
      <c r="V1363" s="55">
        <f>TRUNC(L1363*H1363,2)</f>
        <v>0</v>
      </c>
      <c r="X1363" s="36" t="b">
        <v>1</v>
      </c>
    </row>
    <row r="1364" spans="1:24" x14ac:dyDescent="0.25">
      <c r="A1364" s="42" t="s">
        <v>4454</v>
      </c>
      <c r="B1364" s="127" t="s">
        <v>2161</v>
      </c>
      <c r="C1364" s="132"/>
      <c r="D1364" s="132"/>
      <c r="E1364" s="47" t="s">
        <v>85</v>
      </c>
      <c r="F1364" s="132"/>
      <c r="G1364" s="48"/>
      <c r="H1364" s="48"/>
      <c r="I1364" s="72"/>
      <c r="J1364" s="48"/>
      <c r="K1364" s="72"/>
      <c r="L1364" s="48"/>
      <c r="M1364" s="314">
        <f>SUM(M1365:M1366)</f>
        <v>18523.55</v>
      </c>
      <c r="N1364" s="314">
        <f>SUM(N1365:N1366)</f>
        <v>18523.55</v>
      </c>
      <c r="O1364" s="37"/>
      <c r="P1364" s="48"/>
      <c r="Q1364" s="48"/>
      <c r="R1364" s="314">
        <v>22316.75</v>
      </c>
      <c r="S1364" s="314">
        <v>22316.75</v>
      </c>
      <c r="T1364" s="135">
        <f>N1364/S1364</f>
        <v>0.83002901408135144</v>
      </c>
      <c r="U1364" s="55">
        <f>TRUNC(J1364*H1364,2)</f>
        <v>0</v>
      </c>
      <c r="V1364" s="55">
        <f>TRUNC(L1364*H1364,2)</f>
        <v>0</v>
      </c>
      <c r="X1364" s="36" t="b">
        <v>1</v>
      </c>
    </row>
    <row r="1365" spans="1:24" x14ac:dyDescent="0.25">
      <c r="A1365" s="42" t="s">
        <v>4455</v>
      </c>
      <c r="B1365" s="128" t="s">
        <v>2162</v>
      </c>
      <c r="C1365" s="50" t="s">
        <v>163</v>
      </c>
      <c r="D1365" s="51">
        <v>271417</v>
      </c>
      <c r="E1365" s="56" t="s">
        <v>2163</v>
      </c>
      <c r="F1365" s="53" t="s">
        <v>172</v>
      </c>
      <c r="G1365" s="54">
        <v>79.510000000000005</v>
      </c>
      <c r="H1365" s="55">
        <v>79.510000000000005</v>
      </c>
      <c r="I1365" s="73">
        <v>18.66</v>
      </c>
      <c r="J1365" s="55">
        <v>15.48</v>
      </c>
      <c r="K1365" s="73">
        <v>35.86</v>
      </c>
      <c r="L1365" s="55">
        <v>29.76</v>
      </c>
      <c r="M1365" s="55">
        <f>TRUNC(((J1365*G1365)+(L1365*G1365)),2)</f>
        <v>3597.03</v>
      </c>
      <c r="N1365" s="55">
        <f>TRUNC(((J1365*H1365)+(L1365*H1365)),2)</f>
        <v>3597.03</v>
      </c>
      <c r="O1365" s="37"/>
      <c r="P1365" s="55">
        <v>18.66</v>
      </c>
      <c r="Q1365" s="55">
        <v>35.86</v>
      </c>
      <c r="R1365" s="55">
        <v>4334.88</v>
      </c>
      <c r="S1365" s="55">
        <v>4334.88</v>
      </c>
      <c r="T1365" s="135">
        <f>N1365/S1365</f>
        <v>0.82978767578341273</v>
      </c>
      <c r="U1365" s="55">
        <f>TRUNC(J1365*H1365,2)</f>
        <v>1230.81</v>
      </c>
      <c r="V1365" s="55">
        <f>TRUNC(L1365*H1365,2)</f>
        <v>2366.21</v>
      </c>
      <c r="X1365" s="36" t="b">
        <v>1</v>
      </c>
    </row>
    <row r="1366" spans="1:24" ht="24" x14ac:dyDescent="0.3">
      <c r="A1366" s="42" t="s">
        <v>4456</v>
      </c>
      <c r="B1366" s="128" t="s">
        <v>2164</v>
      </c>
      <c r="C1366" s="50" t="s">
        <v>163</v>
      </c>
      <c r="D1366" s="51">
        <v>180324</v>
      </c>
      <c r="E1366" s="52" t="s">
        <v>3087</v>
      </c>
      <c r="F1366" s="53" t="s">
        <v>164</v>
      </c>
      <c r="G1366" s="54">
        <v>31.81</v>
      </c>
      <c r="H1366" s="55">
        <v>31.81</v>
      </c>
      <c r="I1366" s="73">
        <v>496.2</v>
      </c>
      <c r="J1366" s="55">
        <v>411.89</v>
      </c>
      <c r="K1366" s="73">
        <v>69.09</v>
      </c>
      <c r="L1366" s="55">
        <v>57.35</v>
      </c>
      <c r="M1366" s="55">
        <f>TRUNC(((J1366*G1366)+(L1366*G1366)),2)</f>
        <v>14926.52</v>
      </c>
      <c r="N1366" s="55">
        <f>TRUNC(((J1366*H1366)+(L1366*H1366)),2)</f>
        <v>14926.52</v>
      </c>
      <c r="O1366" s="38"/>
      <c r="P1366" s="55">
        <v>496.2</v>
      </c>
      <c r="Q1366" s="55">
        <v>69.09</v>
      </c>
      <c r="R1366" s="55">
        <v>17981.87</v>
      </c>
      <c r="S1366" s="55">
        <v>17981.87</v>
      </c>
      <c r="T1366" s="135">
        <f>N1366/S1366</f>
        <v>0.83008719337866421</v>
      </c>
      <c r="U1366" s="55">
        <f>TRUNC(J1366*H1366,2)</f>
        <v>13102.22</v>
      </c>
      <c r="V1366" s="55">
        <f>TRUNC(L1366*H1366,2)</f>
        <v>1824.3</v>
      </c>
      <c r="X1366" s="36" t="b">
        <v>1</v>
      </c>
    </row>
    <row r="1367" spans="1:24" x14ac:dyDescent="0.25">
      <c r="A1367" s="42" t="s">
        <v>4457</v>
      </c>
      <c r="B1367" s="127" t="s">
        <v>2165</v>
      </c>
      <c r="C1367" s="132"/>
      <c r="D1367" s="132"/>
      <c r="E1367" s="47" t="s">
        <v>115</v>
      </c>
      <c r="F1367" s="132"/>
      <c r="G1367" s="48"/>
      <c r="H1367" s="48"/>
      <c r="I1367" s="72"/>
      <c r="J1367" s="48"/>
      <c r="K1367" s="72"/>
      <c r="L1367" s="48"/>
      <c r="M1367" s="314">
        <f>M1368</f>
        <v>1037.95</v>
      </c>
      <c r="N1367" s="314">
        <f>N1368</f>
        <v>1037.95</v>
      </c>
      <c r="O1367" s="37"/>
      <c r="P1367" s="48"/>
      <c r="Q1367" s="48"/>
      <c r="R1367" s="314">
        <v>1250.69</v>
      </c>
      <c r="S1367" s="314">
        <v>1250.69</v>
      </c>
      <c r="T1367" s="135">
        <f>N1367/S1367</f>
        <v>0.82990189415442672</v>
      </c>
      <c r="U1367" s="55">
        <f>TRUNC(J1367*H1367,2)</f>
        <v>0</v>
      </c>
      <c r="V1367" s="55">
        <f>TRUNC(L1367*H1367,2)</f>
        <v>0</v>
      </c>
      <c r="X1367" s="36" t="b">
        <v>1</v>
      </c>
    </row>
    <row r="1368" spans="1:24" x14ac:dyDescent="0.3">
      <c r="A1368" s="42" t="s">
        <v>4458</v>
      </c>
      <c r="B1368" s="128" t="s">
        <v>2166</v>
      </c>
      <c r="C1368" s="50" t="s">
        <v>163</v>
      </c>
      <c r="D1368" s="51">
        <v>261602</v>
      </c>
      <c r="E1368" s="56" t="s">
        <v>506</v>
      </c>
      <c r="F1368" s="53" t="s">
        <v>164</v>
      </c>
      <c r="G1368" s="54">
        <v>47.7</v>
      </c>
      <c r="H1368" s="55">
        <v>47.7</v>
      </c>
      <c r="I1368" s="73">
        <v>11.35</v>
      </c>
      <c r="J1368" s="55">
        <v>9.42</v>
      </c>
      <c r="K1368" s="73">
        <v>14.87</v>
      </c>
      <c r="L1368" s="55">
        <v>12.34</v>
      </c>
      <c r="M1368" s="55">
        <f>TRUNC(((J1368*G1368)+(L1368*G1368)),2)</f>
        <v>1037.95</v>
      </c>
      <c r="N1368" s="55">
        <f>TRUNC(((J1368*H1368)+(L1368*H1368)),2)</f>
        <v>1037.95</v>
      </c>
      <c r="O1368" s="38"/>
      <c r="P1368" s="55">
        <v>11.35</v>
      </c>
      <c r="Q1368" s="55">
        <v>14.87</v>
      </c>
      <c r="R1368" s="55">
        <v>1250.69</v>
      </c>
      <c r="S1368" s="55">
        <v>1250.69</v>
      </c>
      <c r="T1368" s="135">
        <f>N1368/S1368</f>
        <v>0.82990189415442672</v>
      </c>
      <c r="U1368" s="55">
        <f>TRUNC(J1368*H1368,2)</f>
        <v>449.33</v>
      </c>
      <c r="V1368" s="55">
        <f>TRUNC(L1368*H1368,2)</f>
        <v>588.61</v>
      </c>
      <c r="X1368" s="36" t="b">
        <v>1</v>
      </c>
    </row>
    <row r="1369" spans="1:24" x14ac:dyDescent="0.25">
      <c r="A1369" s="42" t="s">
        <v>4459</v>
      </c>
      <c r="B1369" s="126">
        <v>30</v>
      </c>
      <c r="C1369" s="131"/>
      <c r="D1369" s="131"/>
      <c r="E1369" s="43" t="s">
        <v>32</v>
      </c>
      <c r="F1369" s="44" t="s">
        <v>160</v>
      </c>
      <c r="G1369" s="45">
        <v>1</v>
      </c>
      <c r="H1369" s="46"/>
      <c r="I1369" s="72"/>
      <c r="J1369" s="46"/>
      <c r="K1369" s="72"/>
      <c r="L1369" s="46"/>
      <c r="M1369" s="45">
        <f>M1370</f>
        <v>1228.75</v>
      </c>
      <c r="N1369" s="45">
        <f>N1370</f>
        <v>1228.75</v>
      </c>
      <c r="O1369" s="37"/>
      <c r="P1369" s="46"/>
      <c r="Q1369" s="46"/>
      <c r="R1369" s="45">
        <v>1480.37</v>
      </c>
      <c r="S1369" s="45">
        <v>1480.37</v>
      </c>
      <c r="T1369" s="135">
        <f>N1369/S1369</f>
        <v>0.83002897924167618</v>
      </c>
      <c r="U1369" s="55">
        <f>TRUNC(J1369*H1369,2)</f>
        <v>0</v>
      </c>
      <c r="V1369" s="55">
        <f>TRUNC(L1369*H1369,2)</f>
        <v>0</v>
      </c>
      <c r="X1369" s="36" t="b">
        <v>1</v>
      </c>
    </row>
    <row r="1370" spans="1:24" x14ac:dyDescent="0.25">
      <c r="A1370" s="42" t="s">
        <v>4460</v>
      </c>
      <c r="B1370" s="127" t="s">
        <v>2167</v>
      </c>
      <c r="C1370" s="132"/>
      <c r="D1370" s="132"/>
      <c r="E1370" s="47" t="s">
        <v>73</v>
      </c>
      <c r="F1370" s="132"/>
      <c r="G1370" s="48"/>
      <c r="H1370" s="48"/>
      <c r="I1370" s="72"/>
      <c r="J1370" s="48"/>
      <c r="K1370" s="72"/>
      <c r="L1370" s="48"/>
      <c r="M1370" s="314">
        <f>M1371</f>
        <v>1228.75</v>
      </c>
      <c r="N1370" s="314">
        <f>N1371</f>
        <v>1228.75</v>
      </c>
      <c r="O1370" s="37"/>
      <c r="P1370" s="48"/>
      <c r="Q1370" s="48"/>
      <c r="R1370" s="314">
        <v>1480.37</v>
      </c>
      <c r="S1370" s="314">
        <v>1480.37</v>
      </c>
      <c r="T1370" s="135">
        <f>N1370/S1370</f>
        <v>0.83002897924167618</v>
      </c>
      <c r="U1370" s="55">
        <f>TRUNC(J1370*H1370,2)</f>
        <v>0</v>
      </c>
      <c r="V1370" s="55">
        <f>TRUNC(L1370*H1370,2)</f>
        <v>0</v>
      </c>
      <c r="X1370" s="36" t="b">
        <v>1</v>
      </c>
    </row>
    <row r="1371" spans="1:24" ht="24" x14ac:dyDescent="0.3">
      <c r="A1371" s="42" t="s">
        <v>4461</v>
      </c>
      <c r="B1371" s="128" t="s">
        <v>2168</v>
      </c>
      <c r="C1371" s="50" t="s">
        <v>163</v>
      </c>
      <c r="D1371" s="51">
        <v>20600</v>
      </c>
      <c r="E1371" s="56" t="s">
        <v>924</v>
      </c>
      <c r="F1371" s="53" t="s">
        <v>164</v>
      </c>
      <c r="G1371" s="54">
        <v>19.43</v>
      </c>
      <c r="H1371" s="55">
        <v>19.43</v>
      </c>
      <c r="I1371" s="73">
        <v>58.67</v>
      </c>
      <c r="J1371" s="55">
        <v>48.7</v>
      </c>
      <c r="K1371" s="73">
        <v>17.52</v>
      </c>
      <c r="L1371" s="55">
        <v>14.54</v>
      </c>
      <c r="M1371" s="55">
        <f>TRUNC(((J1371*G1371)+(L1371*G1371)),2)</f>
        <v>1228.75</v>
      </c>
      <c r="N1371" s="55">
        <f>TRUNC(((J1371*H1371)+(L1371*H1371)),2)</f>
        <v>1228.75</v>
      </c>
      <c r="O1371" s="38"/>
      <c r="P1371" s="55">
        <v>58.67</v>
      </c>
      <c r="Q1371" s="55">
        <v>17.52</v>
      </c>
      <c r="R1371" s="55">
        <v>1480.37</v>
      </c>
      <c r="S1371" s="55">
        <v>1480.37</v>
      </c>
      <c r="T1371" s="135">
        <f>N1371/S1371</f>
        <v>0.83002897924167618</v>
      </c>
      <c r="U1371" s="55">
        <f>TRUNC(J1371*H1371,2)</f>
        <v>946.24</v>
      </c>
      <c r="V1371" s="55">
        <f>TRUNC(L1371*H1371,2)</f>
        <v>282.51</v>
      </c>
      <c r="X1371" s="36" t="b">
        <v>1</v>
      </c>
    </row>
    <row r="1372" spans="1:24" x14ac:dyDescent="0.25">
      <c r="A1372" s="42" t="s">
        <v>4462</v>
      </c>
      <c r="B1372" s="126">
        <v>31</v>
      </c>
      <c r="C1372" s="131"/>
      <c r="D1372" s="131"/>
      <c r="E1372" s="43" t="s">
        <v>33</v>
      </c>
      <c r="F1372" s="44" t="s">
        <v>160</v>
      </c>
      <c r="G1372" s="45">
        <v>1</v>
      </c>
      <c r="H1372" s="46"/>
      <c r="I1372" s="72"/>
      <c r="J1372" s="46"/>
      <c r="K1372" s="72"/>
      <c r="L1372" s="46"/>
      <c r="M1372" s="45">
        <f>M1373+M1387</f>
        <v>12349.680000000002</v>
      </c>
      <c r="N1372" s="45">
        <f>N1373+N1387</f>
        <v>12349.680000000002</v>
      </c>
      <c r="O1372" s="37"/>
      <c r="P1372" s="46"/>
      <c r="Q1372" s="46"/>
      <c r="R1372" s="45">
        <v>14885.71</v>
      </c>
      <c r="S1372" s="45">
        <v>14885.71</v>
      </c>
      <c r="T1372" s="135">
        <f>N1372/S1372</f>
        <v>0.82963325229364293</v>
      </c>
      <c r="U1372" s="55">
        <f>TRUNC(J1372*H1372,2)</f>
        <v>0</v>
      </c>
      <c r="V1372" s="55">
        <f>TRUNC(L1372*H1372,2)</f>
        <v>0</v>
      </c>
      <c r="X1372" s="36" t="b">
        <v>1</v>
      </c>
    </row>
    <row r="1373" spans="1:24" x14ac:dyDescent="0.25">
      <c r="A1373" s="42" t="s">
        <v>4463</v>
      </c>
      <c r="B1373" s="127" t="s">
        <v>2169</v>
      </c>
      <c r="C1373" s="132"/>
      <c r="D1373" s="132"/>
      <c r="E1373" s="47" t="s">
        <v>73</v>
      </c>
      <c r="F1373" s="132"/>
      <c r="G1373" s="48"/>
      <c r="H1373" s="48"/>
      <c r="I1373" s="72"/>
      <c r="J1373" s="48"/>
      <c r="K1373" s="72"/>
      <c r="L1373" s="48"/>
      <c r="M1373" s="314">
        <f>SUM(M1374:M1386)</f>
        <v>9256.9400000000023</v>
      </c>
      <c r="N1373" s="314">
        <f>SUM(N1374:N1386)</f>
        <v>9256.9400000000023</v>
      </c>
      <c r="O1373" s="37"/>
      <c r="P1373" s="48"/>
      <c r="Q1373" s="48"/>
      <c r="R1373" s="314">
        <v>11158.56</v>
      </c>
      <c r="S1373" s="314">
        <v>11158.56</v>
      </c>
      <c r="T1373" s="135">
        <f>N1373/S1373</f>
        <v>0.82958195322693995</v>
      </c>
      <c r="U1373" s="55">
        <f>TRUNC(J1373*H1373,2)</f>
        <v>0</v>
      </c>
      <c r="V1373" s="55">
        <f>TRUNC(L1373*H1373,2)</f>
        <v>0</v>
      </c>
      <c r="X1373" s="36" t="b">
        <v>1</v>
      </c>
    </row>
    <row r="1374" spans="1:24" x14ac:dyDescent="0.3">
      <c r="A1374" s="42" t="s">
        <v>4464</v>
      </c>
      <c r="B1374" s="128" t="s">
        <v>2170</v>
      </c>
      <c r="C1374" s="50" t="s">
        <v>163</v>
      </c>
      <c r="D1374" s="51">
        <v>20136</v>
      </c>
      <c r="E1374" s="56" t="s">
        <v>1616</v>
      </c>
      <c r="F1374" s="53" t="s">
        <v>164</v>
      </c>
      <c r="G1374" s="54">
        <v>288.33999999999997</v>
      </c>
      <c r="H1374" s="55">
        <v>288.33999999999997</v>
      </c>
      <c r="I1374" s="73">
        <v>0</v>
      </c>
      <c r="J1374" s="55">
        <v>0</v>
      </c>
      <c r="K1374" s="73">
        <v>4.9800000000000004</v>
      </c>
      <c r="L1374" s="55">
        <v>4.13</v>
      </c>
      <c r="M1374" s="55">
        <f>TRUNC(((J1374*G1374)+(L1374*G1374)),2)</f>
        <v>1190.8399999999999</v>
      </c>
      <c r="N1374" s="55">
        <f>TRUNC(((J1374*H1374)+(L1374*H1374)),2)</f>
        <v>1190.8399999999999</v>
      </c>
      <c r="O1374" s="38"/>
      <c r="P1374" s="55">
        <v>0</v>
      </c>
      <c r="Q1374" s="55">
        <v>4.9800000000000004</v>
      </c>
      <c r="R1374" s="55">
        <v>1435.93</v>
      </c>
      <c r="S1374" s="55">
        <v>1435.93</v>
      </c>
      <c r="T1374" s="135">
        <f>N1374/S1374</f>
        <v>0.82931619229349607</v>
      </c>
      <c r="U1374" s="55">
        <f>TRUNC(J1374*H1374,2)</f>
        <v>0</v>
      </c>
      <c r="V1374" s="55">
        <f>TRUNC(L1374*H1374,2)</f>
        <v>1190.8399999999999</v>
      </c>
      <c r="X1374" s="36" t="b">
        <v>1</v>
      </c>
    </row>
    <row r="1375" spans="1:24" ht="24" x14ac:dyDescent="0.3">
      <c r="A1375" s="42" t="s">
        <v>4465</v>
      </c>
      <c r="B1375" s="128" t="s">
        <v>2171</v>
      </c>
      <c r="C1375" s="50" t="s">
        <v>163</v>
      </c>
      <c r="D1375" s="51">
        <v>20101</v>
      </c>
      <c r="E1375" s="52" t="s">
        <v>3088</v>
      </c>
      <c r="F1375" s="53" t="s">
        <v>164</v>
      </c>
      <c r="G1375" s="54">
        <v>288.33999999999997</v>
      </c>
      <c r="H1375" s="55">
        <v>288.33999999999997</v>
      </c>
      <c r="I1375" s="73">
        <v>0</v>
      </c>
      <c r="J1375" s="55">
        <v>0</v>
      </c>
      <c r="K1375" s="73">
        <v>5.6</v>
      </c>
      <c r="L1375" s="55">
        <v>4.6399999999999997</v>
      </c>
      <c r="M1375" s="55">
        <f>TRUNC(((J1375*G1375)+(L1375*G1375)),2)</f>
        <v>1337.89</v>
      </c>
      <c r="N1375" s="55">
        <f>TRUNC(((J1375*H1375)+(L1375*H1375)),2)</f>
        <v>1337.89</v>
      </c>
      <c r="O1375" s="38"/>
      <c r="P1375" s="55">
        <v>0</v>
      </c>
      <c r="Q1375" s="55">
        <v>5.6</v>
      </c>
      <c r="R1375" s="55">
        <v>1614.7</v>
      </c>
      <c r="S1375" s="55">
        <v>1614.7</v>
      </c>
      <c r="T1375" s="135">
        <f>N1375/S1375</f>
        <v>0.82856877438533483</v>
      </c>
      <c r="U1375" s="55">
        <f>TRUNC(J1375*H1375,2)</f>
        <v>0</v>
      </c>
      <c r="V1375" s="55">
        <f>TRUNC(L1375*H1375,2)</f>
        <v>1337.89</v>
      </c>
      <c r="X1375" s="36" t="b">
        <v>1</v>
      </c>
    </row>
    <row r="1376" spans="1:24" ht="24" x14ac:dyDescent="0.3">
      <c r="A1376" s="42" t="s">
        <v>4466</v>
      </c>
      <c r="B1376" s="128" t="s">
        <v>2172</v>
      </c>
      <c r="C1376" s="50" t="s">
        <v>163</v>
      </c>
      <c r="D1376" s="51">
        <v>20147</v>
      </c>
      <c r="E1376" s="56" t="s">
        <v>208</v>
      </c>
      <c r="F1376" s="53" t="s">
        <v>164</v>
      </c>
      <c r="G1376" s="54">
        <v>171.61</v>
      </c>
      <c r="H1376" s="55">
        <v>171.61</v>
      </c>
      <c r="I1376" s="73">
        <v>0</v>
      </c>
      <c r="J1376" s="55">
        <v>0</v>
      </c>
      <c r="K1376" s="73">
        <v>4.5199999999999996</v>
      </c>
      <c r="L1376" s="55">
        <v>3.75</v>
      </c>
      <c r="M1376" s="55">
        <f>TRUNC(((J1376*G1376)+(L1376*G1376)),2)</f>
        <v>643.53</v>
      </c>
      <c r="N1376" s="55">
        <f>TRUNC(((J1376*H1376)+(L1376*H1376)),2)</f>
        <v>643.53</v>
      </c>
      <c r="O1376" s="38"/>
      <c r="P1376" s="55">
        <v>0</v>
      </c>
      <c r="Q1376" s="55">
        <v>4.5199999999999996</v>
      </c>
      <c r="R1376" s="55">
        <v>775.67</v>
      </c>
      <c r="S1376" s="55">
        <v>775.67</v>
      </c>
      <c r="T1376" s="135">
        <f>N1376/S1376</f>
        <v>0.8296440496602937</v>
      </c>
      <c r="U1376" s="55">
        <f>TRUNC(J1376*H1376,2)</f>
        <v>0</v>
      </c>
      <c r="V1376" s="55">
        <f>TRUNC(L1376*H1376,2)</f>
        <v>643.53</v>
      </c>
      <c r="X1376" s="36" t="b">
        <v>1</v>
      </c>
    </row>
    <row r="1377" spans="1:24" ht="24" x14ac:dyDescent="0.3">
      <c r="A1377" s="42" t="s">
        <v>4467</v>
      </c>
      <c r="B1377" s="128" t="s">
        <v>2173</v>
      </c>
      <c r="C1377" s="50" t="s">
        <v>163</v>
      </c>
      <c r="D1377" s="51">
        <v>20118</v>
      </c>
      <c r="E1377" s="56" t="s">
        <v>210</v>
      </c>
      <c r="F1377" s="53" t="s">
        <v>211</v>
      </c>
      <c r="G1377" s="54">
        <v>28.79</v>
      </c>
      <c r="H1377" s="55">
        <v>28.79</v>
      </c>
      <c r="I1377" s="73">
        <v>0</v>
      </c>
      <c r="J1377" s="55">
        <v>0</v>
      </c>
      <c r="K1377" s="73">
        <v>38.93</v>
      </c>
      <c r="L1377" s="55">
        <v>32.31</v>
      </c>
      <c r="M1377" s="55">
        <f>TRUNC(((J1377*G1377)+(L1377*G1377)),2)</f>
        <v>930.2</v>
      </c>
      <c r="N1377" s="55">
        <f>TRUNC(((J1377*H1377)+(L1377*H1377)),2)</f>
        <v>930.2</v>
      </c>
      <c r="O1377" s="38"/>
      <c r="P1377" s="55">
        <v>0</v>
      </c>
      <c r="Q1377" s="55">
        <v>38.93</v>
      </c>
      <c r="R1377" s="55">
        <v>1120.79</v>
      </c>
      <c r="S1377" s="55">
        <v>1120.79</v>
      </c>
      <c r="T1377" s="135">
        <f>N1377/S1377</f>
        <v>0.82995030291133942</v>
      </c>
      <c r="U1377" s="55">
        <f>TRUNC(J1377*H1377,2)</f>
        <v>0</v>
      </c>
      <c r="V1377" s="55">
        <f>TRUNC(L1377*H1377,2)</f>
        <v>930.2</v>
      </c>
      <c r="X1377" s="36" t="b">
        <v>1</v>
      </c>
    </row>
    <row r="1378" spans="1:24" ht="24" x14ac:dyDescent="0.3">
      <c r="A1378" s="42" t="s">
        <v>4468</v>
      </c>
      <c r="B1378" s="128" t="s">
        <v>2174</v>
      </c>
      <c r="C1378" s="50" t="s">
        <v>163</v>
      </c>
      <c r="D1378" s="51">
        <v>20155</v>
      </c>
      <c r="E1378" s="52" t="s">
        <v>3017</v>
      </c>
      <c r="F1378" s="53" t="s">
        <v>164</v>
      </c>
      <c r="G1378" s="54">
        <v>138.24</v>
      </c>
      <c r="H1378" s="55">
        <v>138.24</v>
      </c>
      <c r="I1378" s="73">
        <v>0</v>
      </c>
      <c r="J1378" s="55">
        <v>0</v>
      </c>
      <c r="K1378" s="73">
        <v>6.54</v>
      </c>
      <c r="L1378" s="55">
        <v>5.42</v>
      </c>
      <c r="M1378" s="55">
        <f>TRUNC(((J1378*G1378)+(L1378*G1378)),2)</f>
        <v>749.26</v>
      </c>
      <c r="N1378" s="55">
        <f>TRUNC(((J1378*H1378)+(L1378*H1378)),2)</f>
        <v>749.26</v>
      </c>
      <c r="O1378" s="38"/>
      <c r="P1378" s="55">
        <v>0</v>
      </c>
      <c r="Q1378" s="55">
        <v>6.54</v>
      </c>
      <c r="R1378" s="55">
        <v>904.08</v>
      </c>
      <c r="S1378" s="55">
        <v>904.08</v>
      </c>
      <c r="T1378" s="135">
        <f>N1378/S1378</f>
        <v>0.82875409255818067</v>
      </c>
      <c r="U1378" s="55">
        <f>TRUNC(J1378*H1378,2)</f>
        <v>0</v>
      </c>
      <c r="V1378" s="55">
        <f>TRUNC(L1378*H1378,2)</f>
        <v>749.26</v>
      </c>
      <c r="X1378" s="36" t="b">
        <v>1</v>
      </c>
    </row>
    <row r="1379" spans="1:24" ht="24" x14ac:dyDescent="0.3">
      <c r="A1379" s="42" t="s">
        <v>4469</v>
      </c>
      <c r="B1379" s="128" t="s">
        <v>2175</v>
      </c>
      <c r="C1379" s="50" t="s">
        <v>163</v>
      </c>
      <c r="D1379" s="51">
        <v>20128</v>
      </c>
      <c r="E1379" s="52" t="s">
        <v>3018</v>
      </c>
      <c r="F1379" s="53" t="s">
        <v>211</v>
      </c>
      <c r="G1379" s="54">
        <v>2.29</v>
      </c>
      <c r="H1379" s="55">
        <v>2.29</v>
      </c>
      <c r="I1379" s="73">
        <v>0</v>
      </c>
      <c r="J1379" s="55">
        <v>0</v>
      </c>
      <c r="K1379" s="73">
        <v>280.26</v>
      </c>
      <c r="L1379" s="55">
        <v>232.64</v>
      </c>
      <c r="M1379" s="55">
        <f>TRUNC(((J1379*G1379)+(L1379*G1379)),2)</f>
        <v>532.74</v>
      </c>
      <c r="N1379" s="55">
        <f>TRUNC(((J1379*H1379)+(L1379*H1379)),2)</f>
        <v>532.74</v>
      </c>
      <c r="O1379" s="38"/>
      <c r="P1379" s="55">
        <v>0</v>
      </c>
      <c r="Q1379" s="55">
        <v>280.26</v>
      </c>
      <c r="R1379" s="55">
        <v>641.79</v>
      </c>
      <c r="S1379" s="55">
        <v>641.79</v>
      </c>
      <c r="T1379" s="135">
        <f>N1379/S1379</f>
        <v>0.83008460711447674</v>
      </c>
      <c r="U1379" s="55">
        <f>TRUNC(J1379*H1379,2)</f>
        <v>0</v>
      </c>
      <c r="V1379" s="55">
        <f>TRUNC(L1379*H1379,2)</f>
        <v>532.74</v>
      </c>
      <c r="X1379" s="36" t="b">
        <v>1</v>
      </c>
    </row>
    <row r="1380" spans="1:24" x14ac:dyDescent="0.3">
      <c r="A1380" s="42" t="s">
        <v>4470</v>
      </c>
      <c r="B1380" s="128" t="s">
        <v>2176</v>
      </c>
      <c r="C1380" s="50" t="s">
        <v>163</v>
      </c>
      <c r="D1380" s="51">
        <v>20121</v>
      </c>
      <c r="E1380" s="56" t="s">
        <v>215</v>
      </c>
      <c r="F1380" s="53" t="s">
        <v>211</v>
      </c>
      <c r="G1380" s="54">
        <v>15.44</v>
      </c>
      <c r="H1380" s="55">
        <v>15.44</v>
      </c>
      <c r="I1380" s="73">
        <v>0</v>
      </c>
      <c r="J1380" s="55">
        <v>0</v>
      </c>
      <c r="K1380" s="73">
        <v>161.93</v>
      </c>
      <c r="L1380" s="55">
        <v>134.41</v>
      </c>
      <c r="M1380" s="55">
        <f>TRUNC(((J1380*G1380)+(L1380*G1380)),2)</f>
        <v>2075.29</v>
      </c>
      <c r="N1380" s="55">
        <f>TRUNC(((J1380*H1380)+(L1380*H1380)),2)</f>
        <v>2075.29</v>
      </c>
      <c r="O1380" s="38"/>
      <c r="P1380" s="55">
        <v>0</v>
      </c>
      <c r="Q1380" s="55">
        <v>161.93</v>
      </c>
      <c r="R1380" s="55">
        <v>2500.19</v>
      </c>
      <c r="S1380" s="55">
        <v>2500.19</v>
      </c>
      <c r="T1380" s="135">
        <f>N1380/S1380</f>
        <v>0.8300529159783856</v>
      </c>
      <c r="U1380" s="55">
        <f>TRUNC(J1380*H1380,2)</f>
        <v>0</v>
      </c>
      <c r="V1380" s="55">
        <f>TRUNC(L1380*H1380,2)</f>
        <v>2075.29</v>
      </c>
      <c r="X1380" s="36" t="b">
        <v>1</v>
      </c>
    </row>
    <row r="1381" spans="1:24" ht="24" x14ac:dyDescent="0.3">
      <c r="A1381" s="42" t="s">
        <v>4471</v>
      </c>
      <c r="B1381" s="128" t="s">
        <v>2177</v>
      </c>
      <c r="C1381" s="50" t="s">
        <v>217</v>
      </c>
      <c r="D1381" s="51">
        <v>97627</v>
      </c>
      <c r="E1381" s="52" t="s">
        <v>3019</v>
      </c>
      <c r="F1381" s="53" t="s">
        <v>211</v>
      </c>
      <c r="G1381" s="54">
        <v>6.75</v>
      </c>
      <c r="H1381" s="55">
        <v>6.75</v>
      </c>
      <c r="I1381" s="73">
        <v>98.85</v>
      </c>
      <c r="J1381" s="55">
        <v>82.05</v>
      </c>
      <c r="K1381" s="73">
        <v>154.27000000000001</v>
      </c>
      <c r="L1381" s="55">
        <v>128.05000000000001</v>
      </c>
      <c r="M1381" s="55">
        <f>TRUNC(((J1381*G1381)+(L1381*G1381)),2)</f>
        <v>1418.17</v>
      </c>
      <c r="N1381" s="55">
        <f>TRUNC(((J1381*H1381)+(L1381*H1381)),2)</f>
        <v>1418.17</v>
      </c>
      <c r="O1381" s="38"/>
      <c r="P1381" s="55">
        <v>98.85</v>
      </c>
      <c r="Q1381" s="55">
        <v>154.27000000000001</v>
      </c>
      <c r="R1381" s="55">
        <v>1708.56</v>
      </c>
      <c r="S1381" s="55">
        <v>1708.56</v>
      </c>
      <c r="T1381" s="135">
        <f>N1381/S1381</f>
        <v>0.83003816079037329</v>
      </c>
      <c r="U1381" s="55">
        <f>TRUNC(J1381*H1381,2)</f>
        <v>553.83000000000004</v>
      </c>
      <c r="V1381" s="55">
        <f>TRUNC(L1381*H1381,2)</f>
        <v>864.33</v>
      </c>
      <c r="X1381" s="36" t="b">
        <v>1</v>
      </c>
    </row>
    <row r="1382" spans="1:24" x14ac:dyDescent="0.25">
      <c r="A1382" s="42" t="s">
        <v>4472</v>
      </c>
      <c r="B1382" s="128" t="s">
        <v>2178</v>
      </c>
      <c r="C1382" s="50" t="s">
        <v>163</v>
      </c>
      <c r="D1382" s="51">
        <v>20106</v>
      </c>
      <c r="E1382" s="56" t="s">
        <v>222</v>
      </c>
      <c r="F1382" s="53" t="s">
        <v>164</v>
      </c>
      <c r="G1382" s="54">
        <v>51.7</v>
      </c>
      <c r="H1382" s="55">
        <v>51.7</v>
      </c>
      <c r="I1382" s="73">
        <v>0</v>
      </c>
      <c r="J1382" s="55">
        <v>0</v>
      </c>
      <c r="K1382" s="73">
        <v>6.23</v>
      </c>
      <c r="L1382" s="55">
        <v>5.17</v>
      </c>
      <c r="M1382" s="55">
        <f>TRUNC(((J1382*G1382)+(L1382*G1382)),2)</f>
        <v>267.27999999999997</v>
      </c>
      <c r="N1382" s="55">
        <f>TRUNC(((J1382*H1382)+(L1382*H1382)),2)</f>
        <v>267.27999999999997</v>
      </c>
      <c r="O1382" s="37"/>
      <c r="P1382" s="55">
        <v>0</v>
      </c>
      <c r="Q1382" s="55">
        <v>6.23</v>
      </c>
      <c r="R1382" s="55">
        <v>322.08999999999997</v>
      </c>
      <c r="S1382" s="55">
        <v>322.08999999999997</v>
      </c>
      <c r="T1382" s="135">
        <f>N1382/S1382</f>
        <v>0.82983017169114226</v>
      </c>
      <c r="U1382" s="55">
        <f>TRUNC(J1382*H1382,2)</f>
        <v>0</v>
      </c>
      <c r="V1382" s="55">
        <f>TRUNC(L1382*H1382,2)</f>
        <v>267.27999999999997</v>
      </c>
      <c r="X1382" s="36" t="b">
        <v>1</v>
      </c>
    </row>
    <row r="1383" spans="1:24" x14ac:dyDescent="0.3">
      <c r="A1383" s="42" t="s">
        <v>4473</v>
      </c>
      <c r="B1383" s="128" t="s">
        <v>2179</v>
      </c>
      <c r="C1383" s="50" t="s">
        <v>163</v>
      </c>
      <c r="D1383" s="51">
        <v>20137</v>
      </c>
      <c r="E1383" s="56" t="s">
        <v>224</v>
      </c>
      <c r="F1383" s="53" t="s">
        <v>160</v>
      </c>
      <c r="G1383" s="54">
        <v>5</v>
      </c>
      <c r="H1383" s="55">
        <v>5</v>
      </c>
      <c r="I1383" s="73">
        <v>0</v>
      </c>
      <c r="J1383" s="55">
        <v>0</v>
      </c>
      <c r="K1383" s="73">
        <v>3.9</v>
      </c>
      <c r="L1383" s="55">
        <v>3.23</v>
      </c>
      <c r="M1383" s="55">
        <f>TRUNC(((J1383*G1383)+(L1383*G1383)),2)</f>
        <v>16.149999999999999</v>
      </c>
      <c r="N1383" s="55">
        <f>TRUNC(((J1383*H1383)+(L1383*H1383)),2)</f>
        <v>16.149999999999999</v>
      </c>
      <c r="O1383" s="38"/>
      <c r="P1383" s="55">
        <v>0</v>
      </c>
      <c r="Q1383" s="55">
        <v>3.9</v>
      </c>
      <c r="R1383" s="55">
        <v>19.5</v>
      </c>
      <c r="S1383" s="55">
        <v>19.5</v>
      </c>
      <c r="T1383" s="135">
        <f>N1383/S1383</f>
        <v>0.82820512820512815</v>
      </c>
      <c r="U1383" s="55">
        <f>TRUNC(J1383*H1383,2)</f>
        <v>0</v>
      </c>
      <c r="V1383" s="55">
        <f>TRUNC(L1383*H1383,2)</f>
        <v>16.149999999999999</v>
      </c>
      <c r="X1383" s="36" t="b">
        <v>1</v>
      </c>
    </row>
    <row r="1384" spans="1:24" ht="24" x14ac:dyDescent="0.3">
      <c r="A1384" s="42" t="s">
        <v>4474</v>
      </c>
      <c r="B1384" s="128" t="s">
        <v>2180</v>
      </c>
      <c r="C1384" s="50" t="s">
        <v>163</v>
      </c>
      <c r="D1384" s="51">
        <v>20140</v>
      </c>
      <c r="E1384" s="56" t="s">
        <v>1630</v>
      </c>
      <c r="F1384" s="53" t="s">
        <v>160</v>
      </c>
      <c r="G1384" s="54">
        <v>19</v>
      </c>
      <c r="H1384" s="55">
        <v>19</v>
      </c>
      <c r="I1384" s="73">
        <v>0</v>
      </c>
      <c r="J1384" s="55">
        <v>0</v>
      </c>
      <c r="K1384" s="73">
        <v>4.58</v>
      </c>
      <c r="L1384" s="55">
        <v>3.8</v>
      </c>
      <c r="M1384" s="55">
        <f>TRUNC(((J1384*G1384)+(L1384*G1384)),2)</f>
        <v>72.2</v>
      </c>
      <c r="N1384" s="55">
        <f>TRUNC(((J1384*H1384)+(L1384*H1384)),2)</f>
        <v>72.2</v>
      </c>
      <c r="O1384" s="38"/>
      <c r="P1384" s="55">
        <v>0</v>
      </c>
      <c r="Q1384" s="55">
        <v>4.58</v>
      </c>
      <c r="R1384" s="55">
        <v>87.02</v>
      </c>
      <c r="S1384" s="55">
        <v>87.02</v>
      </c>
      <c r="T1384" s="135">
        <f>N1384/S1384</f>
        <v>0.82969432314410485</v>
      </c>
      <c r="U1384" s="55">
        <f>TRUNC(J1384*H1384,2)</f>
        <v>0</v>
      </c>
      <c r="V1384" s="55">
        <f>TRUNC(L1384*H1384,2)</f>
        <v>72.2</v>
      </c>
      <c r="X1384" s="36" t="b">
        <v>1</v>
      </c>
    </row>
    <row r="1385" spans="1:24" x14ac:dyDescent="0.3">
      <c r="A1385" s="42" t="s">
        <v>4475</v>
      </c>
      <c r="B1385" s="128" t="s">
        <v>2181</v>
      </c>
      <c r="C1385" s="50" t="s">
        <v>163</v>
      </c>
      <c r="D1385" s="51">
        <v>20139</v>
      </c>
      <c r="E1385" s="56" t="s">
        <v>1628</v>
      </c>
      <c r="F1385" s="53" t="s">
        <v>164</v>
      </c>
      <c r="G1385" s="54">
        <v>4.58</v>
      </c>
      <c r="H1385" s="55">
        <v>4.58</v>
      </c>
      <c r="I1385" s="73">
        <v>0</v>
      </c>
      <c r="J1385" s="55">
        <v>0</v>
      </c>
      <c r="K1385" s="73">
        <v>3.9</v>
      </c>
      <c r="L1385" s="55">
        <v>3.23</v>
      </c>
      <c r="M1385" s="55">
        <f>TRUNC(((J1385*G1385)+(L1385*G1385)),2)</f>
        <v>14.79</v>
      </c>
      <c r="N1385" s="55">
        <f>TRUNC(((J1385*H1385)+(L1385*H1385)),2)</f>
        <v>14.79</v>
      </c>
      <c r="O1385" s="38"/>
      <c r="P1385" s="55">
        <v>0</v>
      </c>
      <c r="Q1385" s="55">
        <v>3.9</v>
      </c>
      <c r="R1385" s="55">
        <v>17.86</v>
      </c>
      <c r="S1385" s="55">
        <v>17.86</v>
      </c>
      <c r="T1385" s="135">
        <f>N1385/S1385</f>
        <v>0.82810750279955203</v>
      </c>
      <c r="U1385" s="55">
        <f>TRUNC(J1385*H1385,2)</f>
        <v>0</v>
      </c>
      <c r="V1385" s="55">
        <f>TRUNC(L1385*H1385,2)</f>
        <v>14.79</v>
      </c>
      <c r="X1385" s="36" t="b">
        <v>1</v>
      </c>
    </row>
    <row r="1386" spans="1:24" x14ac:dyDescent="0.25">
      <c r="A1386" s="42" t="s">
        <v>4476</v>
      </c>
      <c r="B1386" s="128" t="s">
        <v>2182</v>
      </c>
      <c r="C1386" s="50" t="s">
        <v>163</v>
      </c>
      <c r="D1386" s="51">
        <v>20138</v>
      </c>
      <c r="E1386" s="56" t="s">
        <v>227</v>
      </c>
      <c r="F1386" s="53" t="s">
        <v>160</v>
      </c>
      <c r="G1386" s="54">
        <v>2</v>
      </c>
      <c r="H1386" s="55">
        <v>2</v>
      </c>
      <c r="I1386" s="73">
        <v>0</v>
      </c>
      <c r="J1386" s="55">
        <v>0</v>
      </c>
      <c r="K1386" s="73">
        <v>5.19</v>
      </c>
      <c r="L1386" s="55">
        <v>4.3</v>
      </c>
      <c r="M1386" s="55">
        <f>TRUNC(((J1386*G1386)+(L1386*G1386)),2)</f>
        <v>8.6</v>
      </c>
      <c r="N1386" s="55">
        <f>TRUNC(((J1386*H1386)+(L1386*H1386)),2)</f>
        <v>8.6</v>
      </c>
      <c r="O1386" s="37"/>
      <c r="P1386" s="55">
        <v>0</v>
      </c>
      <c r="Q1386" s="55">
        <v>5.19</v>
      </c>
      <c r="R1386" s="55">
        <v>10.38</v>
      </c>
      <c r="S1386" s="55">
        <v>10.38</v>
      </c>
      <c r="T1386" s="135">
        <f>N1386/S1386</f>
        <v>0.82851637764932551</v>
      </c>
      <c r="U1386" s="55">
        <f>TRUNC(J1386*H1386,2)</f>
        <v>0</v>
      </c>
      <c r="V1386" s="55">
        <f>TRUNC(L1386*H1386,2)</f>
        <v>8.6</v>
      </c>
      <c r="X1386" s="36" t="b">
        <v>1</v>
      </c>
    </row>
    <row r="1387" spans="1:24" x14ac:dyDescent="0.25">
      <c r="A1387" s="42" t="s">
        <v>4477</v>
      </c>
      <c r="B1387" s="127" t="s">
        <v>2183</v>
      </c>
      <c r="C1387" s="132"/>
      <c r="D1387" s="132"/>
      <c r="E1387" s="47" t="s">
        <v>75</v>
      </c>
      <c r="F1387" s="132"/>
      <c r="G1387" s="48"/>
      <c r="H1387" s="48"/>
      <c r="I1387" s="72"/>
      <c r="J1387" s="48"/>
      <c r="K1387" s="72"/>
      <c r="L1387" s="48"/>
      <c r="M1387" s="314">
        <f>M1388</f>
        <v>3092.74</v>
      </c>
      <c r="N1387" s="314">
        <f>N1388</f>
        <v>3092.74</v>
      </c>
      <c r="O1387" s="37"/>
      <c r="P1387" s="48"/>
      <c r="Q1387" s="48"/>
      <c r="R1387" s="314">
        <v>3727.15</v>
      </c>
      <c r="S1387" s="314">
        <v>3727.15</v>
      </c>
      <c r="T1387" s="135">
        <f>N1387/S1387</f>
        <v>0.8297868344445487</v>
      </c>
      <c r="U1387" s="55">
        <f>TRUNC(J1387*H1387,2)</f>
        <v>0</v>
      </c>
      <c r="V1387" s="55">
        <f>TRUNC(L1387*H1387,2)</f>
        <v>0</v>
      </c>
      <c r="X1387" s="36" t="b">
        <v>1</v>
      </c>
    </row>
    <row r="1388" spans="1:24" x14ac:dyDescent="0.25">
      <c r="A1388" s="42" t="s">
        <v>4478</v>
      </c>
      <c r="B1388" s="128" t="s">
        <v>2184</v>
      </c>
      <c r="C1388" s="50" t="s">
        <v>163</v>
      </c>
      <c r="D1388" s="51">
        <v>30101</v>
      </c>
      <c r="E1388" s="56" t="s">
        <v>230</v>
      </c>
      <c r="F1388" s="53" t="s">
        <v>211</v>
      </c>
      <c r="G1388" s="54">
        <v>85.27</v>
      </c>
      <c r="H1388" s="55">
        <v>85.27</v>
      </c>
      <c r="I1388" s="73">
        <v>34.11</v>
      </c>
      <c r="J1388" s="55">
        <v>28.31</v>
      </c>
      <c r="K1388" s="73">
        <v>9.6</v>
      </c>
      <c r="L1388" s="55">
        <v>7.96</v>
      </c>
      <c r="M1388" s="55">
        <f>TRUNC(((J1388*G1388)+(L1388*G1388)),2)</f>
        <v>3092.74</v>
      </c>
      <c r="N1388" s="55">
        <f>TRUNC(((J1388*H1388)+(L1388*H1388)),2)</f>
        <v>3092.74</v>
      </c>
      <c r="O1388" s="37"/>
      <c r="P1388" s="55">
        <v>34.11</v>
      </c>
      <c r="Q1388" s="55">
        <v>9.6</v>
      </c>
      <c r="R1388" s="55">
        <v>3727.15</v>
      </c>
      <c r="S1388" s="55">
        <v>3727.15</v>
      </c>
      <c r="T1388" s="135">
        <f>N1388/S1388</f>
        <v>0.8297868344445487</v>
      </c>
      <c r="U1388" s="55">
        <f>TRUNC(J1388*H1388,2)</f>
        <v>2413.9899999999998</v>
      </c>
      <c r="V1388" s="55">
        <f>TRUNC(L1388*H1388,2)</f>
        <v>678.74</v>
      </c>
      <c r="X1388" s="36" t="b">
        <v>1</v>
      </c>
    </row>
    <row r="1389" spans="1:24" x14ac:dyDescent="0.25">
      <c r="A1389" s="42" t="s">
        <v>4479</v>
      </c>
      <c r="B1389" s="126">
        <v>32</v>
      </c>
      <c r="C1389" s="131"/>
      <c r="D1389" s="131"/>
      <c r="E1389" s="43" t="s">
        <v>34</v>
      </c>
      <c r="F1389" s="44" t="s">
        <v>160</v>
      </c>
      <c r="G1389" s="45">
        <v>1</v>
      </c>
      <c r="H1389" s="46"/>
      <c r="I1389" s="72"/>
      <c r="J1389" s="46"/>
      <c r="K1389" s="72"/>
      <c r="L1389" s="46"/>
      <c r="M1389" s="45">
        <f>M1390+M1394</f>
        <v>1004.6300000000001</v>
      </c>
      <c r="N1389" s="45">
        <f>N1390+N1394</f>
        <v>1004.6300000000001</v>
      </c>
      <c r="O1389" s="37"/>
      <c r="P1389" s="46"/>
      <c r="Q1389" s="46"/>
      <c r="R1389" s="45">
        <v>1210.47</v>
      </c>
      <c r="S1389" s="45">
        <v>1210.47</v>
      </c>
      <c r="T1389" s="135">
        <f>N1389/S1389</f>
        <v>0.82995034986410243</v>
      </c>
      <c r="U1389" s="55">
        <f>TRUNC(J1389*H1389,2)</f>
        <v>0</v>
      </c>
      <c r="V1389" s="55">
        <f>TRUNC(L1389*H1389,2)</f>
        <v>0</v>
      </c>
      <c r="X1389" s="36" t="b">
        <v>1</v>
      </c>
    </row>
    <row r="1390" spans="1:24" x14ac:dyDescent="0.25">
      <c r="A1390" s="42" t="s">
        <v>4480</v>
      </c>
      <c r="B1390" s="127" t="s">
        <v>2185</v>
      </c>
      <c r="C1390" s="132"/>
      <c r="D1390" s="132"/>
      <c r="E1390" s="47" t="s">
        <v>73</v>
      </c>
      <c r="F1390" s="132"/>
      <c r="G1390" s="48"/>
      <c r="H1390" s="48"/>
      <c r="I1390" s="72"/>
      <c r="J1390" s="48"/>
      <c r="K1390" s="72"/>
      <c r="L1390" s="48"/>
      <c r="M1390" s="314">
        <f>SUM(M1391:M1393)</f>
        <v>823.28000000000009</v>
      </c>
      <c r="N1390" s="314">
        <f>SUM(N1391:N1393)</f>
        <v>823.28000000000009</v>
      </c>
      <c r="O1390" s="37"/>
      <c r="P1390" s="48"/>
      <c r="Q1390" s="48"/>
      <c r="R1390" s="314">
        <v>991.92</v>
      </c>
      <c r="S1390" s="314">
        <v>991.92</v>
      </c>
      <c r="T1390" s="135">
        <f>N1390/S1390</f>
        <v>0.82998628921687245</v>
      </c>
      <c r="U1390" s="55">
        <f>TRUNC(J1390*H1390,2)</f>
        <v>0</v>
      </c>
      <c r="V1390" s="55">
        <f>TRUNC(L1390*H1390,2)</f>
        <v>0</v>
      </c>
      <c r="X1390" s="36" t="b">
        <v>1</v>
      </c>
    </row>
    <row r="1391" spans="1:24" x14ac:dyDescent="0.25">
      <c r="A1391" s="42" t="s">
        <v>4481</v>
      </c>
      <c r="B1391" s="128" t="s">
        <v>2186</v>
      </c>
      <c r="C1391" s="50" t="s">
        <v>163</v>
      </c>
      <c r="D1391" s="51">
        <v>72080</v>
      </c>
      <c r="E1391" s="56" t="s">
        <v>1294</v>
      </c>
      <c r="F1391" s="53" t="s">
        <v>185</v>
      </c>
      <c r="G1391" s="54">
        <v>4</v>
      </c>
      <c r="H1391" s="55">
        <v>4</v>
      </c>
      <c r="I1391" s="73">
        <v>200</v>
      </c>
      <c r="J1391" s="55">
        <v>166.02</v>
      </c>
      <c r="K1391" s="73">
        <v>0</v>
      </c>
      <c r="L1391" s="55">
        <v>0</v>
      </c>
      <c r="M1391" s="55">
        <f>TRUNC(((J1391*G1391)+(L1391*G1391)),2)</f>
        <v>664.08</v>
      </c>
      <c r="N1391" s="55">
        <f>TRUNC(((J1391*H1391)+(L1391*H1391)),2)</f>
        <v>664.08</v>
      </c>
      <c r="O1391" s="37"/>
      <c r="P1391" s="55">
        <v>200</v>
      </c>
      <c r="Q1391" s="55">
        <v>0</v>
      </c>
      <c r="R1391" s="55">
        <v>800</v>
      </c>
      <c r="S1391" s="55">
        <v>800</v>
      </c>
      <c r="T1391" s="135">
        <f>N1391/S1391</f>
        <v>0.83010000000000006</v>
      </c>
      <c r="U1391" s="55">
        <f>TRUNC(J1391*H1391,2)</f>
        <v>664.08</v>
      </c>
      <c r="V1391" s="55">
        <f>TRUNC(L1391*H1391,2)</f>
        <v>0</v>
      </c>
      <c r="X1391" s="36" t="b">
        <v>1</v>
      </c>
    </row>
    <row r="1392" spans="1:24" x14ac:dyDescent="0.25">
      <c r="A1392" s="42" t="s">
        <v>4482</v>
      </c>
      <c r="B1392" s="128" t="s">
        <v>2187</v>
      </c>
      <c r="C1392" s="50" t="s">
        <v>217</v>
      </c>
      <c r="D1392" s="51">
        <v>88267</v>
      </c>
      <c r="E1392" s="56" t="s">
        <v>1632</v>
      </c>
      <c r="F1392" s="53" t="s">
        <v>185</v>
      </c>
      <c r="G1392" s="54">
        <v>4</v>
      </c>
      <c r="H1392" s="55">
        <v>4</v>
      </c>
      <c r="I1392" s="73">
        <v>5.36</v>
      </c>
      <c r="J1392" s="55">
        <v>4.4400000000000004</v>
      </c>
      <c r="K1392" s="73">
        <v>22.58</v>
      </c>
      <c r="L1392" s="55">
        <v>18.739999999999998</v>
      </c>
      <c r="M1392" s="55">
        <f>TRUNC(((J1392*G1392)+(L1392*G1392)),2)</f>
        <v>92.72</v>
      </c>
      <c r="N1392" s="55">
        <f>TRUNC(((J1392*H1392)+(L1392*H1392)),2)</f>
        <v>92.72</v>
      </c>
      <c r="O1392" s="37"/>
      <c r="P1392" s="55">
        <v>5.36</v>
      </c>
      <c r="Q1392" s="55">
        <v>22.58</v>
      </c>
      <c r="R1392" s="55">
        <v>111.76</v>
      </c>
      <c r="S1392" s="55">
        <v>111.76</v>
      </c>
      <c r="T1392" s="135">
        <f>N1392/S1392</f>
        <v>0.82963493199713667</v>
      </c>
      <c r="U1392" s="55">
        <f>TRUNC(J1392*H1392,2)</f>
        <v>17.760000000000002</v>
      </c>
      <c r="V1392" s="55">
        <f>TRUNC(L1392*H1392,2)</f>
        <v>74.959999999999994</v>
      </c>
      <c r="X1392" s="36" t="b">
        <v>1</v>
      </c>
    </row>
    <row r="1393" spans="1:24" ht="24" x14ac:dyDescent="0.3">
      <c r="A1393" s="42" t="s">
        <v>4483</v>
      </c>
      <c r="B1393" s="128" t="s">
        <v>2188</v>
      </c>
      <c r="C1393" s="50" t="s">
        <v>217</v>
      </c>
      <c r="D1393" s="51">
        <v>88248</v>
      </c>
      <c r="E1393" s="52" t="s">
        <v>3089</v>
      </c>
      <c r="F1393" s="53" t="s">
        <v>185</v>
      </c>
      <c r="G1393" s="54">
        <v>4</v>
      </c>
      <c r="H1393" s="55">
        <v>4</v>
      </c>
      <c r="I1393" s="73">
        <v>5.36</v>
      </c>
      <c r="J1393" s="55">
        <v>4.4400000000000004</v>
      </c>
      <c r="K1393" s="73">
        <v>14.68</v>
      </c>
      <c r="L1393" s="55">
        <v>12.18</v>
      </c>
      <c r="M1393" s="55">
        <f>TRUNC(((J1393*G1393)+(L1393*G1393)),2)</f>
        <v>66.48</v>
      </c>
      <c r="N1393" s="55">
        <f>TRUNC(((J1393*H1393)+(L1393*H1393)),2)</f>
        <v>66.48</v>
      </c>
      <c r="O1393" s="38"/>
      <c r="P1393" s="55">
        <v>5.36</v>
      </c>
      <c r="Q1393" s="55">
        <v>14.68</v>
      </c>
      <c r="R1393" s="55">
        <v>80.16</v>
      </c>
      <c r="S1393" s="55">
        <v>80.16</v>
      </c>
      <c r="T1393" s="135">
        <f>N1393/S1393</f>
        <v>0.8293413173652695</v>
      </c>
      <c r="U1393" s="55">
        <f>TRUNC(J1393*H1393,2)</f>
        <v>17.760000000000002</v>
      </c>
      <c r="V1393" s="55">
        <f>TRUNC(L1393*H1393,2)</f>
        <v>48.72</v>
      </c>
      <c r="X1393" s="36" t="b">
        <v>1</v>
      </c>
    </row>
    <row r="1394" spans="1:24" x14ac:dyDescent="0.25">
      <c r="A1394" s="42" t="s">
        <v>4484</v>
      </c>
      <c r="B1394" s="127" t="s">
        <v>2189</v>
      </c>
      <c r="C1394" s="132"/>
      <c r="D1394" s="132"/>
      <c r="E1394" s="47" t="s">
        <v>75</v>
      </c>
      <c r="F1394" s="132"/>
      <c r="G1394" s="48"/>
      <c r="H1394" s="48"/>
      <c r="I1394" s="72"/>
      <c r="J1394" s="48"/>
      <c r="K1394" s="72"/>
      <c r="L1394" s="48"/>
      <c r="M1394" s="314">
        <f>M1395</f>
        <v>181.35</v>
      </c>
      <c r="N1394" s="314">
        <f>N1395</f>
        <v>181.35</v>
      </c>
      <c r="O1394" s="37"/>
      <c r="P1394" s="48"/>
      <c r="Q1394" s="48"/>
      <c r="R1394" s="314">
        <v>218.55</v>
      </c>
      <c r="S1394" s="314">
        <v>218.55</v>
      </c>
      <c r="T1394" s="135">
        <f>N1394/S1394</f>
        <v>0.82978723404255317</v>
      </c>
      <c r="U1394" s="55">
        <f>TRUNC(J1394*H1394,2)</f>
        <v>0</v>
      </c>
      <c r="V1394" s="55">
        <f>TRUNC(L1394*H1394,2)</f>
        <v>0</v>
      </c>
      <c r="X1394" s="36" t="b">
        <v>1</v>
      </c>
    </row>
    <row r="1395" spans="1:24" x14ac:dyDescent="0.25">
      <c r="A1395" s="42" t="s">
        <v>4485</v>
      </c>
      <c r="B1395" s="128" t="s">
        <v>2190</v>
      </c>
      <c r="C1395" s="50" t="s">
        <v>163</v>
      </c>
      <c r="D1395" s="51">
        <v>30101</v>
      </c>
      <c r="E1395" s="56" t="s">
        <v>230</v>
      </c>
      <c r="F1395" s="53" t="s">
        <v>211</v>
      </c>
      <c r="G1395" s="54">
        <v>5</v>
      </c>
      <c r="H1395" s="55">
        <v>5</v>
      </c>
      <c r="I1395" s="73">
        <v>34.11</v>
      </c>
      <c r="J1395" s="55">
        <v>28.31</v>
      </c>
      <c r="K1395" s="73">
        <v>9.6</v>
      </c>
      <c r="L1395" s="55">
        <v>7.96</v>
      </c>
      <c r="M1395" s="55">
        <f>TRUNC(((J1395*G1395)+(L1395*G1395)),2)</f>
        <v>181.35</v>
      </c>
      <c r="N1395" s="55">
        <f>TRUNC(((J1395*H1395)+(L1395*H1395)),2)</f>
        <v>181.35</v>
      </c>
      <c r="O1395" s="37"/>
      <c r="P1395" s="55">
        <v>34.11</v>
      </c>
      <c r="Q1395" s="55">
        <v>9.6</v>
      </c>
      <c r="R1395" s="55">
        <v>218.55</v>
      </c>
      <c r="S1395" s="55">
        <v>218.55</v>
      </c>
      <c r="T1395" s="135">
        <f>N1395/S1395</f>
        <v>0.82978723404255317</v>
      </c>
      <c r="U1395" s="55">
        <f>TRUNC(J1395*H1395,2)</f>
        <v>141.55000000000001</v>
      </c>
      <c r="V1395" s="55">
        <f>TRUNC(L1395*H1395,2)</f>
        <v>39.799999999999997</v>
      </c>
      <c r="X1395" s="36" t="b">
        <v>1</v>
      </c>
    </row>
    <row r="1396" spans="1:24" x14ac:dyDescent="0.25">
      <c r="A1396" s="42" t="s">
        <v>4486</v>
      </c>
      <c r="B1396" s="126">
        <v>33</v>
      </c>
      <c r="C1396" s="131"/>
      <c r="D1396" s="131"/>
      <c r="E1396" s="43" t="s">
        <v>2191</v>
      </c>
      <c r="F1396" s="44" t="s">
        <v>160</v>
      </c>
      <c r="G1396" s="45">
        <v>1</v>
      </c>
      <c r="H1396" s="46"/>
      <c r="I1396" s="72"/>
      <c r="J1396" s="46"/>
      <c r="K1396" s="72"/>
      <c r="L1396" s="46"/>
      <c r="M1396" s="45">
        <f>M1397+M1399</f>
        <v>2673.96</v>
      </c>
      <c r="N1396" s="45">
        <f>N1397+N1399</f>
        <v>2673.96</v>
      </c>
      <c r="O1396" s="37"/>
      <c r="P1396" s="46"/>
      <c r="Q1396" s="46"/>
      <c r="R1396" s="45">
        <v>3221.4</v>
      </c>
      <c r="S1396" s="45">
        <v>3221.4</v>
      </c>
      <c r="T1396" s="135">
        <f>N1396/S1396</f>
        <v>0.83006146395976899</v>
      </c>
      <c r="U1396" s="55">
        <f>TRUNC(J1396*H1396,2)</f>
        <v>0</v>
      </c>
      <c r="V1396" s="55">
        <f>TRUNC(L1396*H1396,2)</f>
        <v>0</v>
      </c>
      <c r="X1396" s="36" t="b">
        <v>1</v>
      </c>
    </row>
    <row r="1397" spans="1:24" x14ac:dyDescent="0.25">
      <c r="A1397" s="42" t="s">
        <v>4487</v>
      </c>
      <c r="B1397" s="127" t="s">
        <v>2192</v>
      </c>
      <c r="C1397" s="132"/>
      <c r="D1397" s="132"/>
      <c r="E1397" s="47" t="s">
        <v>99</v>
      </c>
      <c r="F1397" s="132"/>
      <c r="G1397" s="48"/>
      <c r="H1397" s="48"/>
      <c r="I1397" s="72"/>
      <c r="J1397" s="48"/>
      <c r="K1397" s="72"/>
      <c r="L1397" s="48"/>
      <c r="M1397" s="314">
        <f>M1398</f>
        <v>2282.2800000000002</v>
      </c>
      <c r="N1397" s="314">
        <f>N1398</f>
        <v>2282.2800000000002</v>
      </c>
      <c r="O1397" s="37"/>
      <c r="P1397" s="48"/>
      <c r="Q1397" s="48"/>
      <c r="R1397" s="314">
        <v>2749.44</v>
      </c>
      <c r="S1397" s="314">
        <v>2749.44</v>
      </c>
      <c r="T1397" s="135">
        <f>N1397/S1397</f>
        <v>0.83008903631284925</v>
      </c>
      <c r="U1397" s="55">
        <f>TRUNC(J1397*H1397,2)</f>
        <v>0</v>
      </c>
      <c r="V1397" s="55">
        <f>TRUNC(L1397*H1397,2)</f>
        <v>0</v>
      </c>
      <c r="X1397" s="36" t="b">
        <v>1</v>
      </c>
    </row>
    <row r="1398" spans="1:24" x14ac:dyDescent="0.25">
      <c r="A1398" s="42" t="s">
        <v>4488</v>
      </c>
      <c r="B1398" s="128" t="s">
        <v>2193</v>
      </c>
      <c r="C1398" s="50" t="s">
        <v>163</v>
      </c>
      <c r="D1398" s="51">
        <v>180304</v>
      </c>
      <c r="E1398" s="56" t="s">
        <v>2194</v>
      </c>
      <c r="F1398" s="53" t="s">
        <v>164</v>
      </c>
      <c r="G1398" s="54">
        <v>6</v>
      </c>
      <c r="H1398" s="55">
        <v>6</v>
      </c>
      <c r="I1398" s="73">
        <v>414.41</v>
      </c>
      <c r="J1398" s="55">
        <v>344</v>
      </c>
      <c r="K1398" s="73">
        <v>43.83</v>
      </c>
      <c r="L1398" s="55">
        <v>36.380000000000003</v>
      </c>
      <c r="M1398" s="55">
        <f>TRUNC(((J1398*G1398)+(L1398*G1398)),2)</f>
        <v>2282.2800000000002</v>
      </c>
      <c r="N1398" s="55">
        <f>TRUNC(((J1398*H1398)+(L1398*H1398)),2)</f>
        <v>2282.2800000000002</v>
      </c>
      <c r="O1398" s="37"/>
      <c r="P1398" s="55">
        <v>414.41</v>
      </c>
      <c r="Q1398" s="55">
        <v>43.83</v>
      </c>
      <c r="R1398" s="55">
        <v>2749.44</v>
      </c>
      <c r="S1398" s="55">
        <v>2749.44</v>
      </c>
      <c r="T1398" s="135">
        <f>N1398/S1398</f>
        <v>0.83008903631284925</v>
      </c>
      <c r="U1398" s="55">
        <f>TRUNC(J1398*H1398,2)</f>
        <v>2064</v>
      </c>
      <c r="V1398" s="55">
        <f>TRUNC(L1398*H1398,2)</f>
        <v>218.28</v>
      </c>
      <c r="X1398" s="36" t="b">
        <v>1</v>
      </c>
    </row>
    <row r="1399" spans="1:24" x14ac:dyDescent="0.25">
      <c r="A1399" s="42" t="s">
        <v>4489</v>
      </c>
      <c r="B1399" s="127" t="s">
        <v>2195</v>
      </c>
      <c r="C1399" s="132"/>
      <c r="D1399" s="132"/>
      <c r="E1399" s="47" t="s">
        <v>115</v>
      </c>
      <c r="F1399" s="132"/>
      <c r="G1399" s="48"/>
      <c r="H1399" s="48"/>
      <c r="I1399" s="72"/>
      <c r="J1399" s="48"/>
      <c r="K1399" s="72"/>
      <c r="L1399" s="48"/>
      <c r="M1399" s="314">
        <f>M1400</f>
        <v>391.68</v>
      </c>
      <c r="N1399" s="314">
        <f>N1400</f>
        <v>391.68</v>
      </c>
      <c r="O1399" s="37"/>
      <c r="P1399" s="48"/>
      <c r="Q1399" s="48"/>
      <c r="R1399" s="314">
        <v>471.96</v>
      </c>
      <c r="S1399" s="314">
        <v>471.96</v>
      </c>
      <c r="T1399" s="135">
        <f>N1399/S1399</f>
        <v>0.82990083905415724</v>
      </c>
      <c r="U1399" s="55">
        <f>TRUNC(J1399*H1399,2)</f>
        <v>0</v>
      </c>
      <c r="V1399" s="55">
        <f>TRUNC(L1399*H1399,2)</f>
        <v>0</v>
      </c>
      <c r="X1399" s="36" t="b">
        <v>1</v>
      </c>
    </row>
    <row r="1400" spans="1:24" x14ac:dyDescent="0.3">
      <c r="A1400" s="42" t="s">
        <v>4490</v>
      </c>
      <c r="B1400" s="128" t="s">
        <v>2196</v>
      </c>
      <c r="C1400" s="50" t="s">
        <v>163</v>
      </c>
      <c r="D1400" s="51">
        <v>261602</v>
      </c>
      <c r="E1400" s="56" t="s">
        <v>506</v>
      </c>
      <c r="F1400" s="53" t="s">
        <v>164</v>
      </c>
      <c r="G1400" s="54">
        <v>18</v>
      </c>
      <c r="H1400" s="55">
        <v>18</v>
      </c>
      <c r="I1400" s="73">
        <v>11.35</v>
      </c>
      <c r="J1400" s="55">
        <v>9.42</v>
      </c>
      <c r="K1400" s="73">
        <v>14.87</v>
      </c>
      <c r="L1400" s="55">
        <v>12.34</v>
      </c>
      <c r="M1400" s="55">
        <f>TRUNC(((J1400*G1400)+(L1400*G1400)),2)</f>
        <v>391.68</v>
      </c>
      <c r="N1400" s="55">
        <f>TRUNC(((J1400*H1400)+(L1400*H1400)),2)</f>
        <v>391.68</v>
      </c>
      <c r="O1400" s="38"/>
      <c r="P1400" s="55">
        <v>11.35</v>
      </c>
      <c r="Q1400" s="55">
        <v>14.87</v>
      </c>
      <c r="R1400" s="55">
        <v>471.96</v>
      </c>
      <c r="S1400" s="55">
        <v>471.96</v>
      </c>
      <c r="T1400" s="135">
        <f>N1400/S1400</f>
        <v>0.82990083905415724</v>
      </c>
      <c r="U1400" s="55">
        <f>TRUNC(J1400*H1400,2)</f>
        <v>169.56</v>
      </c>
      <c r="V1400" s="55">
        <f>TRUNC(L1400*H1400,2)</f>
        <v>222.12</v>
      </c>
      <c r="X1400" s="36" t="b">
        <v>1</v>
      </c>
    </row>
    <row r="1401" spans="1:24" x14ac:dyDescent="0.25">
      <c r="A1401" s="42" t="s">
        <v>4491</v>
      </c>
      <c r="B1401" s="126">
        <v>34</v>
      </c>
      <c r="C1401" s="131"/>
      <c r="D1401" s="131"/>
      <c r="E1401" s="43" t="s">
        <v>36</v>
      </c>
      <c r="F1401" s="44" t="s">
        <v>160</v>
      </c>
      <c r="G1401" s="45">
        <v>1</v>
      </c>
      <c r="H1401" s="46"/>
      <c r="I1401" s="72"/>
      <c r="J1401" s="46"/>
      <c r="K1401" s="72"/>
      <c r="L1401" s="46"/>
      <c r="M1401" s="45">
        <f>M1402+M1404+M1406</f>
        <v>1332.87</v>
      </c>
      <c r="N1401" s="45">
        <f>N1402+N1404+N1406</f>
        <v>1332.87</v>
      </c>
      <c r="O1401" s="37"/>
      <c r="P1401" s="46"/>
      <c r="Q1401" s="46"/>
      <c r="R1401" s="45">
        <v>1607.26</v>
      </c>
      <c r="S1401" s="45">
        <v>1607.26</v>
      </c>
      <c r="T1401" s="135">
        <f>N1401/S1401</f>
        <v>0.82928088797083233</v>
      </c>
      <c r="U1401" s="55">
        <f>TRUNC(J1401*H1401,2)</f>
        <v>0</v>
      </c>
      <c r="V1401" s="55">
        <f>TRUNC(L1401*H1401,2)</f>
        <v>0</v>
      </c>
      <c r="X1401" s="36" t="b">
        <v>1</v>
      </c>
    </row>
    <row r="1402" spans="1:24" x14ac:dyDescent="0.25">
      <c r="A1402" s="42" t="s">
        <v>4492</v>
      </c>
      <c r="B1402" s="127" t="s">
        <v>2197</v>
      </c>
      <c r="C1402" s="132"/>
      <c r="D1402" s="132"/>
      <c r="E1402" s="47" t="s">
        <v>73</v>
      </c>
      <c r="F1402" s="132"/>
      <c r="G1402" s="48"/>
      <c r="H1402" s="48"/>
      <c r="I1402" s="72"/>
      <c r="J1402" s="48"/>
      <c r="K1402" s="72"/>
      <c r="L1402" s="48"/>
      <c r="M1402" s="314">
        <f>M1403</f>
        <v>366.55</v>
      </c>
      <c r="N1402" s="314">
        <f>N1403</f>
        <v>366.55</v>
      </c>
      <c r="O1402" s="37"/>
      <c r="P1402" s="48"/>
      <c r="Q1402" s="48"/>
      <c r="R1402" s="314">
        <v>442.84</v>
      </c>
      <c r="S1402" s="314">
        <v>442.84</v>
      </c>
      <c r="T1402" s="135">
        <f>N1402/S1402</f>
        <v>0.82772558937765339</v>
      </c>
      <c r="U1402" s="55">
        <f>TRUNC(J1402*H1402,2)</f>
        <v>0</v>
      </c>
      <c r="V1402" s="55">
        <f>TRUNC(L1402*H1402,2)</f>
        <v>0</v>
      </c>
      <c r="X1402" s="36" t="b">
        <v>1</v>
      </c>
    </row>
    <row r="1403" spans="1:24" x14ac:dyDescent="0.25">
      <c r="A1403" s="42" t="s">
        <v>4493</v>
      </c>
      <c r="B1403" s="128" t="s">
        <v>2198</v>
      </c>
      <c r="C1403" s="50" t="s">
        <v>163</v>
      </c>
      <c r="D1403" s="51">
        <v>20202</v>
      </c>
      <c r="E1403" s="56" t="s">
        <v>236</v>
      </c>
      <c r="F1403" s="53" t="s">
        <v>164</v>
      </c>
      <c r="G1403" s="54">
        <v>165.86</v>
      </c>
      <c r="H1403" s="55">
        <v>165.86</v>
      </c>
      <c r="I1403" s="73">
        <v>0</v>
      </c>
      <c r="J1403" s="55">
        <v>0</v>
      </c>
      <c r="K1403" s="73">
        <v>2.67</v>
      </c>
      <c r="L1403" s="55">
        <v>2.21</v>
      </c>
      <c r="M1403" s="55">
        <f>TRUNC(((J1403*G1403)+(L1403*G1403)),2)</f>
        <v>366.55</v>
      </c>
      <c r="N1403" s="55">
        <f>TRUNC(((J1403*H1403)+(L1403*H1403)),2)</f>
        <v>366.55</v>
      </c>
      <c r="O1403" s="37"/>
      <c r="P1403" s="55">
        <v>0</v>
      </c>
      <c r="Q1403" s="55">
        <v>2.67</v>
      </c>
      <c r="R1403" s="55">
        <v>442.84</v>
      </c>
      <c r="S1403" s="55">
        <v>442.84</v>
      </c>
      <c r="T1403" s="135">
        <f>N1403/S1403</f>
        <v>0.82772558937765339</v>
      </c>
      <c r="U1403" s="55">
        <f>TRUNC(J1403*H1403,2)</f>
        <v>0</v>
      </c>
      <c r="V1403" s="55">
        <f>TRUNC(L1403*H1403,2)</f>
        <v>366.55</v>
      </c>
      <c r="X1403" s="36" t="b">
        <v>1</v>
      </c>
    </row>
    <row r="1404" spans="1:24" x14ac:dyDescent="0.25">
      <c r="A1404" s="42" t="s">
        <v>4494</v>
      </c>
      <c r="B1404" s="127" t="s">
        <v>2199</v>
      </c>
      <c r="C1404" s="132"/>
      <c r="D1404" s="132"/>
      <c r="E1404" s="47" t="s">
        <v>75</v>
      </c>
      <c r="F1404" s="132"/>
      <c r="G1404" s="48"/>
      <c r="H1404" s="48"/>
      <c r="I1404" s="72"/>
      <c r="J1404" s="48"/>
      <c r="K1404" s="72"/>
      <c r="L1404" s="48"/>
      <c r="M1404" s="314">
        <f>M1405</f>
        <v>120.05</v>
      </c>
      <c r="N1404" s="314">
        <f>N1405</f>
        <v>120.05</v>
      </c>
      <c r="O1404" s="37"/>
      <c r="P1404" s="48"/>
      <c r="Q1404" s="48"/>
      <c r="R1404" s="314">
        <v>144.68</v>
      </c>
      <c r="S1404" s="314">
        <v>144.68</v>
      </c>
      <c r="T1404" s="135">
        <f>N1404/S1404</f>
        <v>0.82976223389549342</v>
      </c>
      <c r="U1404" s="55">
        <f>TRUNC(J1404*H1404,2)</f>
        <v>0</v>
      </c>
      <c r="V1404" s="55">
        <f>TRUNC(L1404*H1404,2)</f>
        <v>0</v>
      </c>
      <c r="X1404" s="36" t="b">
        <v>1</v>
      </c>
    </row>
    <row r="1405" spans="1:24" x14ac:dyDescent="0.25">
      <c r="A1405" s="42" t="s">
        <v>4495</v>
      </c>
      <c r="B1405" s="128" t="s">
        <v>2200</v>
      </c>
      <c r="C1405" s="50" t="s">
        <v>163</v>
      </c>
      <c r="D1405" s="51">
        <v>30101</v>
      </c>
      <c r="E1405" s="56" t="s">
        <v>230</v>
      </c>
      <c r="F1405" s="53" t="s">
        <v>211</v>
      </c>
      <c r="G1405" s="54">
        <v>3.31</v>
      </c>
      <c r="H1405" s="55">
        <v>3.31</v>
      </c>
      <c r="I1405" s="73">
        <v>34.11</v>
      </c>
      <c r="J1405" s="55">
        <v>28.31</v>
      </c>
      <c r="K1405" s="73">
        <v>9.6</v>
      </c>
      <c r="L1405" s="55">
        <v>7.96</v>
      </c>
      <c r="M1405" s="55">
        <f>TRUNC(((J1405*G1405)+(L1405*G1405)),2)</f>
        <v>120.05</v>
      </c>
      <c r="N1405" s="55">
        <f>TRUNC(((J1405*H1405)+(L1405*H1405)),2)</f>
        <v>120.05</v>
      </c>
      <c r="O1405" s="37"/>
      <c r="P1405" s="55">
        <v>34.11</v>
      </c>
      <c r="Q1405" s="55">
        <v>9.6</v>
      </c>
      <c r="R1405" s="55">
        <v>144.68</v>
      </c>
      <c r="S1405" s="55">
        <v>144.68</v>
      </c>
      <c r="T1405" s="135">
        <f>N1405/S1405</f>
        <v>0.82976223389549342</v>
      </c>
      <c r="U1405" s="55">
        <f>TRUNC(J1405*H1405,2)</f>
        <v>93.7</v>
      </c>
      <c r="V1405" s="55">
        <f>TRUNC(L1405*H1405,2)</f>
        <v>26.34</v>
      </c>
      <c r="X1405" s="36" t="b">
        <v>1</v>
      </c>
    </row>
    <row r="1406" spans="1:24" x14ac:dyDescent="0.25">
      <c r="A1406" s="42" t="s">
        <v>4496</v>
      </c>
      <c r="B1406" s="127" t="s">
        <v>2201</v>
      </c>
      <c r="C1406" s="132"/>
      <c r="D1406" s="132"/>
      <c r="E1406" s="47" t="s">
        <v>95</v>
      </c>
      <c r="F1406" s="132"/>
      <c r="G1406" s="48"/>
      <c r="H1406" s="48"/>
      <c r="I1406" s="72"/>
      <c r="J1406" s="48"/>
      <c r="K1406" s="72"/>
      <c r="L1406" s="48"/>
      <c r="M1406" s="314">
        <f>M1407</f>
        <v>846.27</v>
      </c>
      <c r="N1406" s="314">
        <f>N1407</f>
        <v>846.27</v>
      </c>
      <c r="O1406" s="37"/>
      <c r="P1406" s="48"/>
      <c r="Q1406" s="48"/>
      <c r="R1406" s="314">
        <v>1019.74</v>
      </c>
      <c r="S1406" s="314">
        <v>1019.74</v>
      </c>
      <c r="T1406" s="135">
        <f>N1406/S1406</f>
        <v>0.82988801066938633</v>
      </c>
      <c r="U1406" s="55">
        <f>TRUNC(J1406*H1406,2)</f>
        <v>0</v>
      </c>
      <c r="V1406" s="55">
        <f>TRUNC(L1406*H1406,2)</f>
        <v>0</v>
      </c>
      <c r="X1406" s="36" t="b">
        <v>1</v>
      </c>
    </row>
    <row r="1407" spans="1:24" x14ac:dyDescent="0.25">
      <c r="A1407" s="42" t="s">
        <v>4497</v>
      </c>
      <c r="B1407" s="128" t="s">
        <v>2202</v>
      </c>
      <c r="C1407" s="50" t="s">
        <v>163</v>
      </c>
      <c r="D1407" s="51">
        <v>160601</v>
      </c>
      <c r="E1407" s="56" t="s">
        <v>261</v>
      </c>
      <c r="F1407" s="53" t="s">
        <v>172</v>
      </c>
      <c r="G1407" s="54">
        <v>16.350000000000001</v>
      </c>
      <c r="H1407" s="55">
        <v>16.350000000000001</v>
      </c>
      <c r="I1407" s="73">
        <v>28.17</v>
      </c>
      <c r="J1407" s="55">
        <v>23.38</v>
      </c>
      <c r="K1407" s="73">
        <v>34.200000000000003</v>
      </c>
      <c r="L1407" s="55">
        <v>28.38</v>
      </c>
      <c r="M1407" s="55">
        <f>TRUNC(((J1407*G1407)+(L1407*G1407)),2)</f>
        <v>846.27</v>
      </c>
      <c r="N1407" s="55">
        <f>TRUNC(((J1407*H1407)+(L1407*H1407)),2)</f>
        <v>846.27</v>
      </c>
      <c r="O1407" s="37"/>
      <c r="P1407" s="55">
        <v>28.17</v>
      </c>
      <c r="Q1407" s="55">
        <v>34.200000000000003</v>
      </c>
      <c r="R1407" s="55">
        <v>1019.74</v>
      </c>
      <c r="S1407" s="55">
        <v>1019.74</v>
      </c>
      <c r="T1407" s="135">
        <f>N1407/S1407</f>
        <v>0.82988801066938633</v>
      </c>
      <c r="U1407" s="55">
        <f>TRUNC(J1407*H1407,2)</f>
        <v>382.26</v>
      </c>
      <c r="V1407" s="55">
        <f>TRUNC(L1407*H1407,2)</f>
        <v>464.01</v>
      </c>
      <c r="X1407" s="36" t="b">
        <v>1</v>
      </c>
    </row>
    <row r="1408" spans="1:24" x14ac:dyDescent="0.25">
      <c r="A1408" s="42" t="s">
        <v>4498</v>
      </c>
      <c r="B1408" s="126">
        <v>35</v>
      </c>
      <c r="C1408" s="131"/>
      <c r="D1408" s="131"/>
      <c r="E1408" s="43" t="s">
        <v>2203</v>
      </c>
      <c r="F1408" s="44" t="s">
        <v>160</v>
      </c>
      <c r="G1408" s="45">
        <v>1</v>
      </c>
      <c r="H1408" s="46"/>
      <c r="I1408" s="72"/>
      <c r="J1408" s="46"/>
      <c r="K1408" s="72"/>
      <c r="L1408" s="46"/>
      <c r="M1408" s="45">
        <f>M1409+M1411+M1413+M1416+M1432+M1465+M1468+M1473+M1475+M1480+M1489+M1491+M1496+M1499+M1507+M1510+M1530</f>
        <v>152910.49000000002</v>
      </c>
      <c r="N1408" s="45">
        <f>N1409+N1411+N1413+N1416+N1432+N1465+N1468+N1473+N1475+N1480+N1489+N1491+N1496+N1499+N1507+N1510+N1530</f>
        <v>152910.49000000002</v>
      </c>
      <c r="O1408" s="37"/>
      <c r="P1408" s="46"/>
      <c r="Q1408" s="46"/>
      <c r="R1408" s="45">
        <v>184287.15</v>
      </c>
      <c r="S1408" s="45">
        <v>184287.15</v>
      </c>
      <c r="T1408" s="135">
        <f>N1408/S1408</f>
        <v>0.82974038070478606</v>
      </c>
      <c r="U1408" s="55">
        <f>TRUNC(J1408*H1408,2)</f>
        <v>0</v>
      </c>
      <c r="V1408" s="55">
        <f>TRUNC(L1408*H1408,2)</f>
        <v>0</v>
      </c>
      <c r="X1408" s="36" t="b">
        <v>1</v>
      </c>
    </row>
    <row r="1409" spans="1:24" x14ac:dyDescent="0.25">
      <c r="A1409" s="42" t="s">
        <v>5254</v>
      </c>
      <c r="B1409" s="127" t="s">
        <v>2204</v>
      </c>
      <c r="C1409" s="132"/>
      <c r="D1409" s="132"/>
      <c r="E1409" s="47" t="s">
        <v>73</v>
      </c>
      <c r="F1409" s="132"/>
      <c r="G1409" s="48"/>
      <c r="H1409" s="48"/>
      <c r="I1409" s="72"/>
      <c r="J1409" s="48"/>
      <c r="K1409" s="72"/>
      <c r="L1409" s="48"/>
      <c r="M1409" s="314">
        <f>M1410</f>
        <v>746.37</v>
      </c>
      <c r="N1409" s="314">
        <f>N1410</f>
        <v>746.37</v>
      </c>
      <c r="O1409" s="37"/>
      <c r="P1409" s="48"/>
      <c r="Q1409" s="48"/>
      <c r="R1409" s="314">
        <v>900.61</v>
      </c>
      <c r="S1409" s="314">
        <v>900.61</v>
      </c>
      <c r="T1409" s="135">
        <f>N1409/S1409</f>
        <v>0.8287382995969399</v>
      </c>
      <c r="U1409" s="55">
        <f>TRUNC(J1409*H1409,2)</f>
        <v>0</v>
      </c>
      <c r="V1409" s="55">
        <f>TRUNC(L1409*H1409,2)</f>
        <v>0</v>
      </c>
      <c r="X1409" s="36" t="b">
        <v>1</v>
      </c>
    </row>
    <row r="1410" spans="1:24" ht="24" x14ac:dyDescent="0.3">
      <c r="A1410" s="42" t="s">
        <v>4499</v>
      </c>
      <c r="B1410" s="128" t="s">
        <v>2205</v>
      </c>
      <c r="C1410" s="50" t="s">
        <v>163</v>
      </c>
      <c r="D1410" s="51">
        <v>20701</v>
      </c>
      <c r="E1410" s="56" t="s">
        <v>265</v>
      </c>
      <c r="F1410" s="53" t="s">
        <v>164</v>
      </c>
      <c r="G1410" s="54">
        <v>165.86</v>
      </c>
      <c r="H1410" s="55">
        <v>165.86</v>
      </c>
      <c r="I1410" s="73">
        <v>3.82</v>
      </c>
      <c r="J1410" s="55">
        <v>3.17</v>
      </c>
      <c r="K1410" s="73">
        <v>1.61</v>
      </c>
      <c r="L1410" s="55">
        <v>1.33</v>
      </c>
      <c r="M1410" s="55">
        <f>TRUNC(((J1410*G1410)+(L1410*G1410)),2)</f>
        <v>746.37</v>
      </c>
      <c r="N1410" s="55">
        <f>TRUNC(((J1410*H1410)+(L1410*H1410)),2)</f>
        <v>746.37</v>
      </c>
      <c r="O1410" s="38"/>
      <c r="P1410" s="55">
        <v>3.82</v>
      </c>
      <c r="Q1410" s="55">
        <v>1.61</v>
      </c>
      <c r="R1410" s="55">
        <v>900.61</v>
      </c>
      <c r="S1410" s="55">
        <v>900.61</v>
      </c>
      <c r="T1410" s="135">
        <f>N1410/S1410</f>
        <v>0.8287382995969399</v>
      </c>
      <c r="U1410" s="55">
        <f>TRUNC(J1410*H1410,2)</f>
        <v>525.77</v>
      </c>
      <c r="V1410" s="55">
        <f>TRUNC(L1410*H1410,2)</f>
        <v>220.59</v>
      </c>
      <c r="X1410" s="36" t="b">
        <v>1</v>
      </c>
    </row>
    <row r="1411" spans="1:24" x14ac:dyDescent="0.25">
      <c r="A1411" s="42" t="s">
        <v>4500</v>
      </c>
      <c r="B1411" s="127" t="s">
        <v>2206</v>
      </c>
      <c r="C1411" s="132"/>
      <c r="D1411" s="132"/>
      <c r="E1411" s="47" t="s">
        <v>75</v>
      </c>
      <c r="F1411" s="132"/>
      <c r="G1411" s="48"/>
      <c r="H1411" s="48"/>
      <c r="I1411" s="72"/>
      <c r="J1411" s="48"/>
      <c r="K1411" s="72"/>
      <c r="L1411" s="48"/>
      <c r="M1411" s="314">
        <f>M1412</f>
        <v>421.09</v>
      </c>
      <c r="N1411" s="314">
        <f>N1412</f>
        <v>421.09</v>
      </c>
      <c r="O1411" s="37"/>
      <c r="P1411" s="48"/>
      <c r="Q1411" s="48"/>
      <c r="R1411" s="314">
        <v>507.47</v>
      </c>
      <c r="S1411" s="314">
        <v>507.47</v>
      </c>
      <c r="T1411" s="135">
        <f>N1411/S1411</f>
        <v>0.82978304136205083</v>
      </c>
      <c r="U1411" s="55">
        <f>TRUNC(J1411*H1411,2)</f>
        <v>0</v>
      </c>
      <c r="V1411" s="55">
        <f>TRUNC(L1411*H1411,2)</f>
        <v>0</v>
      </c>
      <c r="X1411" s="36" t="b">
        <v>1</v>
      </c>
    </row>
    <row r="1412" spans="1:24" x14ac:dyDescent="0.25">
      <c r="A1412" s="42" t="s">
        <v>4501</v>
      </c>
      <c r="B1412" s="128" t="s">
        <v>2207</v>
      </c>
      <c r="C1412" s="50" t="s">
        <v>163</v>
      </c>
      <c r="D1412" s="51">
        <v>30101</v>
      </c>
      <c r="E1412" s="56" t="s">
        <v>230</v>
      </c>
      <c r="F1412" s="53" t="s">
        <v>211</v>
      </c>
      <c r="G1412" s="54">
        <v>11.61</v>
      </c>
      <c r="H1412" s="55">
        <v>11.61</v>
      </c>
      <c r="I1412" s="73">
        <v>34.11</v>
      </c>
      <c r="J1412" s="55">
        <v>28.31</v>
      </c>
      <c r="K1412" s="73">
        <v>9.6</v>
      </c>
      <c r="L1412" s="55">
        <v>7.96</v>
      </c>
      <c r="M1412" s="55">
        <f>TRUNC(((J1412*G1412)+(L1412*G1412)),2)</f>
        <v>421.09</v>
      </c>
      <c r="N1412" s="55">
        <f>TRUNC(((J1412*H1412)+(L1412*H1412)),2)</f>
        <v>421.09</v>
      </c>
      <c r="O1412" s="37"/>
      <c r="P1412" s="55">
        <v>34.11</v>
      </c>
      <c r="Q1412" s="55">
        <v>9.6</v>
      </c>
      <c r="R1412" s="55">
        <v>507.47</v>
      </c>
      <c r="S1412" s="55">
        <v>507.47</v>
      </c>
      <c r="T1412" s="135">
        <f>N1412/S1412</f>
        <v>0.82978304136205083</v>
      </c>
      <c r="U1412" s="55">
        <f>TRUNC(J1412*H1412,2)</f>
        <v>328.67</v>
      </c>
      <c r="V1412" s="55">
        <f>TRUNC(L1412*H1412,2)</f>
        <v>92.41</v>
      </c>
      <c r="X1412" s="36" t="b">
        <v>1</v>
      </c>
    </row>
    <row r="1413" spans="1:24" x14ac:dyDescent="0.25">
      <c r="A1413" s="42" t="s">
        <v>4502</v>
      </c>
      <c r="B1413" s="127" t="s">
        <v>2208</v>
      </c>
      <c r="C1413" s="132"/>
      <c r="D1413" s="132"/>
      <c r="E1413" s="47" t="s">
        <v>77</v>
      </c>
      <c r="F1413" s="132"/>
      <c r="G1413" s="48"/>
      <c r="H1413" s="48"/>
      <c r="I1413" s="72"/>
      <c r="J1413" s="48"/>
      <c r="K1413" s="72"/>
      <c r="L1413" s="48"/>
      <c r="M1413" s="314">
        <f>SUM(M1414:M1415)</f>
        <v>812.7</v>
      </c>
      <c r="N1413" s="314">
        <f>SUM(N1414:N1415)</f>
        <v>812.7</v>
      </c>
      <c r="O1413" s="37"/>
      <c r="P1413" s="48"/>
      <c r="Q1413" s="48"/>
      <c r="R1413" s="314">
        <v>981.88</v>
      </c>
      <c r="S1413" s="314">
        <v>981.88</v>
      </c>
      <c r="T1413" s="135">
        <f>N1413/S1413</f>
        <v>0.82769788568867886</v>
      </c>
      <c r="U1413" s="55">
        <f>TRUNC(J1413*H1413,2)</f>
        <v>0</v>
      </c>
      <c r="V1413" s="55">
        <f>TRUNC(L1413*H1413,2)</f>
        <v>0</v>
      </c>
      <c r="X1413" s="36" t="b">
        <v>1</v>
      </c>
    </row>
    <row r="1414" spans="1:24" ht="24" x14ac:dyDescent="0.3">
      <c r="A1414" s="42" t="s">
        <v>4503</v>
      </c>
      <c r="B1414" s="128" t="s">
        <v>2209</v>
      </c>
      <c r="C1414" s="50" t="s">
        <v>163</v>
      </c>
      <c r="D1414" s="51">
        <v>41140</v>
      </c>
      <c r="E1414" s="56" t="s">
        <v>241</v>
      </c>
      <c r="F1414" s="53" t="s">
        <v>164</v>
      </c>
      <c r="G1414" s="54">
        <v>165.86</v>
      </c>
      <c r="H1414" s="55">
        <v>165.86</v>
      </c>
      <c r="I1414" s="73">
        <v>0</v>
      </c>
      <c r="J1414" s="55">
        <v>0</v>
      </c>
      <c r="K1414" s="73">
        <v>2.72</v>
      </c>
      <c r="L1414" s="55">
        <v>2.25</v>
      </c>
      <c r="M1414" s="55">
        <f>TRUNC(((J1414*G1414)+(L1414*G1414)),2)</f>
        <v>373.18</v>
      </c>
      <c r="N1414" s="55">
        <f>TRUNC(((J1414*H1414)+(L1414*H1414)),2)</f>
        <v>373.18</v>
      </c>
      <c r="O1414" s="38"/>
      <c r="P1414" s="55">
        <v>0</v>
      </c>
      <c r="Q1414" s="55">
        <v>2.72</v>
      </c>
      <c r="R1414" s="55">
        <v>451.13</v>
      </c>
      <c r="S1414" s="55">
        <v>451.13</v>
      </c>
      <c r="T1414" s="135">
        <f>N1414/S1414</f>
        <v>0.82721166847693572</v>
      </c>
      <c r="U1414" s="55">
        <f>TRUNC(J1414*H1414,2)</f>
        <v>0</v>
      </c>
      <c r="V1414" s="55">
        <f>TRUNC(L1414*H1414,2)</f>
        <v>373.18</v>
      </c>
      <c r="X1414" s="36" t="b">
        <v>1</v>
      </c>
    </row>
    <row r="1415" spans="1:24" ht="24" x14ac:dyDescent="0.3">
      <c r="A1415" s="42" t="s">
        <v>4504</v>
      </c>
      <c r="B1415" s="128" t="s">
        <v>2210</v>
      </c>
      <c r="C1415" s="50" t="s">
        <v>217</v>
      </c>
      <c r="D1415" s="51">
        <v>97083</v>
      </c>
      <c r="E1415" s="56" t="s">
        <v>243</v>
      </c>
      <c r="F1415" s="53" t="s">
        <v>164</v>
      </c>
      <c r="G1415" s="54">
        <v>165.86</v>
      </c>
      <c r="H1415" s="55">
        <v>165.86</v>
      </c>
      <c r="I1415" s="73">
        <v>0.93</v>
      </c>
      <c r="J1415" s="55">
        <v>0.77</v>
      </c>
      <c r="K1415" s="73">
        <v>2.27</v>
      </c>
      <c r="L1415" s="55">
        <v>1.88</v>
      </c>
      <c r="M1415" s="55">
        <f>TRUNC(((J1415*G1415)+(L1415*G1415)),2)</f>
        <v>439.52</v>
      </c>
      <c r="N1415" s="55">
        <f>TRUNC(((J1415*H1415)+(L1415*H1415)),2)</f>
        <v>439.52</v>
      </c>
      <c r="O1415" s="38"/>
      <c r="P1415" s="55">
        <v>0.93</v>
      </c>
      <c r="Q1415" s="55">
        <v>2.27</v>
      </c>
      <c r="R1415" s="55">
        <v>530.75</v>
      </c>
      <c r="S1415" s="55">
        <v>530.75</v>
      </c>
      <c r="T1415" s="135">
        <f>N1415/S1415</f>
        <v>0.82811116344795099</v>
      </c>
      <c r="U1415" s="55">
        <f>TRUNC(J1415*H1415,2)</f>
        <v>127.71</v>
      </c>
      <c r="V1415" s="55">
        <f>TRUNC(L1415*H1415,2)</f>
        <v>311.81</v>
      </c>
      <c r="X1415" s="36" t="b">
        <v>1</v>
      </c>
    </row>
    <row r="1416" spans="1:24" x14ac:dyDescent="0.25">
      <c r="A1416" s="42" t="s">
        <v>4505</v>
      </c>
      <c r="B1416" s="127" t="s">
        <v>2211</v>
      </c>
      <c r="C1416" s="132"/>
      <c r="D1416" s="132"/>
      <c r="E1416" s="47" t="s">
        <v>79</v>
      </c>
      <c r="F1416" s="132"/>
      <c r="G1416" s="48"/>
      <c r="H1416" s="48"/>
      <c r="I1416" s="72"/>
      <c r="J1416" s="48"/>
      <c r="K1416" s="72"/>
      <c r="L1416" s="48"/>
      <c r="M1416" s="314">
        <f>M1417+M1421+M1430</f>
        <v>12794.61</v>
      </c>
      <c r="N1416" s="314">
        <f>N1417+N1421+N1430</f>
        <v>12794.61</v>
      </c>
      <c r="O1416" s="37"/>
      <c r="P1416" s="48"/>
      <c r="Q1416" s="48"/>
      <c r="R1416" s="314">
        <v>15416.48</v>
      </c>
      <c r="S1416" s="314">
        <v>15416.48</v>
      </c>
      <c r="T1416" s="135">
        <f>N1416/S1416</f>
        <v>0.82993069753925675</v>
      </c>
      <c r="U1416" s="55">
        <f>TRUNC(J1416*H1416,2)</f>
        <v>0</v>
      </c>
      <c r="V1416" s="55">
        <f>TRUNC(L1416*H1416,2)</f>
        <v>0</v>
      </c>
      <c r="X1416" s="36" t="b">
        <v>1</v>
      </c>
    </row>
    <row r="1417" spans="1:24" x14ac:dyDescent="0.25">
      <c r="A1417" s="42" t="s">
        <v>4506</v>
      </c>
      <c r="B1417" s="129" t="s">
        <v>2212</v>
      </c>
      <c r="C1417" s="133"/>
      <c r="D1417" s="133"/>
      <c r="E1417" s="58" t="s">
        <v>2213</v>
      </c>
      <c r="F1417" s="133"/>
      <c r="G1417" s="59"/>
      <c r="H1417" s="59"/>
      <c r="I1417" s="72"/>
      <c r="J1417" s="59"/>
      <c r="K1417" s="72"/>
      <c r="L1417" s="59"/>
      <c r="M1417" s="60">
        <f>SUM(M1418:M1420)</f>
        <v>9956</v>
      </c>
      <c r="N1417" s="60">
        <f>SUM(N1418:N1420)</f>
        <v>9956</v>
      </c>
      <c r="O1417" s="37"/>
      <c r="P1417" s="59"/>
      <c r="Q1417" s="59"/>
      <c r="R1417" s="60">
        <v>11996.15</v>
      </c>
      <c r="S1417" s="60">
        <v>11996.15</v>
      </c>
      <c r="T1417" s="135">
        <f>N1417/S1417</f>
        <v>0.82993293681722891</v>
      </c>
      <c r="U1417" s="55">
        <f>TRUNC(J1417*H1417,2)</f>
        <v>0</v>
      </c>
      <c r="V1417" s="55">
        <f>TRUNC(L1417*H1417,2)</f>
        <v>0</v>
      </c>
      <c r="X1417" s="36" t="b">
        <v>1</v>
      </c>
    </row>
    <row r="1418" spans="1:24" x14ac:dyDescent="0.25">
      <c r="A1418" s="42" t="s">
        <v>4507</v>
      </c>
      <c r="B1418" s="128" t="s">
        <v>2214</v>
      </c>
      <c r="C1418" s="50" t="s">
        <v>163</v>
      </c>
      <c r="D1418" s="51">
        <v>50302</v>
      </c>
      <c r="E1418" s="56" t="s">
        <v>277</v>
      </c>
      <c r="F1418" s="53" t="s">
        <v>172</v>
      </c>
      <c r="G1418" s="54">
        <v>120</v>
      </c>
      <c r="H1418" s="55">
        <v>120</v>
      </c>
      <c r="I1418" s="73">
        <v>32.19</v>
      </c>
      <c r="J1418" s="55">
        <v>26.72</v>
      </c>
      <c r="K1418" s="73">
        <v>37.479999999999997</v>
      </c>
      <c r="L1418" s="55">
        <v>31.11</v>
      </c>
      <c r="M1418" s="55">
        <f>TRUNC(((J1418*G1418)+(L1418*G1418)),2)</f>
        <v>6939.6</v>
      </c>
      <c r="N1418" s="55">
        <f>TRUNC(((J1418*H1418)+(L1418*H1418)),2)</f>
        <v>6939.6</v>
      </c>
      <c r="O1418" s="37"/>
      <c r="P1418" s="55">
        <v>32.19</v>
      </c>
      <c r="Q1418" s="55">
        <v>37.479999999999997</v>
      </c>
      <c r="R1418" s="55">
        <v>8360.4</v>
      </c>
      <c r="S1418" s="55">
        <v>8360.4</v>
      </c>
      <c r="T1418" s="135">
        <f>N1418/S1418</f>
        <v>0.83005597818286214</v>
      </c>
      <c r="U1418" s="55">
        <f>TRUNC(J1418*H1418,2)</f>
        <v>3206.4</v>
      </c>
      <c r="V1418" s="55">
        <f>TRUNC(L1418*H1418,2)</f>
        <v>3733.2</v>
      </c>
      <c r="X1418" s="36" t="b">
        <v>1</v>
      </c>
    </row>
    <row r="1419" spans="1:24" x14ac:dyDescent="0.25">
      <c r="A1419" s="42" t="s">
        <v>4508</v>
      </c>
      <c r="B1419" s="128" t="s">
        <v>2215</v>
      </c>
      <c r="C1419" s="50" t="s">
        <v>163</v>
      </c>
      <c r="D1419" s="51">
        <v>52005</v>
      </c>
      <c r="E1419" s="56" t="s">
        <v>279</v>
      </c>
      <c r="F1419" s="53" t="s">
        <v>280</v>
      </c>
      <c r="G1419" s="54">
        <v>235</v>
      </c>
      <c r="H1419" s="55">
        <v>235</v>
      </c>
      <c r="I1419" s="73">
        <v>8.8800000000000008</v>
      </c>
      <c r="J1419" s="55">
        <v>7.37</v>
      </c>
      <c r="K1419" s="73">
        <v>2.98</v>
      </c>
      <c r="L1419" s="55">
        <v>2.4700000000000002</v>
      </c>
      <c r="M1419" s="55">
        <f>TRUNC(((J1419*G1419)+(L1419*G1419)),2)</f>
        <v>2312.4</v>
      </c>
      <c r="N1419" s="55">
        <f>TRUNC(((J1419*H1419)+(L1419*H1419)),2)</f>
        <v>2312.4</v>
      </c>
      <c r="O1419" s="37"/>
      <c r="P1419" s="55">
        <v>8.8800000000000008</v>
      </c>
      <c r="Q1419" s="55">
        <v>2.98</v>
      </c>
      <c r="R1419" s="55">
        <v>2787.1</v>
      </c>
      <c r="S1419" s="55">
        <v>2787.1</v>
      </c>
      <c r="T1419" s="135">
        <f>N1419/S1419</f>
        <v>0.82967959527824631</v>
      </c>
      <c r="U1419" s="55">
        <f>TRUNC(J1419*H1419,2)</f>
        <v>1731.95</v>
      </c>
      <c r="V1419" s="55">
        <f>TRUNC(L1419*H1419,2)</f>
        <v>580.45000000000005</v>
      </c>
      <c r="X1419" s="36" t="b">
        <v>1</v>
      </c>
    </row>
    <row r="1420" spans="1:24" x14ac:dyDescent="0.25">
      <c r="A1420" s="42" t="s">
        <v>4509</v>
      </c>
      <c r="B1420" s="128" t="s">
        <v>2216</v>
      </c>
      <c r="C1420" s="50" t="s">
        <v>163</v>
      </c>
      <c r="D1420" s="51">
        <v>52014</v>
      </c>
      <c r="E1420" s="56" t="s">
        <v>282</v>
      </c>
      <c r="F1420" s="53" t="s">
        <v>280</v>
      </c>
      <c r="G1420" s="54">
        <v>55</v>
      </c>
      <c r="H1420" s="55">
        <v>55</v>
      </c>
      <c r="I1420" s="73">
        <v>12.82</v>
      </c>
      <c r="J1420" s="55">
        <v>10.64</v>
      </c>
      <c r="K1420" s="73">
        <v>2.61</v>
      </c>
      <c r="L1420" s="55">
        <v>2.16</v>
      </c>
      <c r="M1420" s="55">
        <f>TRUNC(((J1420*G1420)+(L1420*G1420)),2)</f>
        <v>704</v>
      </c>
      <c r="N1420" s="55">
        <f>TRUNC(((J1420*H1420)+(L1420*H1420)),2)</f>
        <v>704</v>
      </c>
      <c r="O1420" s="37"/>
      <c r="P1420" s="55">
        <v>12.82</v>
      </c>
      <c r="Q1420" s="55">
        <v>2.61</v>
      </c>
      <c r="R1420" s="55">
        <v>848.65</v>
      </c>
      <c r="S1420" s="55">
        <v>848.65</v>
      </c>
      <c r="T1420" s="135">
        <f>N1420/S1420</f>
        <v>0.82955281918340895</v>
      </c>
      <c r="U1420" s="55">
        <f>TRUNC(J1420*H1420,2)</f>
        <v>585.20000000000005</v>
      </c>
      <c r="V1420" s="55">
        <f>TRUNC(L1420*H1420,2)</f>
        <v>118.8</v>
      </c>
      <c r="X1420" s="36" t="b">
        <v>1</v>
      </c>
    </row>
    <row r="1421" spans="1:24" x14ac:dyDescent="0.25">
      <c r="A1421" s="42" t="s">
        <v>4510</v>
      </c>
      <c r="B1421" s="129" t="s">
        <v>2217</v>
      </c>
      <c r="C1421" s="133"/>
      <c r="D1421" s="133"/>
      <c r="E1421" s="58" t="s">
        <v>2218</v>
      </c>
      <c r="F1421" s="133"/>
      <c r="G1421" s="59"/>
      <c r="H1421" s="59"/>
      <c r="I1421" s="72"/>
      <c r="J1421" s="59"/>
      <c r="K1421" s="72"/>
      <c r="L1421" s="59"/>
      <c r="M1421" s="60">
        <f>SUM(M1422:M1429)</f>
        <v>2763.91</v>
      </c>
      <c r="N1421" s="60">
        <f>SUM(N1422:N1429)</f>
        <v>2763.91</v>
      </c>
      <c r="O1421" s="37"/>
      <c r="P1421" s="59"/>
      <c r="Q1421" s="59"/>
      <c r="R1421" s="60">
        <v>3330.33</v>
      </c>
      <c r="S1421" s="60">
        <v>3330.33</v>
      </c>
      <c r="T1421" s="135">
        <f>N1421/S1421</f>
        <v>0.82992075860350178</v>
      </c>
      <c r="U1421" s="55">
        <f>TRUNC(J1421*H1421,2)</f>
        <v>0</v>
      </c>
      <c r="V1421" s="55">
        <f>TRUNC(L1421*H1421,2)</f>
        <v>0</v>
      </c>
      <c r="X1421" s="36" t="b">
        <v>1</v>
      </c>
    </row>
    <row r="1422" spans="1:24" x14ac:dyDescent="0.25">
      <c r="A1422" s="42" t="s">
        <v>4511</v>
      </c>
      <c r="B1422" s="128" t="s">
        <v>2219</v>
      </c>
      <c r="C1422" s="50" t="s">
        <v>163</v>
      </c>
      <c r="D1422" s="51">
        <v>51036</v>
      </c>
      <c r="E1422" s="56" t="s">
        <v>292</v>
      </c>
      <c r="F1422" s="53" t="s">
        <v>211</v>
      </c>
      <c r="G1422" s="54">
        <v>3.8</v>
      </c>
      <c r="H1422" s="55">
        <v>3.8</v>
      </c>
      <c r="I1422" s="73">
        <v>557.77</v>
      </c>
      <c r="J1422" s="55">
        <v>463</v>
      </c>
      <c r="K1422" s="73">
        <v>0</v>
      </c>
      <c r="L1422" s="55">
        <v>0</v>
      </c>
      <c r="M1422" s="55">
        <f>TRUNC(((J1422*G1422)+(L1422*G1422)),2)</f>
        <v>1759.4</v>
      </c>
      <c r="N1422" s="55">
        <f>TRUNC(((J1422*H1422)+(L1422*H1422)),2)</f>
        <v>1759.4</v>
      </c>
      <c r="O1422" s="37"/>
      <c r="P1422" s="55">
        <v>557.77</v>
      </c>
      <c r="Q1422" s="55">
        <v>0</v>
      </c>
      <c r="R1422" s="55">
        <v>2119.52</v>
      </c>
      <c r="S1422" s="55">
        <v>2119.52</v>
      </c>
      <c r="T1422" s="135">
        <f>N1422/S1422</f>
        <v>0.83009360609949423</v>
      </c>
      <c r="U1422" s="55">
        <f>TRUNC(J1422*H1422,2)</f>
        <v>1759.4</v>
      </c>
      <c r="V1422" s="55">
        <f>TRUNC(L1422*H1422,2)</f>
        <v>0</v>
      </c>
      <c r="X1422" s="36" t="b">
        <v>1</v>
      </c>
    </row>
    <row r="1423" spans="1:24" x14ac:dyDescent="0.25">
      <c r="A1423" s="42" t="s">
        <v>4512</v>
      </c>
      <c r="B1423" s="128" t="s">
        <v>2220</v>
      </c>
      <c r="C1423" s="50" t="s">
        <v>163</v>
      </c>
      <c r="D1423" s="51">
        <v>52014</v>
      </c>
      <c r="E1423" s="56" t="s">
        <v>282</v>
      </c>
      <c r="F1423" s="53" t="s">
        <v>280</v>
      </c>
      <c r="G1423" s="54">
        <v>27</v>
      </c>
      <c r="H1423" s="55">
        <v>27</v>
      </c>
      <c r="I1423" s="73">
        <v>12.82</v>
      </c>
      <c r="J1423" s="55">
        <v>10.64</v>
      </c>
      <c r="K1423" s="73">
        <v>2.61</v>
      </c>
      <c r="L1423" s="55">
        <v>2.16</v>
      </c>
      <c r="M1423" s="55">
        <f>TRUNC(((J1423*G1423)+(L1423*G1423)),2)</f>
        <v>345.6</v>
      </c>
      <c r="N1423" s="55">
        <f>TRUNC(((J1423*H1423)+(L1423*H1423)),2)</f>
        <v>345.6</v>
      </c>
      <c r="O1423" s="37"/>
      <c r="P1423" s="55">
        <v>12.82</v>
      </c>
      <c r="Q1423" s="55">
        <v>2.61</v>
      </c>
      <c r="R1423" s="55">
        <v>416.61</v>
      </c>
      <c r="S1423" s="55">
        <v>416.61</v>
      </c>
      <c r="T1423" s="135">
        <f>N1423/S1423</f>
        <v>0.82955281918340895</v>
      </c>
      <c r="U1423" s="55">
        <f>TRUNC(J1423*H1423,2)</f>
        <v>287.27999999999997</v>
      </c>
      <c r="V1423" s="55">
        <f>TRUNC(L1423*H1423,2)</f>
        <v>58.32</v>
      </c>
      <c r="X1423" s="36" t="b">
        <v>1</v>
      </c>
    </row>
    <row r="1424" spans="1:24" x14ac:dyDescent="0.25">
      <c r="A1424" s="42" t="s">
        <v>4513</v>
      </c>
      <c r="B1424" s="128" t="s">
        <v>2221</v>
      </c>
      <c r="C1424" s="50" t="s">
        <v>163</v>
      </c>
      <c r="D1424" s="51">
        <v>60303</v>
      </c>
      <c r="E1424" s="56" t="s">
        <v>335</v>
      </c>
      <c r="F1424" s="53" t="s">
        <v>280</v>
      </c>
      <c r="G1424" s="54">
        <v>13</v>
      </c>
      <c r="H1424" s="55">
        <v>13</v>
      </c>
      <c r="I1424" s="73">
        <v>9.68</v>
      </c>
      <c r="J1424" s="55">
        <v>8.0299999999999994</v>
      </c>
      <c r="K1424" s="73">
        <v>2.98</v>
      </c>
      <c r="L1424" s="55">
        <v>2.4700000000000002</v>
      </c>
      <c r="M1424" s="55">
        <f>TRUNC(((J1424*G1424)+(L1424*G1424)),2)</f>
        <v>136.5</v>
      </c>
      <c r="N1424" s="55">
        <f>TRUNC(((J1424*H1424)+(L1424*H1424)),2)</f>
        <v>136.5</v>
      </c>
      <c r="O1424" s="37"/>
      <c r="P1424" s="55">
        <v>9.68</v>
      </c>
      <c r="Q1424" s="55">
        <v>2.98</v>
      </c>
      <c r="R1424" s="55">
        <v>164.58</v>
      </c>
      <c r="S1424" s="55">
        <v>164.58</v>
      </c>
      <c r="T1424" s="135">
        <f>N1424/S1424</f>
        <v>0.82938388625592407</v>
      </c>
      <c r="U1424" s="55">
        <f>TRUNC(J1424*H1424,2)</f>
        <v>104.39</v>
      </c>
      <c r="V1424" s="55">
        <f>TRUNC(L1424*H1424,2)</f>
        <v>32.11</v>
      </c>
      <c r="X1424" s="36" t="b">
        <v>1</v>
      </c>
    </row>
    <row r="1425" spans="1:24" x14ac:dyDescent="0.25">
      <c r="A1425" s="42" t="s">
        <v>4514</v>
      </c>
      <c r="B1425" s="128" t="s">
        <v>2222</v>
      </c>
      <c r="C1425" s="50" t="s">
        <v>163</v>
      </c>
      <c r="D1425" s="51">
        <v>52004</v>
      </c>
      <c r="E1425" s="56" t="s">
        <v>296</v>
      </c>
      <c r="F1425" s="53" t="s">
        <v>280</v>
      </c>
      <c r="G1425" s="54">
        <v>16</v>
      </c>
      <c r="H1425" s="55">
        <v>16</v>
      </c>
      <c r="I1425" s="73">
        <v>9.16</v>
      </c>
      <c r="J1425" s="55">
        <v>7.6</v>
      </c>
      <c r="K1425" s="73">
        <v>2.98</v>
      </c>
      <c r="L1425" s="55">
        <v>2.4700000000000002</v>
      </c>
      <c r="M1425" s="55">
        <f>TRUNC(((J1425*G1425)+(L1425*G1425)),2)</f>
        <v>161.12</v>
      </c>
      <c r="N1425" s="55">
        <f>TRUNC(((J1425*H1425)+(L1425*H1425)),2)</f>
        <v>161.12</v>
      </c>
      <c r="O1425" s="37"/>
      <c r="P1425" s="55">
        <v>9.16</v>
      </c>
      <c r="Q1425" s="55">
        <v>2.98</v>
      </c>
      <c r="R1425" s="55">
        <v>194.24</v>
      </c>
      <c r="S1425" s="55">
        <v>194.24</v>
      </c>
      <c r="T1425" s="135">
        <f>N1425/S1425</f>
        <v>0.82948929159802309</v>
      </c>
      <c r="U1425" s="55">
        <f>TRUNC(J1425*H1425,2)</f>
        <v>121.6</v>
      </c>
      <c r="V1425" s="55">
        <f>TRUNC(L1425*H1425,2)</f>
        <v>39.520000000000003</v>
      </c>
      <c r="X1425" s="36" t="b">
        <v>1</v>
      </c>
    </row>
    <row r="1426" spans="1:24" x14ac:dyDescent="0.25">
      <c r="A1426" s="42" t="s">
        <v>4515</v>
      </c>
      <c r="B1426" s="128" t="s">
        <v>2223</v>
      </c>
      <c r="C1426" s="50" t="s">
        <v>163</v>
      </c>
      <c r="D1426" s="51">
        <v>50901</v>
      </c>
      <c r="E1426" s="56" t="s">
        <v>286</v>
      </c>
      <c r="F1426" s="53" t="s">
        <v>211</v>
      </c>
      <c r="G1426" s="54">
        <v>3.8</v>
      </c>
      <c r="H1426" s="55">
        <v>3.8</v>
      </c>
      <c r="I1426" s="73">
        <v>0</v>
      </c>
      <c r="J1426" s="55">
        <v>0</v>
      </c>
      <c r="K1426" s="73">
        <v>43.34</v>
      </c>
      <c r="L1426" s="55">
        <v>35.97</v>
      </c>
      <c r="M1426" s="55">
        <f>TRUNC(((J1426*G1426)+(L1426*G1426)),2)</f>
        <v>136.68</v>
      </c>
      <c r="N1426" s="55">
        <f>TRUNC(((J1426*H1426)+(L1426*H1426)),2)</f>
        <v>136.68</v>
      </c>
      <c r="O1426" s="37"/>
      <c r="P1426" s="55">
        <v>0</v>
      </c>
      <c r="Q1426" s="55">
        <v>43.34</v>
      </c>
      <c r="R1426" s="55">
        <v>164.69</v>
      </c>
      <c r="S1426" s="55">
        <v>164.69</v>
      </c>
      <c r="T1426" s="135">
        <f>N1426/S1426</f>
        <v>0.82992288542109427</v>
      </c>
      <c r="U1426" s="55">
        <f>TRUNC(J1426*H1426,2)</f>
        <v>0</v>
      </c>
      <c r="V1426" s="55">
        <f>TRUNC(L1426*H1426,2)</f>
        <v>136.68</v>
      </c>
      <c r="X1426" s="36" t="b">
        <v>1</v>
      </c>
    </row>
    <row r="1427" spans="1:24" x14ac:dyDescent="0.25">
      <c r="A1427" s="42" t="s">
        <v>4516</v>
      </c>
      <c r="B1427" s="128" t="s">
        <v>2224</v>
      </c>
      <c r="C1427" s="50" t="s">
        <v>163</v>
      </c>
      <c r="D1427" s="51">
        <v>50902</v>
      </c>
      <c r="E1427" s="56" t="s">
        <v>288</v>
      </c>
      <c r="F1427" s="53" t="s">
        <v>164</v>
      </c>
      <c r="G1427" s="54">
        <v>7.6</v>
      </c>
      <c r="H1427" s="55">
        <v>7.6</v>
      </c>
      <c r="I1427" s="73">
        <v>0</v>
      </c>
      <c r="J1427" s="55">
        <v>0</v>
      </c>
      <c r="K1427" s="73">
        <v>5.34</v>
      </c>
      <c r="L1427" s="55">
        <v>4.43</v>
      </c>
      <c r="M1427" s="55">
        <f>TRUNC(((J1427*G1427)+(L1427*G1427)),2)</f>
        <v>33.659999999999997</v>
      </c>
      <c r="N1427" s="55">
        <f>TRUNC(((J1427*H1427)+(L1427*H1427)),2)</f>
        <v>33.659999999999997</v>
      </c>
      <c r="O1427" s="37"/>
      <c r="P1427" s="55">
        <v>0</v>
      </c>
      <c r="Q1427" s="55">
        <v>5.34</v>
      </c>
      <c r="R1427" s="55">
        <v>40.58</v>
      </c>
      <c r="S1427" s="55">
        <v>40.58</v>
      </c>
      <c r="T1427" s="135">
        <f>N1427/S1427</f>
        <v>0.82947264662395259</v>
      </c>
      <c r="U1427" s="55">
        <f>TRUNC(J1427*H1427,2)</f>
        <v>0</v>
      </c>
      <c r="V1427" s="55">
        <f>TRUNC(L1427*H1427,2)</f>
        <v>33.659999999999997</v>
      </c>
      <c r="X1427" s="36" t="b">
        <v>1</v>
      </c>
    </row>
    <row r="1428" spans="1:24" x14ac:dyDescent="0.25">
      <c r="A1428" s="42" t="s">
        <v>4517</v>
      </c>
      <c r="B1428" s="128" t="s">
        <v>2225</v>
      </c>
      <c r="C1428" s="50" t="s">
        <v>163</v>
      </c>
      <c r="D1428" s="51">
        <v>60470</v>
      </c>
      <c r="E1428" s="56" t="s">
        <v>556</v>
      </c>
      <c r="F1428" s="53" t="s">
        <v>211</v>
      </c>
      <c r="G1428" s="54">
        <v>0.38</v>
      </c>
      <c r="H1428" s="55">
        <v>0.38</v>
      </c>
      <c r="I1428" s="73">
        <v>175.88</v>
      </c>
      <c r="J1428" s="55">
        <v>145.99</v>
      </c>
      <c r="K1428" s="73">
        <v>26.68</v>
      </c>
      <c r="L1428" s="55">
        <v>22.14</v>
      </c>
      <c r="M1428" s="55">
        <f>TRUNC(((J1428*G1428)+(L1428*G1428)),2)</f>
        <v>63.88</v>
      </c>
      <c r="N1428" s="55">
        <f>TRUNC(((J1428*H1428)+(L1428*H1428)),2)</f>
        <v>63.88</v>
      </c>
      <c r="O1428" s="37"/>
      <c r="P1428" s="55">
        <v>175.88</v>
      </c>
      <c r="Q1428" s="55">
        <v>26.68</v>
      </c>
      <c r="R1428" s="55">
        <v>76.97</v>
      </c>
      <c r="S1428" s="55">
        <v>76.97</v>
      </c>
      <c r="T1428" s="135">
        <f>N1428/S1428</f>
        <v>0.82993374041834489</v>
      </c>
      <c r="U1428" s="55">
        <f>TRUNC(J1428*H1428,2)</f>
        <v>55.47</v>
      </c>
      <c r="V1428" s="55">
        <f>TRUNC(L1428*H1428,2)</f>
        <v>8.41</v>
      </c>
      <c r="X1428" s="36" t="b">
        <v>1</v>
      </c>
    </row>
    <row r="1429" spans="1:24" x14ac:dyDescent="0.3">
      <c r="A1429" s="42" t="s">
        <v>4518</v>
      </c>
      <c r="B1429" s="128" t="s">
        <v>2226</v>
      </c>
      <c r="C1429" s="50" t="s">
        <v>163</v>
      </c>
      <c r="D1429" s="51">
        <v>51060</v>
      </c>
      <c r="E1429" s="56" t="s">
        <v>294</v>
      </c>
      <c r="F1429" s="53" t="s">
        <v>211</v>
      </c>
      <c r="G1429" s="54">
        <v>3.8</v>
      </c>
      <c r="H1429" s="55">
        <v>3.8</v>
      </c>
      <c r="I1429" s="73">
        <v>0.12</v>
      </c>
      <c r="J1429" s="55">
        <v>0.09</v>
      </c>
      <c r="K1429" s="73">
        <v>40.18</v>
      </c>
      <c r="L1429" s="55">
        <v>33.35</v>
      </c>
      <c r="M1429" s="55">
        <f>TRUNC(((J1429*G1429)+(L1429*G1429)),2)</f>
        <v>127.07</v>
      </c>
      <c r="N1429" s="55">
        <f>TRUNC(((J1429*H1429)+(L1429*H1429)),2)</f>
        <v>127.07</v>
      </c>
      <c r="O1429" s="38"/>
      <c r="P1429" s="55">
        <v>0.12</v>
      </c>
      <c r="Q1429" s="55">
        <v>40.18</v>
      </c>
      <c r="R1429" s="55">
        <v>153.13999999999999</v>
      </c>
      <c r="S1429" s="55">
        <v>153.13999999999999</v>
      </c>
      <c r="T1429" s="135">
        <f>N1429/S1429</f>
        <v>0.82976361499281703</v>
      </c>
      <c r="U1429" s="55">
        <f>TRUNC(J1429*H1429,2)</f>
        <v>0.34</v>
      </c>
      <c r="V1429" s="55">
        <f>TRUNC(L1429*H1429,2)</f>
        <v>126.73</v>
      </c>
      <c r="X1429" s="36" t="b">
        <v>1</v>
      </c>
    </row>
    <row r="1430" spans="1:24" x14ac:dyDescent="0.25">
      <c r="A1430" s="42" t="s">
        <v>4519</v>
      </c>
      <c r="B1430" s="129" t="s">
        <v>2227</v>
      </c>
      <c r="C1430" s="133"/>
      <c r="D1430" s="133"/>
      <c r="E1430" s="58" t="s">
        <v>300</v>
      </c>
      <c r="F1430" s="133"/>
      <c r="G1430" s="59"/>
      <c r="H1430" s="59"/>
      <c r="I1430" s="72"/>
      <c r="J1430" s="59"/>
      <c r="K1430" s="72"/>
      <c r="L1430" s="59"/>
      <c r="M1430" s="60">
        <f>M1431</f>
        <v>74.7</v>
      </c>
      <c r="N1430" s="60">
        <f>N1431</f>
        <v>74.7</v>
      </c>
      <c r="O1430" s="37"/>
      <c r="P1430" s="59"/>
      <c r="Q1430" s="59"/>
      <c r="R1430" s="60">
        <v>90</v>
      </c>
      <c r="S1430" s="60">
        <v>90</v>
      </c>
      <c r="T1430" s="135">
        <f>N1430/S1430</f>
        <v>0.83000000000000007</v>
      </c>
      <c r="U1430" s="55">
        <f>TRUNC(J1430*H1430,2)</f>
        <v>0</v>
      </c>
      <c r="V1430" s="55">
        <f>TRUNC(L1430*H1430,2)</f>
        <v>0</v>
      </c>
      <c r="X1430" s="36" t="b">
        <v>1</v>
      </c>
    </row>
    <row r="1431" spans="1:24" x14ac:dyDescent="0.25">
      <c r="A1431" s="42" t="s">
        <v>4520</v>
      </c>
      <c r="B1431" s="128" t="s">
        <v>2228</v>
      </c>
      <c r="C1431" s="50" t="s">
        <v>163</v>
      </c>
      <c r="D1431" s="51">
        <v>60487</v>
      </c>
      <c r="E1431" s="56" t="s">
        <v>302</v>
      </c>
      <c r="F1431" s="53" t="s">
        <v>160</v>
      </c>
      <c r="G1431" s="54">
        <v>6</v>
      </c>
      <c r="H1431" s="55">
        <v>6</v>
      </c>
      <c r="I1431" s="73">
        <v>15</v>
      </c>
      <c r="J1431" s="55">
        <v>12.45</v>
      </c>
      <c r="K1431" s="73">
        <v>0</v>
      </c>
      <c r="L1431" s="55">
        <v>0</v>
      </c>
      <c r="M1431" s="55">
        <f>TRUNC(((J1431*G1431)+(L1431*G1431)),2)</f>
        <v>74.7</v>
      </c>
      <c r="N1431" s="55">
        <f>TRUNC(((J1431*H1431)+(L1431*H1431)),2)</f>
        <v>74.7</v>
      </c>
      <c r="O1431" s="37"/>
      <c r="P1431" s="55">
        <v>15</v>
      </c>
      <c r="Q1431" s="55">
        <v>0</v>
      </c>
      <c r="R1431" s="55">
        <v>90</v>
      </c>
      <c r="S1431" s="55">
        <v>90</v>
      </c>
      <c r="T1431" s="135">
        <f>N1431/S1431</f>
        <v>0.83000000000000007</v>
      </c>
      <c r="U1431" s="55">
        <f>TRUNC(J1431*H1431,2)</f>
        <v>74.7</v>
      </c>
      <c r="V1431" s="55">
        <f>TRUNC(L1431*H1431,2)</f>
        <v>0</v>
      </c>
      <c r="X1431" s="36" t="b">
        <v>1</v>
      </c>
    </row>
    <row r="1432" spans="1:24" x14ac:dyDescent="0.25">
      <c r="A1432" s="42" t="s">
        <v>4521</v>
      </c>
      <c r="B1432" s="127" t="s">
        <v>2229</v>
      </c>
      <c r="C1432" s="132"/>
      <c r="D1432" s="132"/>
      <c r="E1432" s="47" t="s">
        <v>81</v>
      </c>
      <c r="F1432" s="132"/>
      <c r="G1432" s="48"/>
      <c r="H1432" s="48"/>
      <c r="I1432" s="72"/>
      <c r="J1432" s="48"/>
      <c r="K1432" s="72"/>
      <c r="L1432" s="48"/>
      <c r="M1432" s="314">
        <f>M1433+M1444+M1451+M1459+M1461+M1463</f>
        <v>31190.25</v>
      </c>
      <c r="N1432" s="314">
        <f>N1433+N1444+N1451+N1459+N1461+N1463</f>
        <v>31190.25</v>
      </c>
      <c r="O1432" s="37"/>
      <c r="P1432" s="48"/>
      <c r="Q1432" s="48"/>
      <c r="R1432" s="314">
        <v>37584.14</v>
      </c>
      <c r="S1432" s="314">
        <v>37584.14</v>
      </c>
      <c r="T1432" s="135">
        <f>N1432/S1432</f>
        <v>0.8298779751246137</v>
      </c>
      <c r="U1432" s="55">
        <f>TRUNC(J1432*H1432,2)</f>
        <v>0</v>
      </c>
      <c r="V1432" s="55">
        <f>TRUNC(L1432*H1432,2)</f>
        <v>0</v>
      </c>
      <c r="X1432" s="36" t="b">
        <v>1</v>
      </c>
    </row>
    <row r="1433" spans="1:24" x14ac:dyDescent="0.25">
      <c r="A1433" s="42" t="s">
        <v>4522</v>
      </c>
      <c r="B1433" s="129" t="s">
        <v>2230</v>
      </c>
      <c r="C1433" s="133"/>
      <c r="D1433" s="133"/>
      <c r="E1433" s="58" t="s">
        <v>2231</v>
      </c>
      <c r="F1433" s="133"/>
      <c r="G1433" s="59"/>
      <c r="H1433" s="59"/>
      <c r="I1433" s="72"/>
      <c r="J1433" s="59"/>
      <c r="K1433" s="72"/>
      <c r="L1433" s="59"/>
      <c r="M1433" s="60">
        <f>SUM(M1434:M1443)</f>
        <v>5778.8399999999992</v>
      </c>
      <c r="N1433" s="60">
        <f>SUM(N1434:N1443)</f>
        <v>5778.8399999999992</v>
      </c>
      <c r="O1433" s="37"/>
      <c r="P1433" s="59"/>
      <c r="Q1433" s="59"/>
      <c r="R1433" s="60">
        <v>6964.87</v>
      </c>
      <c r="S1433" s="60">
        <v>6964.87</v>
      </c>
      <c r="T1433" s="135">
        <f>N1433/S1433</f>
        <v>0.82971254309125642</v>
      </c>
      <c r="U1433" s="55">
        <f>TRUNC(J1433*H1433,2)</f>
        <v>0</v>
      </c>
      <c r="V1433" s="55">
        <f>TRUNC(L1433*H1433,2)</f>
        <v>0</v>
      </c>
      <c r="X1433" s="36" t="b">
        <v>1</v>
      </c>
    </row>
    <row r="1434" spans="1:24" x14ac:dyDescent="0.25">
      <c r="A1434" s="42" t="s">
        <v>4523</v>
      </c>
      <c r="B1434" s="128" t="s">
        <v>2232</v>
      </c>
      <c r="C1434" s="50" t="s">
        <v>163</v>
      </c>
      <c r="D1434" s="51">
        <v>40101</v>
      </c>
      <c r="E1434" s="56" t="s">
        <v>307</v>
      </c>
      <c r="F1434" s="53" t="s">
        <v>211</v>
      </c>
      <c r="G1434" s="54">
        <v>7.23</v>
      </c>
      <c r="H1434" s="55">
        <v>7.23</v>
      </c>
      <c r="I1434" s="73">
        <v>0</v>
      </c>
      <c r="J1434" s="55">
        <v>0</v>
      </c>
      <c r="K1434" s="73">
        <v>34.229999999999997</v>
      </c>
      <c r="L1434" s="55">
        <v>28.41</v>
      </c>
      <c r="M1434" s="55">
        <f>TRUNC(((J1434*G1434)+(L1434*G1434)),2)</f>
        <v>205.4</v>
      </c>
      <c r="N1434" s="55">
        <f>TRUNC(((J1434*H1434)+(L1434*H1434)),2)</f>
        <v>205.4</v>
      </c>
      <c r="O1434" s="37"/>
      <c r="P1434" s="55">
        <v>0</v>
      </c>
      <c r="Q1434" s="55">
        <v>34.229999999999997</v>
      </c>
      <c r="R1434" s="55">
        <v>247.59</v>
      </c>
      <c r="S1434" s="55">
        <v>247.59</v>
      </c>
      <c r="T1434" s="135">
        <f>N1434/S1434</f>
        <v>0.82959731814693649</v>
      </c>
      <c r="U1434" s="55">
        <f>TRUNC(J1434*H1434,2)</f>
        <v>0</v>
      </c>
      <c r="V1434" s="55">
        <f>TRUNC(L1434*H1434,2)</f>
        <v>205.4</v>
      </c>
      <c r="X1434" s="36" t="b">
        <v>1</v>
      </c>
    </row>
    <row r="1435" spans="1:24" x14ac:dyDescent="0.25">
      <c r="A1435" s="42" t="s">
        <v>4524</v>
      </c>
      <c r="B1435" s="128" t="s">
        <v>2233</v>
      </c>
      <c r="C1435" s="50" t="s">
        <v>163</v>
      </c>
      <c r="D1435" s="51">
        <v>50902</v>
      </c>
      <c r="E1435" s="56" t="s">
        <v>288</v>
      </c>
      <c r="F1435" s="53" t="s">
        <v>164</v>
      </c>
      <c r="G1435" s="54">
        <v>20.5</v>
      </c>
      <c r="H1435" s="55">
        <v>20.5</v>
      </c>
      <c r="I1435" s="73">
        <v>0</v>
      </c>
      <c r="J1435" s="55">
        <v>0</v>
      </c>
      <c r="K1435" s="73">
        <v>5.34</v>
      </c>
      <c r="L1435" s="55">
        <v>4.43</v>
      </c>
      <c r="M1435" s="55">
        <f>TRUNC(((J1435*G1435)+(L1435*G1435)),2)</f>
        <v>90.81</v>
      </c>
      <c r="N1435" s="55">
        <f>TRUNC(((J1435*H1435)+(L1435*H1435)),2)</f>
        <v>90.81</v>
      </c>
      <c r="O1435" s="37"/>
      <c r="P1435" s="55">
        <v>0</v>
      </c>
      <c r="Q1435" s="55">
        <v>5.34</v>
      </c>
      <c r="R1435" s="55">
        <v>109.47</v>
      </c>
      <c r="S1435" s="55">
        <v>109.47</v>
      </c>
      <c r="T1435" s="135">
        <f>N1435/S1435</f>
        <v>0.82954234036722396</v>
      </c>
      <c r="U1435" s="55">
        <f>TRUNC(J1435*H1435,2)</f>
        <v>0</v>
      </c>
      <c r="V1435" s="55">
        <f>TRUNC(L1435*H1435,2)</f>
        <v>90.81</v>
      </c>
      <c r="X1435" s="36" t="b">
        <v>1</v>
      </c>
    </row>
    <row r="1436" spans="1:24" x14ac:dyDescent="0.25">
      <c r="A1436" s="42" t="s">
        <v>4525</v>
      </c>
      <c r="B1436" s="128" t="s">
        <v>2234</v>
      </c>
      <c r="C1436" s="50" t="s">
        <v>163</v>
      </c>
      <c r="D1436" s="51">
        <v>60470</v>
      </c>
      <c r="E1436" s="56" t="s">
        <v>556</v>
      </c>
      <c r="F1436" s="53" t="s">
        <v>211</v>
      </c>
      <c r="G1436" s="54">
        <v>1</v>
      </c>
      <c r="H1436" s="55">
        <v>1</v>
      </c>
      <c r="I1436" s="73">
        <v>175.88</v>
      </c>
      <c r="J1436" s="55">
        <v>145.99</v>
      </c>
      <c r="K1436" s="73">
        <v>26.68</v>
      </c>
      <c r="L1436" s="55">
        <v>22.14</v>
      </c>
      <c r="M1436" s="55">
        <f>TRUNC(((J1436*G1436)+(L1436*G1436)),2)</f>
        <v>168.13</v>
      </c>
      <c r="N1436" s="55">
        <f>TRUNC(((J1436*H1436)+(L1436*H1436)),2)</f>
        <v>168.13</v>
      </c>
      <c r="O1436" s="37"/>
      <c r="P1436" s="55">
        <v>175.88</v>
      </c>
      <c r="Q1436" s="55">
        <v>26.68</v>
      </c>
      <c r="R1436" s="55">
        <v>202.56</v>
      </c>
      <c r="S1436" s="55">
        <v>202.56</v>
      </c>
      <c r="T1436" s="135">
        <f>N1436/S1436</f>
        <v>0.83002567140600314</v>
      </c>
      <c r="U1436" s="55">
        <f>TRUNC(J1436*H1436,2)</f>
        <v>145.99</v>
      </c>
      <c r="V1436" s="55">
        <f>TRUNC(L1436*H1436,2)</f>
        <v>22.14</v>
      </c>
      <c r="X1436" s="36" t="b">
        <v>1</v>
      </c>
    </row>
    <row r="1437" spans="1:24" x14ac:dyDescent="0.25">
      <c r="A1437" s="42" t="s">
        <v>4526</v>
      </c>
      <c r="B1437" s="128" t="s">
        <v>2235</v>
      </c>
      <c r="C1437" s="50" t="s">
        <v>163</v>
      </c>
      <c r="D1437" s="51">
        <v>60191</v>
      </c>
      <c r="E1437" s="56" t="s">
        <v>311</v>
      </c>
      <c r="F1437" s="53" t="s">
        <v>164</v>
      </c>
      <c r="G1437" s="54">
        <v>51.3</v>
      </c>
      <c r="H1437" s="55">
        <v>51.3</v>
      </c>
      <c r="I1437" s="73">
        <v>24.41</v>
      </c>
      <c r="J1437" s="55">
        <v>20.260000000000002</v>
      </c>
      <c r="K1437" s="73">
        <v>11.37</v>
      </c>
      <c r="L1437" s="55">
        <v>9.43</v>
      </c>
      <c r="M1437" s="55">
        <f>TRUNC(((J1437*G1437)+(L1437*G1437)),2)</f>
        <v>1523.09</v>
      </c>
      <c r="N1437" s="55">
        <f>TRUNC(((J1437*H1437)+(L1437*H1437)),2)</f>
        <v>1523.09</v>
      </c>
      <c r="O1437" s="37"/>
      <c r="P1437" s="55">
        <v>24.41</v>
      </c>
      <c r="Q1437" s="55">
        <v>11.37</v>
      </c>
      <c r="R1437" s="55">
        <v>1835.51</v>
      </c>
      <c r="S1437" s="55">
        <v>1835.51</v>
      </c>
      <c r="T1437" s="135">
        <f>N1437/S1437</f>
        <v>0.82979117520471146</v>
      </c>
      <c r="U1437" s="55">
        <f>TRUNC(J1437*H1437,2)</f>
        <v>1039.33</v>
      </c>
      <c r="V1437" s="55">
        <f>TRUNC(L1437*H1437,2)</f>
        <v>483.75</v>
      </c>
      <c r="X1437" s="36" t="b">
        <v>1</v>
      </c>
    </row>
    <row r="1438" spans="1:24" x14ac:dyDescent="0.25">
      <c r="A1438" s="42" t="s">
        <v>4527</v>
      </c>
      <c r="B1438" s="128" t="s">
        <v>2236</v>
      </c>
      <c r="C1438" s="50" t="s">
        <v>163</v>
      </c>
      <c r="D1438" s="51">
        <v>60524</v>
      </c>
      <c r="E1438" s="56" t="s">
        <v>292</v>
      </c>
      <c r="F1438" s="53" t="s">
        <v>211</v>
      </c>
      <c r="G1438" s="54">
        <v>3.1</v>
      </c>
      <c r="H1438" s="55">
        <v>3.1</v>
      </c>
      <c r="I1438" s="73">
        <v>557.77</v>
      </c>
      <c r="J1438" s="55">
        <v>463</v>
      </c>
      <c r="K1438" s="73">
        <v>0</v>
      </c>
      <c r="L1438" s="55">
        <v>0</v>
      </c>
      <c r="M1438" s="55">
        <f>TRUNC(((J1438*G1438)+(L1438*G1438)),2)</f>
        <v>1435.3</v>
      </c>
      <c r="N1438" s="55">
        <f>TRUNC(((J1438*H1438)+(L1438*H1438)),2)</f>
        <v>1435.3</v>
      </c>
      <c r="O1438" s="37"/>
      <c r="P1438" s="55">
        <v>557.77</v>
      </c>
      <c r="Q1438" s="55">
        <v>0</v>
      </c>
      <c r="R1438" s="55">
        <v>1729.08</v>
      </c>
      <c r="S1438" s="55">
        <v>1729.08</v>
      </c>
      <c r="T1438" s="135">
        <f>N1438/S1438</f>
        <v>0.83009461679043195</v>
      </c>
      <c r="U1438" s="55">
        <f>TRUNC(J1438*H1438,2)</f>
        <v>1435.3</v>
      </c>
      <c r="V1438" s="55">
        <f>TRUNC(L1438*H1438,2)</f>
        <v>0</v>
      </c>
      <c r="X1438" s="36" t="b">
        <v>1</v>
      </c>
    </row>
    <row r="1439" spans="1:24" ht="24" x14ac:dyDescent="0.3">
      <c r="A1439" s="42" t="s">
        <v>4528</v>
      </c>
      <c r="B1439" s="128" t="s">
        <v>2237</v>
      </c>
      <c r="C1439" s="50" t="s">
        <v>163</v>
      </c>
      <c r="D1439" s="51">
        <v>60800</v>
      </c>
      <c r="E1439" s="52" t="s">
        <v>3024</v>
      </c>
      <c r="F1439" s="53" t="s">
        <v>211</v>
      </c>
      <c r="G1439" s="54">
        <v>3.1</v>
      </c>
      <c r="H1439" s="55">
        <v>3.1</v>
      </c>
      <c r="I1439" s="73">
        <v>0.12</v>
      </c>
      <c r="J1439" s="55">
        <v>0.09</v>
      </c>
      <c r="K1439" s="73">
        <v>51.75</v>
      </c>
      <c r="L1439" s="55">
        <v>42.95</v>
      </c>
      <c r="M1439" s="55">
        <f>TRUNC(((J1439*G1439)+(L1439*G1439)),2)</f>
        <v>133.41999999999999</v>
      </c>
      <c r="N1439" s="55">
        <f>TRUNC(((J1439*H1439)+(L1439*H1439)),2)</f>
        <v>133.41999999999999</v>
      </c>
      <c r="O1439" s="38"/>
      <c r="P1439" s="55">
        <v>0.12</v>
      </c>
      <c r="Q1439" s="55">
        <v>51.75</v>
      </c>
      <c r="R1439" s="55">
        <v>160.79</v>
      </c>
      <c r="S1439" s="55">
        <v>160.79</v>
      </c>
      <c r="T1439" s="135">
        <f>N1439/S1439</f>
        <v>0.82977797126686981</v>
      </c>
      <c r="U1439" s="55">
        <f>TRUNC(J1439*H1439,2)</f>
        <v>0.27</v>
      </c>
      <c r="V1439" s="55">
        <f>TRUNC(L1439*H1439,2)</f>
        <v>133.13999999999999</v>
      </c>
      <c r="X1439" s="36" t="b">
        <v>1</v>
      </c>
    </row>
    <row r="1440" spans="1:24" x14ac:dyDescent="0.25">
      <c r="A1440" s="42" t="s">
        <v>4529</v>
      </c>
      <c r="B1440" s="128" t="s">
        <v>2238</v>
      </c>
      <c r="C1440" s="50" t="s">
        <v>163</v>
      </c>
      <c r="D1440" s="51">
        <v>40902</v>
      </c>
      <c r="E1440" s="56" t="s">
        <v>316</v>
      </c>
      <c r="F1440" s="53" t="s">
        <v>211</v>
      </c>
      <c r="G1440" s="54">
        <v>4.13</v>
      </c>
      <c r="H1440" s="55">
        <v>4.13</v>
      </c>
      <c r="I1440" s="73">
        <v>0</v>
      </c>
      <c r="J1440" s="55">
        <v>0</v>
      </c>
      <c r="K1440" s="73">
        <v>22.68</v>
      </c>
      <c r="L1440" s="55">
        <v>18.82</v>
      </c>
      <c r="M1440" s="55">
        <f>TRUNC(((J1440*G1440)+(L1440*G1440)),2)</f>
        <v>77.72</v>
      </c>
      <c r="N1440" s="55">
        <f>TRUNC(((J1440*H1440)+(L1440*H1440)),2)</f>
        <v>77.72</v>
      </c>
      <c r="O1440" s="37"/>
      <c r="P1440" s="55">
        <v>0</v>
      </c>
      <c r="Q1440" s="55">
        <v>22.68</v>
      </c>
      <c r="R1440" s="55">
        <v>93.74</v>
      </c>
      <c r="S1440" s="55">
        <v>93.74</v>
      </c>
      <c r="T1440" s="135">
        <f>N1440/S1440</f>
        <v>0.82910177085555792</v>
      </c>
      <c r="U1440" s="55">
        <f>TRUNC(J1440*H1440,2)</f>
        <v>0</v>
      </c>
      <c r="V1440" s="55">
        <f>TRUNC(L1440*H1440,2)</f>
        <v>77.72</v>
      </c>
      <c r="X1440" s="36" t="b">
        <v>1</v>
      </c>
    </row>
    <row r="1441" spans="1:24" ht="24" x14ac:dyDescent="0.3">
      <c r="A1441" s="42" t="s">
        <v>4530</v>
      </c>
      <c r="B1441" s="128" t="s">
        <v>2239</v>
      </c>
      <c r="C1441" s="50" t="s">
        <v>217</v>
      </c>
      <c r="D1441" s="51">
        <v>92759</v>
      </c>
      <c r="E1441" s="56" t="s">
        <v>320</v>
      </c>
      <c r="F1441" s="53" t="s">
        <v>280</v>
      </c>
      <c r="G1441" s="54">
        <v>65</v>
      </c>
      <c r="H1441" s="55">
        <v>65</v>
      </c>
      <c r="I1441" s="73">
        <v>10.44</v>
      </c>
      <c r="J1441" s="55">
        <v>8.66</v>
      </c>
      <c r="K1441" s="73">
        <v>4.08</v>
      </c>
      <c r="L1441" s="55">
        <v>3.38</v>
      </c>
      <c r="M1441" s="55">
        <f>TRUNC(((J1441*G1441)+(L1441*G1441)),2)</f>
        <v>782.6</v>
      </c>
      <c r="N1441" s="55">
        <f>TRUNC(((J1441*H1441)+(L1441*H1441)),2)</f>
        <v>782.6</v>
      </c>
      <c r="O1441" s="38"/>
      <c r="P1441" s="55">
        <v>10.44</v>
      </c>
      <c r="Q1441" s="55">
        <v>4.08</v>
      </c>
      <c r="R1441" s="55">
        <v>943.8</v>
      </c>
      <c r="S1441" s="55">
        <v>943.8</v>
      </c>
      <c r="T1441" s="135">
        <f>N1441/S1441</f>
        <v>0.82920110192837471</v>
      </c>
      <c r="U1441" s="55">
        <f>TRUNC(J1441*H1441,2)</f>
        <v>562.9</v>
      </c>
      <c r="V1441" s="55">
        <f>TRUNC(L1441*H1441,2)</f>
        <v>219.7</v>
      </c>
      <c r="X1441" s="36" t="b">
        <v>1</v>
      </c>
    </row>
    <row r="1442" spans="1:24" x14ac:dyDescent="0.25">
      <c r="A1442" s="42" t="s">
        <v>4531</v>
      </c>
      <c r="B1442" s="128" t="s">
        <v>2240</v>
      </c>
      <c r="C1442" s="50" t="s">
        <v>163</v>
      </c>
      <c r="D1442" s="51">
        <v>60304</v>
      </c>
      <c r="E1442" s="56" t="s">
        <v>318</v>
      </c>
      <c r="F1442" s="53" t="s">
        <v>280</v>
      </c>
      <c r="G1442" s="54">
        <v>123</v>
      </c>
      <c r="H1442" s="55">
        <v>123</v>
      </c>
      <c r="I1442" s="73">
        <v>9.16</v>
      </c>
      <c r="J1442" s="55">
        <v>7.6</v>
      </c>
      <c r="K1442" s="73">
        <v>2.98</v>
      </c>
      <c r="L1442" s="55">
        <v>2.4700000000000002</v>
      </c>
      <c r="M1442" s="55">
        <f>TRUNC(((J1442*G1442)+(L1442*G1442)),2)</f>
        <v>1238.6099999999999</v>
      </c>
      <c r="N1442" s="55">
        <f>TRUNC(((J1442*H1442)+(L1442*H1442)),2)</f>
        <v>1238.6099999999999</v>
      </c>
      <c r="O1442" s="37"/>
      <c r="P1442" s="55">
        <v>9.16</v>
      </c>
      <c r="Q1442" s="55">
        <v>2.98</v>
      </c>
      <c r="R1442" s="55">
        <v>1493.22</v>
      </c>
      <c r="S1442" s="55">
        <v>1493.22</v>
      </c>
      <c r="T1442" s="135">
        <f>N1442/S1442</f>
        <v>0.82948929159802298</v>
      </c>
      <c r="U1442" s="55">
        <f>TRUNC(J1442*H1442,2)</f>
        <v>934.8</v>
      </c>
      <c r="V1442" s="55">
        <f>TRUNC(L1442*H1442,2)</f>
        <v>303.81</v>
      </c>
      <c r="X1442" s="36" t="b">
        <v>1</v>
      </c>
    </row>
    <row r="1443" spans="1:24" ht="24" x14ac:dyDescent="0.3">
      <c r="A1443" s="42" t="s">
        <v>4532</v>
      </c>
      <c r="B1443" s="128" t="s">
        <v>2241</v>
      </c>
      <c r="C1443" s="50" t="s">
        <v>217</v>
      </c>
      <c r="D1443" s="51">
        <v>92762</v>
      </c>
      <c r="E1443" s="56" t="s">
        <v>338</v>
      </c>
      <c r="F1443" s="53" t="s">
        <v>280</v>
      </c>
      <c r="G1443" s="54">
        <v>13</v>
      </c>
      <c r="H1443" s="55">
        <v>13</v>
      </c>
      <c r="I1443" s="73">
        <v>10.3</v>
      </c>
      <c r="J1443" s="55">
        <v>8.5500000000000007</v>
      </c>
      <c r="K1443" s="73">
        <v>1.17</v>
      </c>
      <c r="L1443" s="55">
        <v>0.97</v>
      </c>
      <c r="M1443" s="55">
        <f>TRUNC(((J1443*G1443)+(L1443*G1443)),2)</f>
        <v>123.76</v>
      </c>
      <c r="N1443" s="55">
        <f>TRUNC(((J1443*H1443)+(L1443*H1443)),2)</f>
        <v>123.76</v>
      </c>
      <c r="O1443" s="38"/>
      <c r="P1443" s="55">
        <v>10.3</v>
      </c>
      <c r="Q1443" s="55">
        <v>1.17</v>
      </c>
      <c r="R1443" s="55">
        <v>149.11000000000001</v>
      </c>
      <c r="S1443" s="55">
        <v>149.11000000000001</v>
      </c>
      <c r="T1443" s="135">
        <f>N1443/S1443</f>
        <v>0.82999128160418478</v>
      </c>
      <c r="U1443" s="55">
        <f>TRUNC(J1443*H1443,2)</f>
        <v>111.15</v>
      </c>
      <c r="V1443" s="55">
        <f>TRUNC(L1443*H1443,2)</f>
        <v>12.61</v>
      </c>
      <c r="X1443" s="36" t="b">
        <v>1</v>
      </c>
    </row>
    <row r="1444" spans="1:24" x14ac:dyDescent="0.25">
      <c r="A1444" s="42" t="s">
        <v>4533</v>
      </c>
      <c r="B1444" s="129" t="s">
        <v>2242</v>
      </c>
      <c r="C1444" s="133"/>
      <c r="D1444" s="133"/>
      <c r="E1444" s="58" t="s">
        <v>2243</v>
      </c>
      <c r="F1444" s="133"/>
      <c r="G1444" s="59"/>
      <c r="H1444" s="59"/>
      <c r="I1444" s="72"/>
      <c r="J1444" s="59"/>
      <c r="K1444" s="72"/>
      <c r="L1444" s="59"/>
      <c r="M1444" s="60">
        <f>SUM(M1445:M1450)</f>
        <v>6794.17</v>
      </c>
      <c r="N1444" s="60">
        <f>SUM(N1445:N1450)</f>
        <v>6794.17</v>
      </c>
      <c r="O1444" s="37"/>
      <c r="P1444" s="59"/>
      <c r="Q1444" s="59"/>
      <c r="R1444" s="60">
        <v>8187.41</v>
      </c>
      <c r="S1444" s="60">
        <v>8187.41</v>
      </c>
      <c r="T1444" s="135">
        <f>N1444/S1444</f>
        <v>0.82983141188727572</v>
      </c>
      <c r="U1444" s="55">
        <f>TRUNC(J1444*H1444,2)</f>
        <v>0</v>
      </c>
      <c r="V1444" s="55">
        <f>TRUNC(L1444*H1444,2)</f>
        <v>0</v>
      </c>
      <c r="X1444" s="36" t="b">
        <v>1</v>
      </c>
    </row>
    <row r="1445" spans="1:24" x14ac:dyDescent="0.25">
      <c r="A1445" s="42" t="s">
        <v>4534</v>
      </c>
      <c r="B1445" s="128" t="s">
        <v>2244</v>
      </c>
      <c r="C1445" s="50" t="s">
        <v>163</v>
      </c>
      <c r="D1445" s="51">
        <v>60205</v>
      </c>
      <c r="E1445" s="56" t="s">
        <v>324</v>
      </c>
      <c r="F1445" s="53" t="s">
        <v>164</v>
      </c>
      <c r="G1445" s="54">
        <v>52.7</v>
      </c>
      <c r="H1445" s="55">
        <v>52.7</v>
      </c>
      <c r="I1445" s="73">
        <v>32.85</v>
      </c>
      <c r="J1445" s="55">
        <v>27.26</v>
      </c>
      <c r="K1445" s="73">
        <v>23.52</v>
      </c>
      <c r="L1445" s="55">
        <v>19.52</v>
      </c>
      <c r="M1445" s="55">
        <f>TRUNC(((J1445*G1445)+(L1445*G1445)),2)</f>
        <v>2465.3000000000002</v>
      </c>
      <c r="N1445" s="55">
        <f>TRUNC(((J1445*H1445)+(L1445*H1445)),2)</f>
        <v>2465.3000000000002</v>
      </c>
      <c r="O1445" s="37"/>
      <c r="P1445" s="55">
        <v>32.85</v>
      </c>
      <c r="Q1445" s="55">
        <v>23.52</v>
      </c>
      <c r="R1445" s="55">
        <v>2970.69</v>
      </c>
      <c r="S1445" s="55">
        <v>2970.69</v>
      </c>
      <c r="T1445" s="135">
        <f>N1445/S1445</f>
        <v>0.82987454093156809</v>
      </c>
      <c r="U1445" s="55">
        <f>TRUNC(J1445*H1445,2)</f>
        <v>1436.6</v>
      </c>
      <c r="V1445" s="55">
        <f>TRUNC(L1445*H1445,2)</f>
        <v>1028.7</v>
      </c>
      <c r="X1445" s="36" t="b">
        <v>1</v>
      </c>
    </row>
    <row r="1446" spans="1:24" x14ac:dyDescent="0.25">
      <c r="A1446" s="42" t="s">
        <v>4535</v>
      </c>
      <c r="B1446" s="128" t="s">
        <v>2245</v>
      </c>
      <c r="C1446" s="50" t="s">
        <v>163</v>
      </c>
      <c r="D1446" s="51">
        <v>60524</v>
      </c>
      <c r="E1446" s="56" t="s">
        <v>292</v>
      </c>
      <c r="F1446" s="53" t="s">
        <v>211</v>
      </c>
      <c r="G1446" s="54">
        <v>2.63</v>
      </c>
      <c r="H1446" s="55">
        <v>2.63</v>
      </c>
      <c r="I1446" s="73">
        <v>557.77</v>
      </c>
      <c r="J1446" s="55">
        <v>463</v>
      </c>
      <c r="K1446" s="73">
        <v>0</v>
      </c>
      <c r="L1446" s="55">
        <v>0</v>
      </c>
      <c r="M1446" s="55">
        <f>TRUNC(((J1446*G1446)+(L1446*G1446)),2)</f>
        <v>1217.69</v>
      </c>
      <c r="N1446" s="55">
        <f>TRUNC(((J1446*H1446)+(L1446*H1446)),2)</f>
        <v>1217.69</v>
      </c>
      <c r="O1446" s="37"/>
      <c r="P1446" s="55">
        <v>557.77</v>
      </c>
      <c r="Q1446" s="55">
        <v>0</v>
      </c>
      <c r="R1446" s="55">
        <v>1466.93</v>
      </c>
      <c r="S1446" s="55">
        <v>1466.93</v>
      </c>
      <c r="T1446" s="135">
        <f>N1446/S1446</f>
        <v>0.83009414218810718</v>
      </c>
      <c r="U1446" s="55">
        <f>TRUNC(J1446*H1446,2)</f>
        <v>1217.69</v>
      </c>
      <c r="V1446" s="55">
        <f>TRUNC(L1446*H1446,2)</f>
        <v>0</v>
      </c>
      <c r="X1446" s="36" t="b">
        <v>1</v>
      </c>
    </row>
    <row r="1447" spans="1:24" ht="24" x14ac:dyDescent="0.3">
      <c r="A1447" s="42" t="s">
        <v>4536</v>
      </c>
      <c r="B1447" s="128" t="s">
        <v>2246</v>
      </c>
      <c r="C1447" s="50" t="s">
        <v>163</v>
      </c>
      <c r="D1447" s="51">
        <v>60800</v>
      </c>
      <c r="E1447" s="52" t="s">
        <v>3024</v>
      </c>
      <c r="F1447" s="53" t="s">
        <v>211</v>
      </c>
      <c r="G1447" s="54">
        <v>2.63</v>
      </c>
      <c r="H1447" s="55">
        <v>2.63</v>
      </c>
      <c r="I1447" s="73">
        <v>0.12</v>
      </c>
      <c r="J1447" s="55">
        <v>0.09</v>
      </c>
      <c r="K1447" s="73">
        <v>51.75</v>
      </c>
      <c r="L1447" s="55">
        <v>42.95</v>
      </c>
      <c r="M1447" s="55">
        <f>TRUNC(((J1447*G1447)+(L1447*G1447)),2)</f>
        <v>113.19</v>
      </c>
      <c r="N1447" s="55">
        <f>TRUNC(((J1447*H1447)+(L1447*H1447)),2)</f>
        <v>113.19</v>
      </c>
      <c r="O1447" s="38"/>
      <c r="P1447" s="55">
        <v>0.12</v>
      </c>
      <c r="Q1447" s="55">
        <v>51.75</v>
      </c>
      <c r="R1447" s="55">
        <v>136.41</v>
      </c>
      <c r="S1447" s="55">
        <v>136.41</v>
      </c>
      <c r="T1447" s="135">
        <f>N1447/S1447</f>
        <v>0.82977787552232241</v>
      </c>
      <c r="U1447" s="55">
        <f>TRUNC(J1447*H1447,2)</f>
        <v>0.23</v>
      </c>
      <c r="V1447" s="55">
        <f>TRUNC(L1447*H1447,2)</f>
        <v>112.95</v>
      </c>
      <c r="X1447" s="36" t="b">
        <v>1</v>
      </c>
    </row>
    <row r="1448" spans="1:24" ht="24" x14ac:dyDescent="0.3">
      <c r="A1448" s="42" t="s">
        <v>4537</v>
      </c>
      <c r="B1448" s="128" t="s">
        <v>2247</v>
      </c>
      <c r="C1448" s="50" t="s">
        <v>217</v>
      </c>
      <c r="D1448" s="51">
        <v>92759</v>
      </c>
      <c r="E1448" s="52" t="s">
        <v>3023</v>
      </c>
      <c r="F1448" s="53" t="s">
        <v>280</v>
      </c>
      <c r="G1448" s="54">
        <v>78</v>
      </c>
      <c r="H1448" s="55">
        <v>78</v>
      </c>
      <c r="I1448" s="73">
        <v>10.44</v>
      </c>
      <c r="J1448" s="55">
        <v>8.66</v>
      </c>
      <c r="K1448" s="73">
        <v>4.08</v>
      </c>
      <c r="L1448" s="55">
        <v>3.38</v>
      </c>
      <c r="M1448" s="55">
        <f>TRUNC(((J1448*G1448)+(L1448*G1448)),2)</f>
        <v>939.12</v>
      </c>
      <c r="N1448" s="55">
        <f>TRUNC(((J1448*H1448)+(L1448*H1448)),2)</f>
        <v>939.12</v>
      </c>
      <c r="O1448" s="38"/>
      <c r="P1448" s="55">
        <v>10.44</v>
      </c>
      <c r="Q1448" s="55">
        <v>4.08</v>
      </c>
      <c r="R1448" s="55">
        <v>1132.56</v>
      </c>
      <c r="S1448" s="55">
        <v>1132.56</v>
      </c>
      <c r="T1448" s="135">
        <f>N1448/S1448</f>
        <v>0.82920110192837471</v>
      </c>
      <c r="U1448" s="55">
        <f>TRUNC(J1448*H1448,2)</f>
        <v>675.48</v>
      </c>
      <c r="V1448" s="55">
        <f>TRUNC(L1448*H1448,2)</f>
        <v>263.64</v>
      </c>
      <c r="X1448" s="36" t="b">
        <v>1</v>
      </c>
    </row>
    <row r="1449" spans="1:24" ht="24" x14ac:dyDescent="0.3">
      <c r="A1449" s="42" t="s">
        <v>4538</v>
      </c>
      <c r="B1449" s="128" t="s">
        <v>2248</v>
      </c>
      <c r="C1449" s="50" t="s">
        <v>217</v>
      </c>
      <c r="D1449" s="51">
        <v>92762</v>
      </c>
      <c r="E1449" s="56" t="s">
        <v>338</v>
      </c>
      <c r="F1449" s="53" t="s">
        <v>280</v>
      </c>
      <c r="G1449" s="54">
        <v>202</v>
      </c>
      <c r="H1449" s="55">
        <v>202</v>
      </c>
      <c r="I1449" s="73">
        <v>10.3</v>
      </c>
      <c r="J1449" s="55">
        <v>8.5500000000000007</v>
      </c>
      <c r="K1449" s="73">
        <v>1.17</v>
      </c>
      <c r="L1449" s="55">
        <v>0.97</v>
      </c>
      <c r="M1449" s="55">
        <f>TRUNC(((J1449*G1449)+(L1449*G1449)),2)</f>
        <v>1923.04</v>
      </c>
      <c r="N1449" s="55">
        <f>TRUNC(((J1449*H1449)+(L1449*H1449)),2)</f>
        <v>1923.04</v>
      </c>
      <c r="O1449" s="38"/>
      <c r="P1449" s="55">
        <v>10.3</v>
      </c>
      <c r="Q1449" s="55">
        <v>1.17</v>
      </c>
      <c r="R1449" s="55">
        <v>2316.94</v>
      </c>
      <c r="S1449" s="55">
        <v>2316.94</v>
      </c>
      <c r="T1449" s="135">
        <f>N1449/S1449</f>
        <v>0.82999128160418478</v>
      </c>
      <c r="U1449" s="55">
        <f>TRUNC(J1449*H1449,2)</f>
        <v>1727.1</v>
      </c>
      <c r="V1449" s="55">
        <f>TRUNC(L1449*H1449,2)</f>
        <v>195.94</v>
      </c>
      <c r="X1449" s="36" t="b">
        <v>1</v>
      </c>
    </row>
    <row r="1450" spans="1:24" ht="24" x14ac:dyDescent="0.3">
      <c r="A1450" s="42" t="s">
        <v>4539</v>
      </c>
      <c r="B1450" s="128" t="s">
        <v>2249</v>
      </c>
      <c r="C1450" s="50" t="s">
        <v>217</v>
      </c>
      <c r="D1450" s="51">
        <v>92763</v>
      </c>
      <c r="E1450" s="56" t="s">
        <v>340</v>
      </c>
      <c r="F1450" s="53" t="s">
        <v>280</v>
      </c>
      <c r="G1450" s="54">
        <v>17</v>
      </c>
      <c r="H1450" s="55">
        <v>17</v>
      </c>
      <c r="I1450" s="73">
        <v>8.92</v>
      </c>
      <c r="J1450" s="55">
        <v>7.4</v>
      </c>
      <c r="K1450" s="73">
        <v>0.72</v>
      </c>
      <c r="L1450" s="55">
        <v>0.59</v>
      </c>
      <c r="M1450" s="55">
        <f>TRUNC(((J1450*G1450)+(L1450*G1450)),2)</f>
        <v>135.83000000000001</v>
      </c>
      <c r="N1450" s="55">
        <f>TRUNC(((J1450*H1450)+(L1450*H1450)),2)</f>
        <v>135.83000000000001</v>
      </c>
      <c r="O1450" s="38"/>
      <c r="P1450" s="55">
        <v>8.92</v>
      </c>
      <c r="Q1450" s="55">
        <v>0.72</v>
      </c>
      <c r="R1450" s="55">
        <v>163.88</v>
      </c>
      <c r="S1450" s="55">
        <v>163.88</v>
      </c>
      <c r="T1450" s="135">
        <f>N1450/S1450</f>
        <v>0.82883817427385897</v>
      </c>
      <c r="U1450" s="55">
        <f>TRUNC(J1450*H1450,2)</f>
        <v>125.8</v>
      </c>
      <c r="V1450" s="55">
        <f>TRUNC(L1450*H1450,2)</f>
        <v>10.029999999999999</v>
      </c>
      <c r="X1450" s="36" t="b">
        <v>1</v>
      </c>
    </row>
    <row r="1451" spans="1:24" x14ac:dyDescent="0.25">
      <c r="A1451" s="42" t="s">
        <v>4540</v>
      </c>
      <c r="B1451" s="129" t="s">
        <v>2250</v>
      </c>
      <c r="C1451" s="133"/>
      <c r="D1451" s="133"/>
      <c r="E1451" s="58" t="s">
        <v>2251</v>
      </c>
      <c r="F1451" s="133"/>
      <c r="G1451" s="59"/>
      <c r="H1451" s="59"/>
      <c r="I1451" s="72"/>
      <c r="J1451" s="59"/>
      <c r="K1451" s="72"/>
      <c r="L1451" s="59"/>
      <c r="M1451" s="60">
        <f>SUM(M1452:M1458)</f>
        <v>6006.6</v>
      </c>
      <c r="N1451" s="60">
        <f>SUM(N1452:N1458)</f>
        <v>6006.6</v>
      </c>
      <c r="O1451" s="37"/>
      <c r="P1451" s="59"/>
      <c r="Q1451" s="59"/>
      <c r="R1451" s="60">
        <v>7239.2</v>
      </c>
      <c r="S1451" s="60">
        <v>7239.2</v>
      </c>
      <c r="T1451" s="135">
        <f>N1451/S1451</f>
        <v>0.82973256713449006</v>
      </c>
      <c r="U1451" s="55">
        <f>TRUNC(J1451*H1451,2)</f>
        <v>0</v>
      </c>
      <c r="V1451" s="55">
        <f>TRUNC(L1451*H1451,2)</f>
        <v>0</v>
      </c>
      <c r="X1451" s="36" t="b">
        <v>1</v>
      </c>
    </row>
    <row r="1452" spans="1:24" x14ac:dyDescent="0.25">
      <c r="A1452" s="42" t="s">
        <v>4541</v>
      </c>
      <c r="B1452" s="128" t="s">
        <v>2252</v>
      </c>
      <c r="C1452" s="50" t="s">
        <v>163</v>
      </c>
      <c r="D1452" s="51">
        <v>60205</v>
      </c>
      <c r="E1452" s="56" t="s">
        <v>324</v>
      </c>
      <c r="F1452" s="53" t="s">
        <v>164</v>
      </c>
      <c r="G1452" s="54">
        <v>41.2</v>
      </c>
      <c r="H1452" s="55">
        <v>41.2</v>
      </c>
      <c r="I1452" s="73">
        <v>32.85</v>
      </c>
      <c r="J1452" s="55">
        <v>27.26</v>
      </c>
      <c r="K1452" s="73">
        <v>23.52</v>
      </c>
      <c r="L1452" s="55">
        <v>19.52</v>
      </c>
      <c r="M1452" s="55">
        <f>TRUNC(((J1452*G1452)+(L1452*G1452)),2)</f>
        <v>1927.33</v>
      </c>
      <c r="N1452" s="55">
        <f>TRUNC(((J1452*H1452)+(L1452*H1452)),2)</f>
        <v>1927.33</v>
      </c>
      <c r="O1452" s="37"/>
      <c r="P1452" s="55">
        <v>32.85</v>
      </c>
      <c r="Q1452" s="55">
        <v>23.52</v>
      </c>
      <c r="R1452" s="55">
        <v>2322.44</v>
      </c>
      <c r="S1452" s="55">
        <v>2322.44</v>
      </c>
      <c r="T1452" s="135">
        <f>N1452/S1452</f>
        <v>0.82987289230292272</v>
      </c>
      <c r="U1452" s="55">
        <f>TRUNC(J1452*H1452,2)</f>
        <v>1123.1099999999999</v>
      </c>
      <c r="V1452" s="55">
        <f>TRUNC(L1452*H1452,2)</f>
        <v>804.22</v>
      </c>
      <c r="X1452" s="36" t="b">
        <v>1</v>
      </c>
    </row>
    <row r="1453" spans="1:24" x14ac:dyDescent="0.25">
      <c r="A1453" s="42" t="s">
        <v>4542</v>
      </c>
      <c r="B1453" s="128" t="s">
        <v>2253</v>
      </c>
      <c r="C1453" s="50" t="s">
        <v>163</v>
      </c>
      <c r="D1453" s="51">
        <v>60524</v>
      </c>
      <c r="E1453" s="56" t="s">
        <v>292</v>
      </c>
      <c r="F1453" s="53" t="s">
        <v>211</v>
      </c>
      <c r="G1453" s="54">
        <v>3.3</v>
      </c>
      <c r="H1453" s="55">
        <v>3.3</v>
      </c>
      <c r="I1453" s="73">
        <v>557.77</v>
      </c>
      <c r="J1453" s="55">
        <v>463</v>
      </c>
      <c r="K1453" s="73">
        <v>0</v>
      </c>
      <c r="L1453" s="55">
        <v>0</v>
      </c>
      <c r="M1453" s="55">
        <f>TRUNC(((J1453*G1453)+(L1453*G1453)),2)</f>
        <v>1527.9</v>
      </c>
      <c r="N1453" s="55">
        <f>TRUNC(((J1453*H1453)+(L1453*H1453)),2)</f>
        <v>1527.9</v>
      </c>
      <c r="O1453" s="37"/>
      <c r="P1453" s="55">
        <v>557.77</v>
      </c>
      <c r="Q1453" s="55">
        <v>0</v>
      </c>
      <c r="R1453" s="55">
        <v>1840.64</v>
      </c>
      <c r="S1453" s="55">
        <v>1840.64</v>
      </c>
      <c r="T1453" s="135">
        <f>N1453/S1453</f>
        <v>0.830091707232267</v>
      </c>
      <c r="U1453" s="55">
        <f>TRUNC(J1453*H1453,2)</f>
        <v>1527.9</v>
      </c>
      <c r="V1453" s="55">
        <f>TRUNC(L1453*H1453,2)</f>
        <v>0</v>
      </c>
      <c r="X1453" s="36" t="b">
        <v>1</v>
      </c>
    </row>
    <row r="1454" spans="1:24" ht="24" x14ac:dyDescent="0.3">
      <c r="A1454" s="42" t="s">
        <v>4543</v>
      </c>
      <c r="B1454" s="128" t="s">
        <v>2254</v>
      </c>
      <c r="C1454" s="50" t="s">
        <v>163</v>
      </c>
      <c r="D1454" s="51">
        <v>60800</v>
      </c>
      <c r="E1454" s="52" t="s">
        <v>3024</v>
      </c>
      <c r="F1454" s="53" t="s">
        <v>211</v>
      </c>
      <c r="G1454" s="54">
        <v>3.3</v>
      </c>
      <c r="H1454" s="55">
        <v>3.3</v>
      </c>
      <c r="I1454" s="73">
        <v>0.12</v>
      </c>
      <c r="J1454" s="55">
        <v>0.09</v>
      </c>
      <c r="K1454" s="73">
        <v>51.75</v>
      </c>
      <c r="L1454" s="55">
        <v>42.95</v>
      </c>
      <c r="M1454" s="55">
        <f>TRUNC(((J1454*G1454)+(L1454*G1454)),2)</f>
        <v>142.03</v>
      </c>
      <c r="N1454" s="55">
        <f>TRUNC(((J1454*H1454)+(L1454*H1454)),2)</f>
        <v>142.03</v>
      </c>
      <c r="O1454" s="38"/>
      <c r="P1454" s="55">
        <v>0.12</v>
      </c>
      <c r="Q1454" s="55">
        <v>51.75</v>
      </c>
      <c r="R1454" s="55">
        <v>171.17</v>
      </c>
      <c r="S1454" s="55">
        <v>171.17</v>
      </c>
      <c r="T1454" s="135">
        <f>N1454/S1454</f>
        <v>0.82975988783081156</v>
      </c>
      <c r="U1454" s="55">
        <f>TRUNC(J1454*H1454,2)</f>
        <v>0.28999999999999998</v>
      </c>
      <c r="V1454" s="55">
        <f>TRUNC(L1454*H1454,2)</f>
        <v>141.72999999999999</v>
      </c>
      <c r="X1454" s="36" t="b">
        <v>1</v>
      </c>
    </row>
    <row r="1455" spans="1:24" ht="24" x14ac:dyDescent="0.3">
      <c r="A1455" s="42" t="s">
        <v>4544</v>
      </c>
      <c r="B1455" s="128" t="s">
        <v>2255</v>
      </c>
      <c r="C1455" s="50" t="s">
        <v>217</v>
      </c>
      <c r="D1455" s="51">
        <v>92759</v>
      </c>
      <c r="E1455" s="52" t="s">
        <v>3023</v>
      </c>
      <c r="F1455" s="53" t="s">
        <v>280</v>
      </c>
      <c r="G1455" s="54">
        <v>71</v>
      </c>
      <c r="H1455" s="55">
        <v>71</v>
      </c>
      <c r="I1455" s="73">
        <v>10.44</v>
      </c>
      <c r="J1455" s="55">
        <v>8.66</v>
      </c>
      <c r="K1455" s="73">
        <v>4.08</v>
      </c>
      <c r="L1455" s="55">
        <v>3.38</v>
      </c>
      <c r="M1455" s="55">
        <f>TRUNC(((J1455*G1455)+(L1455*G1455)),2)</f>
        <v>854.84</v>
      </c>
      <c r="N1455" s="55">
        <f>TRUNC(((J1455*H1455)+(L1455*H1455)),2)</f>
        <v>854.84</v>
      </c>
      <c r="O1455" s="38"/>
      <c r="P1455" s="55">
        <v>10.44</v>
      </c>
      <c r="Q1455" s="55">
        <v>4.08</v>
      </c>
      <c r="R1455" s="55">
        <v>1030.92</v>
      </c>
      <c r="S1455" s="55">
        <v>1030.92</v>
      </c>
      <c r="T1455" s="135">
        <f>N1455/S1455</f>
        <v>0.8292011019283746</v>
      </c>
      <c r="U1455" s="55">
        <f>TRUNC(J1455*H1455,2)</f>
        <v>614.86</v>
      </c>
      <c r="V1455" s="55">
        <f>TRUNC(L1455*H1455,2)</f>
        <v>239.98</v>
      </c>
      <c r="X1455" s="36" t="b">
        <v>1</v>
      </c>
    </row>
    <row r="1456" spans="1:24" x14ac:dyDescent="0.25">
      <c r="A1456" s="42" t="s">
        <v>4545</v>
      </c>
      <c r="B1456" s="128" t="s">
        <v>2256</v>
      </c>
      <c r="C1456" s="50" t="s">
        <v>163</v>
      </c>
      <c r="D1456" s="51">
        <v>60304</v>
      </c>
      <c r="E1456" s="56" t="s">
        <v>318</v>
      </c>
      <c r="F1456" s="53" t="s">
        <v>280</v>
      </c>
      <c r="G1456" s="54">
        <v>94</v>
      </c>
      <c r="H1456" s="55">
        <v>94</v>
      </c>
      <c r="I1456" s="73">
        <v>9.16</v>
      </c>
      <c r="J1456" s="55">
        <v>7.6</v>
      </c>
      <c r="K1456" s="73">
        <v>2.98</v>
      </c>
      <c r="L1456" s="55">
        <v>2.4700000000000002</v>
      </c>
      <c r="M1456" s="55">
        <f>TRUNC(((J1456*G1456)+(L1456*G1456)),2)</f>
        <v>946.58</v>
      </c>
      <c r="N1456" s="55">
        <f>TRUNC(((J1456*H1456)+(L1456*H1456)),2)</f>
        <v>946.58</v>
      </c>
      <c r="O1456" s="37"/>
      <c r="P1456" s="55">
        <v>9.16</v>
      </c>
      <c r="Q1456" s="55">
        <v>2.98</v>
      </c>
      <c r="R1456" s="55">
        <v>1141.1600000000001</v>
      </c>
      <c r="S1456" s="55">
        <v>1141.1600000000001</v>
      </c>
      <c r="T1456" s="135">
        <f>N1456/S1456</f>
        <v>0.82948929159802309</v>
      </c>
      <c r="U1456" s="55">
        <f>TRUNC(J1456*H1456,2)</f>
        <v>714.4</v>
      </c>
      <c r="V1456" s="55">
        <f>TRUNC(L1456*H1456,2)</f>
        <v>232.18</v>
      </c>
      <c r="X1456" s="36" t="b">
        <v>1</v>
      </c>
    </row>
    <row r="1457" spans="1:24" ht="24" x14ac:dyDescent="0.3">
      <c r="A1457" s="42" t="s">
        <v>4546</v>
      </c>
      <c r="B1457" s="128" t="s">
        <v>2257</v>
      </c>
      <c r="C1457" s="50" t="s">
        <v>217</v>
      </c>
      <c r="D1457" s="51">
        <v>92762</v>
      </c>
      <c r="E1457" s="56" t="s">
        <v>338</v>
      </c>
      <c r="F1457" s="53" t="s">
        <v>280</v>
      </c>
      <c r="G1457" s="54">
        <v>37</v>
      </c>
      <c r="H1457" s="55">
        <v>37</v>
      </c>
      <c r="I1457" s="73">
        <v>10.3</v>
      </c>
      <c r="J1457" s="55">
        <v>8.5500000000000007</v>
      </c>
      <c r="K1457" s="73">
        <v>1.17</v>
      </c>
      <c r="L1457" s="55">
        <v>0.97</v>
      </c>
      <c r="M1457" s="55">
        <f>TRUNC(((J1457*G1457)+(L1457*G1457)),2)</f>
        <v>352.24</v>
      </c>
      <c r="N1457" s="55">
        <f>TRUNC(((J1457*H1457)+(L1457*H1457)),2)</f>
        <v>352.24</v>
      </c>
      <c r="O1457" s="38"/>
      <c r="P1457" s="55">
        <v>10.3</v>
      </c>
      <c r="Q1457" s="55">
        <v>1.17</v>
      </c>
      <c r="R1457" s="55">
        <v>424.39</v>
      </c>
      <c r="S1457" s="55">
        <v>424.39</v>
      </c>
      <c r="T1457" s="135">
        <f>N1457/S1457</f>
        <v>0.82999128160418489</v>
      </c>
      <c r="U1457" s="55">
        <f>TRUNC(J1457*H1457,2)</f>
        <v>316.35000000000002</v>
      </c>
      <c r="V1457" s="55">
        <f>TRUNC(L1457*H1457,2)</f>
        <v>35.89</v>
      </c>
      <c r="X1457" s="36" t="b">
        <v>1</v>
      </c>
    </row>
    <row r="1458" spans="1:24" ht="24" x14ac:dyDescent="0.3">
      <c r="A1458" s="42" t="s">
        <v>4547</v>
      </c>
      <c r="B1458" s="128" t="s">
        <v>2258</v>
      </c>
      <c r="C1458" s="50" t="s">
        <v>217</v>
      </c>
      <c r="D1458" s="51">
        <v>92763</v>
      </c>
      <c r="E1458" s="56" t="s">
        <v>340</v>
      </c>
      <c r="F1458" s="53" t="s">
        <v>280</v>
      </c>
      <c r="G1458" s="54">
        <v>32</v>
      </c>
      <c r="H1458" s="55">
        <v>32</v>
      </c>
      <c r="I1458" s="73">
        <v>8.92</v>
      </c>
      <c r="J1458" s="55">
        <v>7.4</v>
      </c>
      <c r="K1458" s="73">
        <v>0.72</v>
      </c>
      <c r="L1458" s="55">
        <v>0.59</v>
      </c>
      <c r="M1458" s="55">
        <f>TRUNC(((J1458*G1458)+(L1458*G1458)),2)</f>
        <v>255.68</v>
      </c>
      <c r="N1458" s="55">
        <f>TRUNC(((J1458*H1458)+(L1458*H1458)),2)</f>
        <v>255.68</v>
      </c>
      <c r="O1458" s="38"/>
      <c r="P1458" s="55">
        <v>8.92</v>
      </c>
      <c r="Q1458" s="55">
        <v>0.72</v>
      </c>
      <c r="R1458" s="55">
        <v>308.48</v>
      </c>
      <c r="S1458" s="55">
        <v>308.48</v>
      </c>
      <c r="T1458" s="135">
        <f>N1458/S1458</f>
        <v>0.82883817427385886</v>
      </c>
      <c r="U1458" s="55">
        <f>TRUNC(J1458*H1458,2)</f>
        <v>236.8</v>
      </c>
      <c r="V1458" s="55">
        <f>TRUNC(L1458*H1458,2)</f>
        <v>18.88</v>
      </c>
      <c r="X1458" s="36" t="b">
        <v>1</v>
      </c>
    </row>
    <row r="1459" spans="1:24" x14ac:dyDescent="0.25">
      <c r="A1459" s="42" t="s">
        <v>4548</v>
      </c>
      <c r="B1459" s="129" t="s">
        <v>2259</v>
      </c>
      <c r="C1459" s="133"/>
      <c r="D1459" s="133"/>
      <c r="E1459" s="58" t="s">
        <v>2260</v>
      </c>
      <c r="F1459" s="133"/>
      <c r="G1459" s="59"/>
      <c r="H1459" s="59"/>
      <c r="I1459" s="72"/>
      <c r="J1459" s="59"/>
      <c r="K1459" s="72"/>
      <c r="L1459" s="59"/>
      <c r="M1459" s="60">
        <f>M1460</f>
        <v>11166.01</v>
      </c>
      <c r="N1459" s="60">
        <f>N1460</f>
        <v>11166.01</v>
      </c>
      <c r="O1459" s="37"/>
      <c r="P1459" s="59"/>
      <c r="Q1459" s="59"/>
      <c r="R1459" s="60">
        <v>13452.31</v>
      </c>
      <c r="S1459" s="60">
        <v>13452.31</v>
      </c>
      <c r="T1459" s="135">
        <f>N1459/S1459</f>
        <v>0.83004405934742809</v>
      </c>
      <c r="U1459" s="55">
        <f>TRUNC(J1459*H1459,2)</f>
        <v>0</v>
      </c>
      <c r="V1459" s="55">
        <f>TRUNC(L1459*H1459,2)</f>
        <v>0</v>
      </c>
      <c r="X1459" s="36" t="b">
        <v>1</v>
      </c>
    </row>
    <row r="1460" spans="1:24" ht="36" x14ac:dyDescent="0.3">
      <c r="A1460" s="42" t="s">
        <v>4549</v>
      </c>
      <c r="B1460" s="128" t="s">
        <v>2261</v>
      </c>
      <c r="C1460" s="50" t="s">
        <v>197</v>
      </c>
      <c r="D1460" s="57" t="s">
        <v>1761</v>
      </c>
      <c r="E1460" s="56" t="s">
        <v>1762</v>
      </c>
      <c r="F1460" s="53" t="s">
        <v>164</v>
      </c>
      <c r="G1460" s="54">
        <v>89.1</v>
      </c>
      <c r="H1460" s="55">
        <v>89.1</v>
      </c>
      <c r="I1460" s="73">
        <v>116.09</v>
      </c>
      <c r="J1460" s="55">
        <v>96.36</v>
      </c>
      <c r="K1460" s="73">
        <v>34.89</v>
      </c>
      <c r="L1460" s="55">
        <v>28.96</v>
      </c>
      <c r="M1460" s="55">
        <f>TRUNC(((J1460*G1460)+(L1460*G1460)),2)</f>
        <v>11166.01</v>
      </c>
      <c r="N1460" s="55">
        <f>TRUNC(((J1460*H1460)+(L1460*H1460)),2)</f>
        <v>11166.01</v>
      </c>
      <c r="O1460" s="313"/>
      <c r="P1460" s="55">
        <v>116.09</v>
      </c>
      <c r="Q1460" s="55">
        <v>34.89</v>
      </c>
      <c r="R1460" s="55">
        <v>13452.31</v>
      </c>
      <c r="S1460" s="55">
        <v>13452.31</v>
      </c>
      <c r="T1460" s="135">
        <f>N1460/S1460</f>
        <v>0.83004405934742809</v>
      </c>
      <c r="U1460" s="55">
        <f>TRUNC(J1460*H1460,2)</f>
        <v>8585.67</v>
      </c>
      <c r="V1460" s="55">
        <f>TRUNC(L1460*H1460,2)</f>
        <v>2580.33</v>
      </c>
      <c r="X1460" s="36" t="b">
        <v>1</v>
      </c>
    </row>
    <row r="1461" spans="1:24" x14ac:dyDescent="0.25">
      <c r="A1461" s="42" t="s">
        <v>4550</v>
      </c>
      <c r="B1461" s="129" t="s">
        <v>2262</v>
      </c>
      <c r="C1461" s="133"/>
      <c r="D1461" s="133"/>
      <c r="E1461" s="58" t="s">
        <v>350</v>
      </c>
      <c r="F1461" s="133"/>
      <c r="G1461" s="59"/>
      <c r="H1461" s="59"/>
      <c r="I1461" s="72"/>
      <c r="J1461" s="59"/>
      <c r="K1461" s="72"/>
      <c r="L1461" s="59"/>
      <c r="M1461" s="60">
        <f>M1462</f>
        <v>1220.53</v>
      </c>
      <c r="N1461" s="60">
        <f>N1462</f>
        <v>1220.53</v>
      </c>
      <c r="O1461" s="37"/>
      <c r="P1461" s="59"/>
      <c r="Q1461" s="59"/>
      <c r="R1461" s="60">
        <v>1470.35</v>
      </c>
      <c r="S1461" s="60">
        <v>1470.35</v>
      </c>
      <c r="T1461" s="135">
        <f>N1461/S1461</f>
        <v>0.83009487536980997</v>
      </c>
      <c r="U1461" s="55">
        <f>TRUNC(J1461*H1461,2)</f>
        <v>0</v>
      </c>
      <c r="V1461" s="55">
        <f>TRUNC(L1461*H1461,2)</f>
        <v>0</v>
      </c>
      <c r="X1461" s="36" t="b">
        <v>1</v>
      </c>
    </row>
    <row r="1462" spans="1:24" x14ac:dyDescent="0.25">
      <c r="A1462" s="42" t="s">
        <v>4551</v>
      </c>
      <c r="B1462" s="128" t="s">
        <v>2263</v>
      </c>
      <c r="C1462" s="50" t="s">
        <v>163</v>
      </c>
      <c r="D1462" s="51">
        <v>60010</v>
      </c>
      <c r="E1462" s="56" t="s">
        <v>352</v>
      </c>
      <c r="F1462" s="53" t="s">
        <v>211</v>
      </c>
      <c r="G1462" s="54">
        <v>0.5</v>
      </c>
      <c r="H1462" s="55">
        <v>0.5</v>
      </c>
      <c r="I1462" s="73">
        <v>2192.1</v>
      </c>
      <c r="J1462" s="55">
        <v>1819.66</v>
      </c>
      <c r="K1462" s="73">
        <v>748.6</v>
      </c>
      <c r="L1462" s="55">
        <v>621.41</v>
      </c>
      <c r="M1462" s="55">
        <f>TRUNC(((J1462*G1462)+(L1462*G1462)),2)</f>
        <v>1220.53</v>
      </c>
      <c r="N1462" s="55">
        <f>TRUNC(((J1462*H1462)+(L1462*H1462)),2)</f>
        <v>1220.53</v>
      </c>
      <c r="O1462" s="37"/>
      <c r="P1462" s="55">
        <v>2192.1</v>
      </c>
      <c r="Q1462" s="55">
        <v>748.6</v>
      </c>
      <c r="R1462" s="55">
        <v>1470.35</v>
      </c>
      <c r="S1462" s="55">
        <v>1470.35</v>
      </c>
      <c r="T1462" s="135">
        <f>N1462/S1462</f>
        <v>0.83009487536980997</v>
      </c>
      <c r="U1462" s="55">
        <f>TRUNC(J1462*H1462,2)</f>
        <v>909.83</v>
      </c>
      <c r="V1462" s="55">
        <f>TRUNC(L1462*H1462,2)</f>
        <v>310.7</v>
      </c>
      <c r="X1462" s="36" t="b">
        <v>1</v>
      </c>
    </row>
    <row r="1463" spans="1:24" x14ac:dyDescent="0.25">
      <c r="A1463" s="42" t="s">
        <v>4552</v>
      </c>
      <c r="B1463" s="129" t="s">
        <v>2264</v>
      </c>
      <c r="C1463" s="133"/>
      <c r="D1463" s="133"/>
      <c r="E1463" s="58" t="s">
        <v>300</v>
      </c>
      <c r="F1463" s="133"/>
      <c r="G1463" s="59"/>
      <c r="H1463" s="59"/>
      <c r="I1463" s="72"/>
      <c r="J1463" s="59"/>
      <c r="K1463" s="72"/>
      <c r="L1463" s="59"/>
      <c r="M1463" s="60">
        <f>M1464</f>
        <v>224.1</v>
      </c>
      <c r="N1463" s="60">
        <f>N1464</f>
        <v>224.1</v>
      </c>
      <c r="O1463" s="37"/>
      <c r="P1463" s="59"/>
      <c r="Q1463" s="59"/>
      <c r="R1463" s="60">
        <v>270</v>
      </c>
      <c r="S1463" s="60">
        <v>270</v>
      </c>
      <c r="T1463" s="135">
        <f>N1463/S1463</f>
        <v>0.83</v>
      </c>
      <c r="U1463" s="55">
        <f>TRUNC(J1463*H1463,2)</f>
        <v>0</v>
      </c>
      <c r="V1463" s="55">
        <f>TRUNC(L1463*H1463,2)</f>
        <v>0</v>
      </c>
      <c r="X1463" s="36" t="b">
        <v>1</v>
      </c>
    </row>
    <row r="1464" spans="1:24" x14ac:dyDescent="0.25">
      <c r="A1464" s="42" t="s">
        <v>4553</v>
      </c>
      <c r="B1464" s="128" t="s">
        <v>2265</v>
      </c>
      <c r="C1464" s="50" t="s">
        <v>163</v>
      </c>
      <c r="D1464" s="51">
        <v>60487</v>
      </c>
      <c r="E1464" s="56" t="s">
        <v>302</v>
      </c>
      <c r="F1464" s="53" t="s">
        <v>160</v>
      </c>
      <c r="G1464" s="54">
        <v>18</v>
      </c>
      <c r="H1464" s="55">
        <v>18</v>
      </c>
      <c r="I1464" s="73">
        <v>15</v>
      </c>
      <c r="J1464" s="55">
        <v>12.45</v>
      </c>
      <c r="K1464" s="73">
        <v>0</v>
      </c>
      <c r="L1464" s="55">
        <v>0</v>
      </c>
      <c r="M1464" s="55">
        <f>TRUNC(((J1464*G1464)+(L1464*G1464)),2)</f>
        <v>224.1</v>
      </c>
      <c r="N1464" s="55">
        <f>TRUNC(((J1464*H1464)+(L1464*H1464)),2)</f>
        <v>224.1</v>
      </c>
      <c r="O1464" s="37"/>
      <c r="P1464" s="55">
        <v>15</v>
      </c>
      <c r="Q1464" s="55">
        <v>0</v>
      </c>
      <c r="R1464" s="55">
        <v>270</v>
      </c>
      <c r="S1464" s="55">
        <v>270</v>
      </c>
      <c r="T1464" s="135">
        <f>N1464/S1464</f>
        <v>0.83</v>
      </c>
      <c r="U1464" s="55">
        <f>TRUNC(J1464*H1464,2)</f>
        <v>224.1</v>
      </c>
      <c r="V1464" s="55">
        <f>TRUNC(L1464*H1464,2)</f>
        <v>0</v>
      </c>
      <c r="X1464" s="36" t="b">
        <v>1</v>
      </c>
    </row>
    <row r="1465" spans="1:24" x14ac:dyDescent="0.25">
      <c r="A1465" s="42" t="s">
        <v>4554</v>
      </c>
      <c r="B1465" s="127" t="s">
        <v>2266</v>
      </c>
      <c r="C1465" s="132"/>
      <c r="D1465" s="132"/>
      <c r="E1465" s="47" t="s">
        <v>89</v>
      </c>
      <c r="F1465" s="132"/>
      <c r="G1465" s="48"/>
      <c r="H1465" s="48"/>
      <c r="I1465" s="72"/>
      <c r="J1465" s="48"/>
      <c r="K1465" s="72"/>
      <c r="L1465" s="48"/>
      <c r="M1465" s="314">
        <f>SUM(M1466:M1467)</f>
        <v>6800.82</v>
      </c>
      <c r="N1465" s="314">
        <f>SUM(N1466:N1467)</f>
        <v>6800.82</v>
      </c>
      <c r="O1465" s="37"/>
      <c r="P1465" s="48"/>
      <c r="Q1465" s="48"/>
      <c r="R1465" s="314">
        <v>8195.02</v>
      </c>
      <c r="S1465" s="314">
        <v>8195.02</v>
      </c>
      <c r="T1465" s="135">
        <f>N1465/S1465</f>
        <v>0.82987228829215787</v>
      </c>
      <c r="U1465" s="55">
        <f>TRUNC(J1465*H1465,2)</f>
        <v>0</v>
      </c>
      <c r="V1465" s="55">
        <f>TRUNC(L1465*H1465,2)</f>
        <v>0</v>
      </c>
      <c r="X1465" s="36" t="b">
        <v>1</v>
      </c>
    </row>
    <row r="1466" spans="1:24" ht="24" x14ac:dyDescent="0.3">
      <c r="A1466" s="42" t="s">
        <v>4555</v>
      </c>
      <c r="B1466" s="128" t="s">
        <v>2267</v>
      </c>
      <c r="C1466" s="50" t="s">
        <v>163</v>
      </c>
      <c r="D1466" s="51">
        <v>100160</v>
      </c>
      <c r="E1466" s="52" t="s">
        <v>3031</v>
      </c>
      <c r="F1466" s="53" t="s">
        <v>164</v>
      </c>
      <c r="G1466" s="54">
        <v>150.79</v>
      </c>
      <c r="H1466" s="55">
        <v>150.79</v>
      </c>
      <c r="I1466" s="73">
        <v>24.74</v>
      </c>
      <c r="J1466" s="55">
        <v>20.53</v>
      </c>
      <c r="K1466" s="73">
        <v>27.93</v>
      </c>
      <c r="L1466" s="55">
        <v>23.18</v>
      </c>
      <c r="M1466" s="55">
        <f>TRUNC(((J1466*G1466)+(L1466*G1466)),2)</f>
        <v>6591.03</v>
      </c>
      <c r="N1466" s="55">
        <f>TRUNC(((J1466*H1466)+(L1466*H1466)),2)</f>
        <v>6591.03</v>
      </c>
      <c r="O1466" s="38"/>
      <c r="P1466" s="55">
        <v>24.74</v>
      </c>
      <c r="Q1466" s="55">
        <v>27.93</v>
      </c>
      <c r="R1466" s="55">
        <v>7942.1</v>
      </c>
      <c r="S1466" s="55">
        <v>7942.1</v>
      </c>
      <c r="T1466" s="135">
        <f>N1466/S1466</f>
        <v>0.82988504299870303</v>
      </c>
      <c r="U1466" s="55">
        <f>TRUNC(J1466*H1466,2)</f>
        <v>3095.71</v>
      </c>
      <c r="V1466" s="55">
        <f>TRUNC(L1466*H1466,2)</f>
        <v>3495.31</v>
      </c>
      <c r="X1466" s="36" t="b">
        <v>1</v>
      </c>
    </row>
    <row r="1467" spans="1:24" ht="24" x14ac:dyDescent="0.3">
      <c r="A1467" s="42" t="s">
        <v>4556</v>
      </c>
      <c r="B1467" s="128" t="s">
        <v>2268</v>
      </c>
      <c r="C1467" s="50" t="s">
        <v>217</v>
      </c>
      <c r="D1467" s="51">
        <v>93201</v>
      </c>
      <c r="E1467" s="56" t="s">
        <v>2269</v>
      </c>
      <c r="F1467" s="53" t="s">
        <v>172</v>
      </c>
      <c r="G1467" s="54">
        <v>36.549999999999997</v>
      </c>
      <c r="H1467" s="55">
        <v>36.549999999999997</v>
      </c>
      <c r="I1467" s="73">
        <v>2.82</v>
      </c>
      <c r="J1467" s="55">
        <v>2.34</v>
      </c>
      <c r="K1467" s="73">
        <v>4.0999999999999996</v>
      </c>
      <c r="L1467" s="55">
        <v>3.4</v>
      </c>
      <c r="M1467" s="55">
        <f>TRUNC(((J1467*G1467)+(L1467*G1467)),2)</f>
        <v>209.79</v>
      </c>
      <c r="N1467" s="55">
        <f>TRUNC(((J1467*H1467)+(L1467*H1467)),2)</f>
        <v>209.79</v>
      </c>
      <c r="O1467" s="38"/>
      <c r="P1467" s="55">
        <v>2.82</v>
      </c>
      <c r="Q1467" s="55">
        <v>4.0999999999999996</v>
      </c>
      <c r="R1467" s="55">
        <v>252.92</v>
      </c>
      <c r="S1467" s="55">
        <v>252.92</v>
      </c>
      <c r="T1467" s="135">
        <f>N1467/S1467</f>
        <v>0.82947176972955872</v>
      </c>
      <c r="U1467" s="55">
        <f>TRUNC(J1467*H1467,2)</f>
        <v>85.52</v>
      </c>
      <c r="V1467" s="55">
        <f>TRUNC(L1467*H1467,2)</f>
        <v>124.27</v>
      </c>
      <c r="X1467" s="36" t="b">
        <v>1</v>
      </c>
    </row>
    <row r="1468" spans="1:24" x14ac:dyDescent="0.25">
      <c r="A1468" s="42" t="s">
        <v>4557</v>
      </c>
      <c r="B1468" s="127" t="s">
        <v>2270</v>
      </c>
      <c r="C1468" s="132"/>
      <c r="D1468" s="132"/>
      <c r="E1468" s="47" t="s">
        <v>91</v>
      </c>
      <c r="F1468" s="132"/>
      <c r="G1468" s="48"/>
      <c r="H1468" s="48"/>
      <c r="I1468" s="72"/>
      <c r="J1468" s="48"/>
      <c r="K1468" s="72"/>
      <c r="L1468" s="48"/>
      <c r="M1468" s="314">
        <f>M1469+M1471</f>
        <v>1637.05</v>
      </c>
      <c r="N1468" s="314">
        <f>N1469+N1471</f>
        <v>1637.05</v>
      </c>
      <c r="O1468" s="37"/>
      <c r="P1468" s="48"/>
      <c r="Q1468" s="48"/>
      <c r="R1468" s="314">
        <v>1973.08</v>
      </c>
      <c r="S1468" s="314">
        <v>1973.08</v>
      </c>
      <c r="T1468" s="135">
        <f>N1468/S1468</f>
        <v>0.82969266324730884</v>
      </c>
      <c r="U1468" s="55">
        <f>TRUNC(J1468*H1468,2)</f>
        <v>0</v>
      </c>
      <c r="V1468" s="55">
        <f>TRUNC(L1468*H1468,2)</f>
        <v>0</v>
      </c>
      <c r="X1468" s="36" t="b">
        <v>1</v>
      </c>
    </row>
    <row r="1469" spans="1:24" x14ac:dyDescent="0.25">
      <c r="A1469" s="42" t="s">
        <v>4558</v>
      </c>
      <c r="B1469" s="129" t="s">
        <v>2271</v>
      </c>
      <c r="C1469" s="133"/>
      <c r="D1469" s="133"/>
      <c r="E1469" s="58" t="s">
        <v>305</v>
      </c>
      <c r="F1469" s="133"/>
      <c r="G1469" s="59"/>
      <c r="H1469" s="59"/>
      <c r="I1469" s="72"/>
      <c r="J1469" s="59"/>
      <c r="K1469" s="72"/>
      <c r="L1469" s="59"/>
      <c r="M1469" s="60">
        <f>M1470</f>
        <v>1492.31</v>
      </c>
      <c r="N1469" s="60">
        <f>N1470</f>
        <v>1492.31</v>
      </c>
      <c r="O1469" s="37"/>
      <c r="P1469" s="59"/>
      <c r="Q1469" s="59"/>
      <c r="R1469" s="60">
        <v>1798.57</v>
      </c>
      <c r="S1469" s="60">
        <v>1798.57</v>
      </c>
      <c r="T1469" s="135">
        <f>N1469/S1469</f>
        <v>0.82972027777623336</v>
      </c>
      <c r="U1469" s="55">
        <f>TRUNC(J1469*H1469,2)</f>
        <v>0</v>
      </c>
      <c r="V1469" s="55">
        <f>TRUNC(L1469*H1469,2)</f>
        <v>0</v>
      </c>
      <c r="X1469" s="36" t="b">
        <v>1</v>
      </c>
    </row>
    <row r="1470" spans="1:24" x14ac:dyDescent="0.25">
      <c r="A1470" s="42" t="s">
        <v>4559</v>
      </c>
      <c r="B1470" s="128" t="s">
        <v>2272</v>
      </c>
      <c r="C1470" s="50" t="s">
        <v>163</v>
      </c>
      <c r="D1470" s="51">
        <v>120902</v>
      </c>
      <c r="E1470" s="56" t="s">
        <v>422</v>
      </c>
      <c r="F1470" s="53" t="s">
        <v>164</v>
      </c>
      <c r="G1470" s="54">
        <v>51.3</v>
      </c>
      <c r="H1470" s="55">
        <v>51.3</v>
      </c>
      <c r="I1470" s="73">
        <v>13.25</v>
      </c>
      <c r="J1470" s="55">
        <v>10.99</v>
      </c>
      <c r="K1470" s="73">
        <v>21.81</v>
      </c>
      <c r="L1470" s="55">
        <v>18.100000000000001</v>
      </c>
      <c r="M1470" s="55">
        <f>TRUNC(((J1470*G1470)+(L1470*G1470)),2)</f>
        <v>1492.31</v>
      </c>
      <c r="N1470" s="55">
        <f>TRUNC(((J1470*H1470)+(L1470*H1470)),2)</f>
        <v>1492.31</v>
      </c>
      <c r="O1470" s="37"/>
      <c r="P1470" s="55">
        <v>13.25</v>
      </c>
      <c r="Q1470" s="55">
        <v>21.81</v>
      </c>
      <c r="R1470" s="55">
        <v>1798.57</v>
      </c>
      <c r="S1470" s="55">
        <v>1798.57</v>
      </c>
      <c r="T1470" s="135">
        <f>N1470/S1470</f>
        <v>0.82972027777623336</v>
      </c>
      <c r="U1470" s="55">
        <f>TRUNC(J1470*H1470,2)</f>
        <v>563.78</v>
      </c>
      <c r="V1470" s="55">
        <f>TRUNC(L1470*H1470,2)</f>
        <v>928.53</v>
      </c>
      <c r="X1470" s="36" t="b">
        <v>1</v>
      </c>
    </row>
    <row r="1471" spans="1:24" x14ac:dyDescent="0.25">
      <c r="A1471" s="42" t="s">
        <v>4560</v>
      </c>
      <c r="B1471" s="129" t="s">
        <v>2273</v>
      </c>
      <c r="C1471" s="133"/>
      <c r="D1471" s="133"/>
      <c r="E1471" s="58" t="s">
        <v>2010</v>
      </c>
      <c r="F1471" s="133"/>
      <c r="G1471" s="59"/>
      <c r="H1471" s="59"/>
      <c r="I1471" s="72"/>
      <c r="J1471" s="59"/>
      <c r="K1471" s="72"/>
      <c r="L1471" s="59"/>
      <c r="M1471" s="60">
        <f>M1472</f>
        <v>144.74</v>
      </c>
      <c r="N1471" s="60">
        <f>N1472</f>
        <v>144.74</v>
      </c>
      <c r="O1471" s="37"/>
      <c r="P1471" s="59"/>
      <c r="Q1471" s="59"/>
      <c r="R1471" s="60">
        <v>174.51</v>
      </c>
      <c r="S1471" s="60">
        <v>174.51</v>
      </c>
      <c r="T1471" s="135">
        <f>N1471/S1471</f>
        <v>0.82940805684488006</v>
      </c>
      <c r="U1471" s="55">
        <f>TRUNC(J1471*H1471,2)</f>
        <v>0</v>
      </c>
      <c r="V1471" s="55">
        <f>TRUNC(L1471*H1471,2)</f>
        <v>0</v>
      </c>
      <c r="X1471" s="36" t="b">
        <v>1</v>
      </c>
    </row>
    <row r="1472" spans="1:24" x14ac:dyDescent="0.25">
      <c r="A1472" s="42" t="s">
        <v>4561</v>
      </c>
      <c r="B1472" s="128" t="s">
        <v>2274</v>
      </c>
      <c r="C1472" s="50" t="s">
        <v>163</v>
      </c>
      <c r="D1472" s="51">
        <v>120209</v>
      </c>
      <c r="E1472" s="56" t="s">
        <v>819</v>
      </c>
      <c r="F1472" s="53" t="s">
        <v>164</v>
      </c>
      <c r="G1472" s="54">
        <v>6.72</v>
      </c>
      <c r="H1472" s="55">
        <v>6.72</v>
      </c>
      <c r="I1472" s="73">
        <v>12.48</v>
      </c>
      <c r="J1472" s="55">
        <v>10.35</v>
      </c>
      <c r="K1472" s="73">
        <v>13.49</v>
      </c>
      <c r="L1472" s="55">
        <v>11.19</v>
      </c>
      <c r="M1472" s="55">
        <f>TRUNC(((J1472*G1472)+(L1472*G1472)),2)</f>
        <v>144.74</v>
      </c>
      <c r="N1472" s="55">
        <f>TRUNC(((J1472*H1472)+(L1472*H1472)),2)</f>
        <v>144.74</v>
      </c>
      <c r="O1472" s="37"/>
      <c r="P1472" s="55">
        <v>12.48</v>
      </c>
      <c r="Q1472" s="55">
        <v>13.49</v>
      </c>
      <c r="R1472" s="55">
        <v>174.51</v>
      </c>
      <c r="S1472" s="55">
        <v>174.51</v>
      </c>
      <c r="T1472" s="135">
        <f>N1472/S1472</f>
        <v>0.82940805684488006</v>
      </c>
      <c r="U1472" s="55">
        <f>TRUNC(J1472*H1472,2)</f>
        <v>69.55</v>
      </c>
      <c r="V1472" s="55">
        <f>TRUNC(L1472*H1472,2)</f>
        <v>75.19</v>
      </c>
      <c r="X1472" s="36" t="b">
        <v>1</v>
      </c>
    </row>
    <row r="1473" spans="1:24" x14ac:dyDescent="0.25">
      <c r="A1473" s="42" t="s">
        <v>4562</v>
      </c>
      <c r="B1473" s="127" t="s">
        <v>2275</v>
      </c>
      <c r="C1473" s="132"/>
      <c r="D1473" s="132"/>
      <c r="E1473" s="47" t="s">
        <v>93</v>
      </c>
      <c r="F1473" s="132"/>
      <c r="G1473" s="48"/>
      <c r="H1473" s="48"/>
      <c r="I1473" s="72"/>
      <c r="J1473" s="48"/>
      <c r="K1473" s="72"/>
      <c r="L1473" s="48"/>
      <c r="M1473" s="314">
        <f>M1474</f>
        <v>26298.79</v>
      </c>
      <c r="N1473" s="314">
        <f>N1474</f>
        <v>26298.79</v>
      </c>
      <c r="O1473" s="37"/>
      <c r="P1473" s="48"/>
      <c r="Q1473" s="48"/>
      <c r="R1473" s="314">
        <v>31708.04</v>
      </c>
      <c r="S1473" s="314">
        <v>31708.04</v>
      </c>
      <c r="T1473" s="135">
        <f>N1473/S1473</f>
        <v>0.82940446650124067</v>
      </c>
      <c r="U1473" s="55">
        <f>TRUNC(J1473*H1473,2)</f>
        <v>0</v>
      </c>
      <c r="V1473" s="55">
        <f>TRUNC(L1473*H1473,2)</f>
        <v>0</v>
      </c>
      <c r="X1473" s="36" t="b">
        <v>1</v>
      </c>
    </row>
    <row r="1474" spans="1:24" ht="36" x14ac:dyDescent="0.3">
      <c r="A1474" s="42" t="s">
        <v>4563</v>
      </c>
      <c r="B1474" s="128" t="s">
        <v>2276</v>
      </c>
      <c r="C1474" s="50" t="s">
        <v>217</v>
      </c>
      <c r="D1474" s="51">
        <v>100775</v>
      </c>
      <c r="E1474" s="56" t="s">
        <v>425</v>
      </c>
      <c r="F1474" s="53" t="s">
        <v>280</v>
      </c>
      <c r="G1474" s="54">
        <v>1967</v>
      </c>
      <c r="H1474" s="55">
        <v>1967</v>
      </c>
      <c r="I1474" s="73">
        <v>15.26</v>
      </c>
      <c r="J1474" s="55">
        <v>12.66</v>
      </c>
      <c r="K1474" s="73">
        <v>0.86</v>
      </c>
      <c r="L1474" s="55">
        <v>0.71</v>
      </c>
      <c r="M1474" s="55">
        <f>TRUNC(((J1474*G1474)+(L1474*G1474)),2)</f>
        <v>26298.79</v>
      </c>
      <c r="N1474" s="55">
        <f>TRUNC(((J1474*H1474)+(L1474*H1474)),2)</f>
        <v>26298.79</v>
      </c>
      <c r="O1474" s="313"/>
      <c r="P1474" s="55">
        <v>15.26</v>
      </c>
      <c r="Q1474" s="55">
        <v>0.86</v>
      </c>
      <c r="R1474" s="55">
        <v>31708.04</v>
      </c>
      <c r="S1474" s="55">
        <v>31708.04</v>
      </c>
      <c r="T1474" s="135">
        <f>N1474/S1474</f>
        <v>0.82940446650124067</v>
      </c>
      <c r="U1474" s="55">
        <f>TRUNC(J1474*H1474,2)</f>
        <v>24902.22</v>
      </c>
      <c r="V1474" s="55">
        <f>TRUNC(L1474*H1474,2)</f>
        <v>1396.57</v>
      </c>
      <c r="X1474" s="36" t="b">
        <v>1</v>
      </c>
    </row>
    <row r="1475" spans="1:24" x14ac:dyDescent="0.25">
      <c r="A1475" s="42" t="s">
        <v>4564</v>
      </c>
      <c r="B1475" s="127" t="s">
        <v>2277</v>
      </c>
      <c r="C1475" s="132"/>
      <c r="D1475" s="132"/>
      <c r="E1475" s="47" t="s">
        <v>95</v>
      </c>
      <c r="F1475" s="132"/>
      <c r="G1475" s="48"/>
      <c r="H1475" s="48"/>
      <c r="I1475" s="72"/>
      <c r="J1475" s="48"/>
      <c r="K1475" s="72"/>
      <c r="L1475" s="48"/>
      <c r="M1475" s="314">
        <f>SUM(M1476:M1479)</f>
        <v>7127.34</v>
      </c>
      <c r="N1475" s="314">
        <f>SUM(N1476:N1479)</f>
        <v>7127.34</v>
      </c>
      <c r="O1475" s="37"/>
      <c r="P1475" s="48"/>
      <c r="Q1475" s="48"/>
      <c r="R1475" s="314">
        <v>8589.8799999999992</v>
      </c>
      <c r="S1475" s="314">
        <v>8589.8799999999992</v>
      </c>
      <c r="T1475" s="135">
        <f>N1475/S1475</f>
        <v>0.82973685313415335</v>
      </c>
      <c r="U1475" s="55">
        <f>TRUNC(J1475*H1475,2)</f>
        <v>0</v>
      </c>
      <c r="V1475" s="55">
        <f>TRUNC(L1475*H1475,2)</f>
        <v>0</v>
      </c>
      <c r="X1475" s="36" t="b">
        <v>1</v>
      </c>
    </row>
    <row r="1476" spans="1:24" x14ac:dyDescent="0.25">
      <c r="A1476" s="42" t="s">
        <v>4565</v>
      </c>
      <c r="B1476" s="128" t="s">
        <v>2278</v>
      </c>
      <c r="C1476" s="50" t="s">
        <v>163</v>
      </c>
      <c r="D1476" s="51">
        <v>160100</v>
      </c>
      <c r="E1476" s="56" t="s">
        <v>428</v>
      </c>
      <c r="F1476" s="53" t="s">
        <v>164</v>
      </c>
      <c r="G1476" s="54">
        <v>165</v>
      </c>
      <c r="H1476" s="55">
        <v>165</v>
      </c>
      <c r="I1476" s="73">
        <v>38.76</v>
      </c>
      <c r="J1476" s="55">
        <v>32.17</v>
      </c>
      <c r="K1476" s="73">
        <v>4.01</v>
      </c>
      <c r="L1476" s="55">
        <v>3.32</v>
      </c>
      <c r="M1476" s="55">
        <f>TRUNC(((J1476*G1476)+(L1476*G1476)),2)</f>
        <v>5855.85</v>
      </c>
      <c r="N1476" s="55">
        <f>TRUNC(((J1476*H1476)+(L1476*H1476)),2)</f>
        <v>5855.85</v>
      </c>
      <c r="O1476" s="37"/>
      <c r="P1476" s="55">
        <v>38.76</v>
      </c>
      <c r="Q1476" s="55">
        <v>4.01</v>
      </c>
      <c r="R1476" s="55">
        <v>7057.05</v>
      </c>
      <c r="S1476" s="55">
        <v>7057.05</v>
      </c>
      <c r="T1476" s="135">
        <f>N1476/S1476</f>
        <v>0.82978723404255317</v>
      </c>
      <c r="U1476" s="55">
        <f>TRUNC(J1476*H1476,2)</f>
        <v>5308.05</v>
      </c>
      <c r="V1476" s="55">
        <f>TRUNC(L1476*H1476,2)</f>
        <v>547.79999999999995</v>
      </c>
      <c r="X1476" s="36" t="b">
        <v>1</v>
      </c>
    </row>
    <row r="1477" spans="1:24" x14ac:dyDescent="0.25">
      <c r="A1477" s="42" t="s">
        <v>4566</v>
      </c>
      <c r="B1477" s="128" t="s">
        <v>2279</v>
      </c>
      <c r="C1477" s="50" t="s">
        <v>163</v>
      </c>
      <c r="D1477" s="51">
        <v>160101</v>
      </c>
      <c r="E1477" s="56" t="s">
        <v>430</v>
      </c>
      <c r="F1477" s="53" t="s">
        <v>172</v>
      </c>
      <c r="G1477" s="54">
        <v>16.350000000000001</v>
      </c>
      <c r="H1477" s="55">
        <v>16.350000000000001</v>
      </c>
      <c r="I1477" s="73">
        <v>20.02</v>
      </c>
      <c r="J1477" s="55">
        <v>16.61</v>
      </c>
      <c r="K1477" s="73">
        <v>19.5</v>
      </c>
      <c r="L1477" s="55">
        <v>16.18</v>
      </c>
      <c r="M1477" s="55">
        <f>TRUNC(((J1477*G1477)+(L1477*G1477)),2)</f>
        <v>536.11</v>
      </c>
      <c r="N1477" s="55">
        <f>TRUNC(((J1477*H1477)+(L1477*H1477)),2)</f>
        <v>536.11</v>
      </c>
      <c r="O1477" s="37"/>
      <c r="P1477" s="55">
        <v>20.02</v>
      </c>
      <c r="Q1477" s="55">
        <v>19.5</v>
      </c>
      <c r="R1477" s="55">
        <v>646.15</v>
      </c>
      <c r="S1477" s="55">
        <v>646.15</v>
      </c>
      <c r="T1477" s="135">
        <f>N1477/S1477</f>
        <v>0.82969898630348993</v>
      </c>
      <c r="U1477" s="55">
        <f>TRUNC(J1477*H1477,2)</f>
        <v>271.57</v>
      </c>
      <c r="V1477" s="55">
        <f>TRUNC(L1477*H1477,2)</f>
        <v>264.54000000000002</v>
      </c>
      <c r="X1477" s="36" t="b">
        <v>1</v>
      </c>
    </row>
    <row r="1478" spans="1:24" x14ac:dyDescent="0.25">
      <c r="A1478" s="42" t="s">
        <v>4567</v>
      </c>
      <c r="B1478" s="128" t="s">
        <v>2280</v>
      </c>
      <c r="C1478" s="50" t="s">
        <v>163</v>
      </c>
      <c r="D1478" s="51">
        <v>160403</v>
      </c>
      <c r="E1478" s="56" t="s">
        <v>432</v>
      </c>
      <c r="F1478" s="53" t="s">
        <v>172</v>
      </c>
      <c r="G1478" s="54">
        <v>20.2</v>
      </c>
      <c r="H1478" s="55">
        <v>20.2</v>
      </c>
      <c r="I1478" s="73">
        <v>10.75</v>
      </c>
      <c r="J1478" s="55">
        <v>8.92</v>
      </c>
      <c r="K1478" s="73">
        <v>10.79</v>
      </c>
      <c r="L1478" s="55">
        <v>8.9499999999999993</v>
      </c>
      <c r="M1478" s="55">
        <f>TRUNC(((J1478*G1478)+(L1478*G1478)),2)</f>
        <v>360.97</v>
      </c>
      <c r="N1478" s="55">
        <f>TRUNC(((J1478*H1478)+(L1478*H1478)),2)</f>
        <v>360.97</v>
      </c>
      <c r="O1478" s="37"/>
      <c r="P1478" s="55">
        <v>10.75</v>
      </c>
      <c r="Q1478" s="55">
        <v>10.79</v>
      </c>
      <c r="R1478" s="55">
        <v>435.1</v>
      </c>
      <c r="S1478" s="55">
        <v>435.1</v>
      </c>
      <c r="T1478" s="135">
        <f>N1478/S1478</f>
        <v>0.82962537347736154</v>
      </c>
      <c r="U1478" s="55">
        <f>TRUNC(J1478*H1478,2)</f>
        <v>180.18</v>
      </c>
      <c r="V1478" s="55">
        <f>TRUNC(L1478*H1478,2)</f>
        <v>180.79</v>
      </c>
      <c r="X1478" s="36" t="b">
        <v>1</v>
      </c>
    </row>
    <row r="1479" spans="1:24" x14ac:dyDescent="0.25">
      <c r="A1479" s="42" t="s">
        <v>4568</v>
      </c>
      <c r="B1479" s="128" t="s">
        <v>2281</v>
      </c>
      <c r="C1479" s="50" t="s">
        <v>163</v>
      </c>
      <c r="D1479" s="51">
        <v>160404</v>
      </c>
      <c r="E1479" s="56" t="s">
        <v>434</v>
      </c>
      <c r="F1479" s="53" t="s">
        <v>172</v>
      </c>
      <c r="G1479" s="54">
        <v>32.700000000000003</v>
      </c>
      <c r="H1479" s="55">
        <v>32.700000000000003</v>
      </c>
      <c r="I1479" s="73">
        <v>0.5</v>
      </c>
      <c r="J1479" s="55">
        <v>0.41</v>
      </c>
      <c r="K1479" s="73">
        <v>13.31</v>
      </c>
      <c r="L1479" s="55">
        <v>11.04</v>
      </c>
      <c r="M1479" s="55">
        <f>TRUNC(((J1479*G1479)+(L1479*G1479)),2)</f>
        <v>374.41</v>
      </c>
      <c r="N1479" s="55">
        <f>TRUNC(((J1479*H1479)+(L1479*H1479)),2)</f>
        <v>374.41</v>
      </c>
      <c r="O1479" s="37"/>
      <c r="P1479" s="55">
        <v>0.5</v>
      </c>
      <c r="Q1479" s="55">
        <v>13.31</v>
      </c>
      <c r="R1479" s="55">
        <v>451.58</v>
      </c>
      <c r="S1479" s="55">
        <v>451.58</v>
      </c>
      <c r="T1479" s="135">
        <f>N1479/S1479</f>
        <v>0.82911112095309814</v>
      </c>
      <c r="U1479" s="55">
        <f>TRUNC(J1479*H1479,2)</f>
        <v>13.4</v>
      </c>
      <c r="V1479" s="55">
        <f>TRUNC(L1479*H1479,2)</f>
        <v>361</v>
      </c>
      <c r="X1479" s="36" t="b">
        <v>1</v>
      </c>
    </row>
    <row r="1480" spans="1:24" x14ac:dyDescent="0.25">
      <c r="A1480" s="42" t="s">
        <v>4569</v>
      </c>
      <c r="B1480" s="127" t="s">
        <v>2282</v>
      </c>
      <c r="C1480" s="132"/>
      <c r="D1480" s="132"/>
      <c r="E1480" s="47" t="s">
        <v>99</v>
      </c>
      <c r="F1480" s="132"/>
      <c r="G1480" s="48"/>
      <c r="H1480" s="48"/>
      <c r="I1480" s="72"/>
      <c r="J1480" s="48"/>
      <c r="K1480" s="72"/>
      <c r="L1480" s="48"/>
      <c r="M1480" s="314">
        <f>M1481+M1484</f>
        <v>19264.79</v>
      </c>
      <c r="N1480" s="314">
        <f>N1481+N1484</f>
        <v>19264.79</v>
      </c>
      <c r="O1480" s="37"/>
      <c r="P1480" s="48"/>
      <c r="Q1480" s="48"/>
      <c r="R1480" s="314">
        <v>23208.400000000001</v>
      </c>
      <c r="S1480" s="314">
        <v>23208.400000000001</v>
      </c>
      <c r="T1480" s="135">
        <f>N1480/S1480</f>
        <v>0.83007833370676132</v>
      </c>
      <c r="U1480" s="55">
        <f>TRUNC(J1480*H1480,2)</f>
        <v>0</v>
      </c>
      <c r="V1480" s="55">
        <f>TRUNC(L1480*H1480,2)</f>
        <v>0</v>
      </c>
      <c r="X1480" s="36" t="b">
        <v>1</v>
      </c>
    </row>
    <row r="1481" spans="1:24" x14ac:dyDescent="0.25">
      <c r="A1481" s="42" t="s">
        <v>4570</v>
      </c>
      <c r="B1481" s="129" t="s">
        <v>2283</v>
      </c>
      <c r="C1481" s="133"/>
      <c r="D1481" s="133"/>
      <c r="E1481" s="58" t="s">
        <v>2024</v>
      </c>
      <c r="F1481" s="133"/>
      <c r="G1481" s="59"/>
      <c r="H1481" s="59"/>
      <c r="I1481" s="72"/>
      <c r="J1481" s="59"/>
      <c r="K1481" s="72"/>
      <c r="L1481" s="59"/>
      <c r="M1481" s="60">
        <f>SUM(M1482:M1483)</f>
        <v>9020.84</v>
      </c>
      <c r="N1481" s="60">
        <f>SUM(N1482:N1483)</f>
        <v>9020.84</v>
      </c>
      <c r="O1481" s="37"/>
      <c r="P1481" s="59"/>
      <c r="Q1481" s="59"/>
      <c r="R1481" s="60">
        <v>10867.43</v>
      </c>
      <c r="S1481" s="60">
        <v>10867.43</v>
      </c>
      <c r="T1481" s="135">
        <f>N1481/S1481</f>
        <v>0.83008034098218253</v>
      </c>
      <c r="U1481" s="55">
        <f>TRUNC(J1481*H1481,2)</f>
        <v>0</v>
      </c>
      <c r="V1481" s="55">
        <f>TRUNC(L1481*H1481,2)</f>
        <v>0</v>
      </c>
      <c r="X1481" s="36" t="b">
        <v>1</v>
      </c>
    </row>
    <row r="1482" spans="1:24" x14ac:dyDescent="0.25">
      <c r="A1482" s="42" t="s">
        <v>4571</v>
      </c>
      <c r="B1482" s="128" t="s">
        <v>2284</v>
      </c>
      <c r="C1482" s="50" t="s">
        <v>163</v>
      </c>
      <c r="D1482" s="51">
        <v>180501</v>
      </c>
      <c r="E1482" s="56" t="s">
        <v>439</v>
      </c>
      <c r="F1482" s="53" t="s">
        <v>164</v>
      </c>
      <c r="G1482" s="54">
        <v>13.25</v>
      </c>
      <c r="H1482" s="55">
        <v>13.25</v>
      </c>
      <c r="I1482" s="73">
        <v>665.98</v>
      </c>
      <c r="J1482" s="55">
        <v>552.82000000000005</v>
      </c>
      <c r="K1482" s="73">
        <v>45.72</v>
      </c>
      <c r="L1482" s="55">
        <v>37.950000000000003</v>
      </c>
      <c r="M1482" s="55">
        <f>TRUNC(((J1482*G1482)+(L1482*G1482)),2)</f>
        <v>7827.7</v>
      </c>
      <c r="N1482" s="55">
        <f>TRUNC(((J1482*H1482)+(L1482*H1482)),2)</f>
        <v>7827.7</v>
      </c>
      <c r="O1482" s="37"/>
      <c r="P1482" s="55">
        <v>665.98</v>
      </c>
      <c r="Q1482" s="55">
        <v>45.72</v>
      </c>
      <c r="R1482" s="55">
        <v>9430.02</v>
      </c>
      <c r="S1482" s="55">
        <v>9430.02</v>
      </c>
      <c r="T1482" s="135">
        <f>N1482/S1482</f>
        <v>0.83008307511542923</v>
      </c>
      <c r="U1482" s="55">
        <f>TRUNC(J1482*H1482,2)</f>
        <v>7324.86</v>
      </c>
      <c r="V1482" s="55">
        <f>TRUNC(L1482*H1482,2)</f>
        <v>502.83</v>
      </c>
      <c r="X1482" s="36" t="b">
        <v>1</v>
      </c>
    </row>
    <row r="1483" spans="1:24" x14ac:dyDescent="0.25">
      <c r="A1483" s="42" t="s">
        <v>4572</v>
      </c>
      <c r="B1483" s="128" t="s">
        <v>2285</v>
      </c>
      <c r="C1483" s="50" t="s">
        <v>163</v>
      </c>
      <c r="D1483" s="51">
        <v>180313</v>
      </c>
      <c r="E1483" s="56" t="s">
        <v>2286</v>
      </c>
      <c r="F1483" s="53" t="s">
        <v>164</v>
      </c>
      <c r="G1483" s="54">
        <v>6.6</v>
      </c>
      <c r="H1483" s="55">
        <v>6.6</v>
      </c>
      <c r="I1483" s="73">
        <v>189.98</v>
      </c>
      <c r="J1483" s="55">
        <v>157.69999999999999</v>
      </c>
      <c r="K1483" s="73">
        <v>27.81</v>
      </c>
      <c r="L1483" s="55">
        <v>23.08</v>
      </c>
      <c r="M1483" s="55">
        <f>TRUNC(((J1483*G1483)+(L1483*G1483)),2)</f>
        <v>1193.1400000000001</v>
      </c>
      <c r="N1483" s="55">
        <f>TRUNC(((J1483*H1483)+(L1483*H1483)),2)</f>
        <v>1193.1400000000001</v>
      </c>
      <c r="O1483" s="37"/>
      <c r="P1483" s="55">
        <v>189.98</v>
      </c>
      <c r="Q1483" s="55">
        <v>27.81</v>
      </c>
      <c r="R1483" s="55">
        <v>1437.41</v>
      </c>
      <c r="S1483" s="55">
        <v>1437.41</v>
      </c>
      <c r="T1483" s="135">
        <f>N1483/S1483</f>
        <v>0.83006240390702724</v>
      </c>
      <c r="U1483" s="55">
        <f>TRUNC(J1483*H1483,2)</f>
        <v>1040.82</v>
      </c>
      <c r="V1483" s="55">
        <f>TRUNC(L1483*H1483,2)</f>
        <v>152.32</v>
      </c>
      <c r="X1483" s="36" t="b">
        <v>1</v>
      </c>
    </row>
    <row r="1484" spans="1:24" x14ac:dyDescent="0.25">
      <c r="A1484" s="42" t="s">
        <v>4573</v>
      </c>
      <c r="B1484" s="129" t="s">
        <v>2287</v>
      </c>
      <c r="C1484" s="133"/>
      <c r="D1484" s="133"/>
      <c r="E1484" s="58" t="s">
        <v>441</v>
      </c>
      <c r="F1484" s="133"/>
      <c r="G1484" s="59"/>
      <c r="H1484" s="59"/>
      <c r="I1484" s="72"/>
      <c r="J1484" s="59"/>
      <c r="K1484" s="72"/>
      <c r="L1484" s="59"/>
      <c r="M1484" s="60">
        <f>SUM(M1485:M1488)</f>
        <v>10243.949999999999</v>
      </c>
      <c r="N1484" s="60">
        <f>SUM(N1485:N1488)</f>
        <v>10243.949999999999</v>
      </c>
      <c r="O1484" s="37"/>
      <c r="P1484" s="59"/>
      <c r="Q1484" s="59"/>
      <c r="R1484" s="60">
        <v>12340.97</v>
      </c>
      <c r="S1484" s="60">
        <v>12340.97</v>
      </c>
      <c r="T1484" s="135">
        <f>N1484/S1484</f>
        <v>0.83007656610460923</v>
      </c>
      <c r="U1484" s="55">
        <f>TRUNC(J1484*H1484,2)</f>
        <v>0</v>
      </c>
      <c r="V1484" s="55">
        <f>TRUNC(L1484*H1484,2)</f>
        <v>0</v>
      </c>
      <c r="X1484" s="36" t="b">
        <v>1</v>
      </c>
    </row>
    <row r="1485" spans="1:24" x14ac:dyDescent="0.25">
      <c r="A1485" s="42" t="s">
        <v>4574</v>
      </c>
      <c r="B1485" s="128" t="s">
        <v>2288</v>
      </c>
      <c r="C1485" s="50" t="s">
        <v>163</v>
      </c>
      <c r="D1485" s="51">
        <v>180401</v>
      </c>
      <c r="E1485" s="56" t="s">
        <v>443</v>
      </c>
      <c r="F1485" s="53" t="s">
        <v>164</v>
      </c>
      <c r="G1485" s="54">
        <v>16.2</v>
      </c>
      <c r="H1485" s="55">
        <v>16.2</v>
      </c>
      <c r="I1485" s="73">
        <v>225.64</v>
      </c>
      <c r="J1485" s="55">
        <v>187.3</v>
      </c>
      <c r="K1485" s="73">
        <v>48.85</v>
      </c>
      <c r="L1485" s="55">
        <v>40.549999999999997</v>
      </c>
      <c r="M1485" s="55">
        <f>TRUNC(((J1485*G1485)+(L1485*G1485)),2)</f>
        <v>3691.17</v>
      </c>
      <c r="N1485" s="55">
        <f>TRUNC(((J1485*H1485)+(L1485*H1485)),2)</f>
        <v>3691.17</v>
      </c>
      <c r="O1485" s="37"/>
      <c r="P1485" s="55">
        <v>225.64</v>
      </c>
      <c r="Q1485" s="55">
        <v>48.85</v>
      </c>
      <c r="R1485" s="55">
        <v>4446.7299999999996</v>
      </c>
      <c r="S1485" s="55">
        <v>4446.7299999999996</v>
      </c>
      <c r="T1485" s="135">
        <f>N1485/S1485</f>
        <v>0.83008637808007246</v>
      </c>
      <c r="U1485" s="55">
        <f>TRUNC(J1485*H1485,2)</f>
        <v>3034.26</v>
      </c>
      <c r="V1485" s="55">
        <f>TRUNC(L1485*H1485,2)</f>
        <v>656.91</v>
      </c>
      <c r="X1485" s="36" t="b">
        <v>1</v>
      </c>
    </row>
    <row r="1486" spans="1:24" x14ac:dyDescent="0.25">
      <c r="A1486" s="42" t="s">
        <v>4575</v>
      </c>
      <c r="B1486" s="128" t="s">
        <v>2289</v>
      </c>
      <c r="C1486" s="50" t="s">
        <v>163</v>
      </c>
      <c r="D1486" s="51">
        <v>180380</v>
      </c>
      <c r="E1486" s="56" t="s">
        <v>2290</v>
      </c>
      <c r="F1486" s="53" t="s">
        <v>164</v>
      </c>
      <c r="G1486" s="54">
        <v>1.08</v>
      </c>
      <c r="H1486" s="55">
        <v>1.08</v>
      </c>
      <c r="I1486" s="73">
        <v>738.6</v>
      </c>
      <c r="J1486" s="55">
        <v>613.11</v>
      </c>
      <c r="K1486" s="73">
        <v>48.85</v>
      </c>
      <c r="L1486" s="55">
        <v>40.549999999999997</v>
      </c>
      <c r="M1486" s="55">
        <f>TRUNC(((J1486*G1486)+(L1486*G1486)),2)</f>
        <v>705.95</v>
      </c>
      <c r="N1486" s="55">
        <f>TRUNC(((J1486*H1486)+(L1486*H1486)),2)</f>
        <v>705.95</v>
      </c>
      <c r="O1486" s="37"/>
      <c r="P1486" s="55">
        <v>738.6</v>
      </c>
      <c r="Q1486" s="55">
        <v>48.85</v>
      </c>
      <c r="R1486" s="55">
        <v>850.44</v>
      </c>
      <c r="S1486" s="55">
        <v>850.44</v>
      </c>
      <c r="T1486" s="135">
        <f>N1486/S1486</f>
        <v>0.83009971308969477</v>
      </c>
      <c r="U1486" s="55">
        <f>TRUNC(J1486*H1486,2)</f>
        <v>662.15</v>
      </c>
      <c r="V1486" s="55">
        <f>TRUNC(L1486*H1486,2)</f>
        <v>43.79</v>
      </c>
      <c r="X1486" s="36" t="b">
        <v>1</v>
      </c>
    </row>
    <row r="1487" spans="1:24" x14ac:dyDescent="0.25">
      <c r="A1487" s="42" t="s">
        <v>4576</v>
      </c>
      <c r="B1487" s="128" t="s">
        <v>2291</v>
      </c>
      <c r="C1487" s="50" t="s">
        <v>163</v>
      </c>
      <c r="D1487" s="51">
        <v>180311</v>
      </c>
      <c r="E1487" s="56" t="s">
        <v>2292</v>
      </c>
      <c r="F1487" s="53" t="s">
        <v>164</v>
      </c>
      <c r="G1487" s="54">
        <v>18.899999999999999</v>
      </c>
      <c r="H1487" s="55">
        <v>18.899999999999999</v>
      </c>
      <c r="I1487" s="73">
        <v>280.48</v>
      </c>
      <c r="J1487" s="55">
        <v>232.82</v>
      </c>
      <c r="K1487" s="73">
        <v>23.76</v>
      </c>
      <c r="L1487" s="55">
        <v>19.72</v>
      </c>
      <c r="M1487" s="55">
        <f>TRUNC(((J1487*G1487)+(L1487*G1487)),2)</f>
        <v>4773</v>
      </c>
      <c r="N1487" s="55">
        <f>TRUNC(((J1487*H1487)+(L1487*H1487)),2)</f>
        <v>4773</v>
      </c>
      <c r="O1487" s="37"/>
      <c r="P1487" s="55">
        <v>280.48</v>
      </c>
      <c r="Q1487" s="55">
        <v>23.76</v>
      </c>
      <c r="R1487" s="55">
        <v>5750.13</v>
      </c>
      <c r="S1487" s="55">
        <v>5750.13</v>
      </c>
      <c r="T1487" s="135">
        <f>N1487/S1487</f>
        <v>0.83006818976266616</v>
      </c>
      <c r="U1487" s="55">
        <f>TRUNC(J1487*H1487,2)</f>
        <v>4400.29</v>
      </c>
      <c r="V1487" s="55">
        <f>TRUNC(L1487*H1487,2)</f>
        <v>372.7</v>
      </c>
      <c r="X1487" s="36" t="b">
        <v>1</v>
      </c>
    </row>
    <row r="1488" spans="1:24" x14ac:dyDescent="0.25">
      <c r="A1488" s="42" t="s">
        <v>4577</v>
      </c>
      <c r="B1488" s="128" t="s">
        <v>2293</v>
      </c>
      <c r="C1488" s="50" t="s">
        <v>163</v>
      </c>
      <c r="D1488" s="51">
        <v>180313</v>
      </c>
      <c r="E1488" s="56" t="s">
        <v>2286</v>
      </c>
      <c r="F1488" s="53" t="s">
        <v>164</v>
      </c>
      <c r="G1488" s="54">
        <v>5.94</v>
      </c>
      <c r="H1488" s="55">
        <v>5.94</v>
      </c>
      <c r="I1488" s="73">
        <v>189.98</v>
      </c>
      <c r="J1488" s="55">
        <v>157.69999999999999</v>
      </c>
      <c r="K1488" s="73">
        <v>27.81</v>
      </c>
      <c r="L1488" s="55">
        <v>23.08</v>
      </c>
      <c r="M1488" s="55">
        <f>TRUNC(((J1488*G1488)+(L1488*G1488)),2)</f>
        <v>1073.83</v>
      </c>
      <c r="N1488" s="55">
        <f>TRUNC(((J1488*H1488)+(L1488*H1488)),2)</f>
        <v>1073.83</v>
      </c>
      <c r="O1488" s="37"/>
      <c r="P1488" s="55">
        <v>189.98</v>
      </c>
      <c r="Q1488" s="55">
        <v>27.81</v>
      </c>
      <c r="R1488" s="55">
        <v>1293.67</v>
      </c>
      <c r="S1488" s="55">
        <v>1293.67</v>
      </c>
      <c r="T1488" s="135">
        <f>N1488/S1488</f>
        <v>0.83006485425185705</v>
      </c>
      <c r="U1488" s="55">
        <f>TRUNC(J1488*H1488,2)</f>
        <v>936.73</v>
      </c>
      <c r="V1488" s="55">
        <f>TRUNC(L1488*H1488,2)</f>
        <v>137.09</v>
      </c>
      <c r="X1488" s="36" t="b">
        <v>1</v>
      </c>
    </row>
    <row r="1489" spans="1:24" x14ac:dyDescent="0.25">
      <c r="A1489" s="42" t="s">
        <v>4578</v>
      </c>
      <c r="B1489" s="127" t="s">
        <v>2294</v>
      </c>
      <c r="C1489" s="132"/>
      <c r="D1489" s="132"/>
      <c r="E1489" s="47" t="s">
        <v>101</v>
      </c>
      <c r="F1489" s="132"/>
      <c r="G1489" s="48"/>
      <c r="H1489" s="48"/>
      <c r="I1489" s="72"/>
      <c r="J1489" s="48"/>
      <c r="K1489" s="72"/>
      <c r="L1489" s="48"/>
      <c r="M1489" s="314">
        <f>M1490</f>
        <v>2580.42</v>
      </c>
      <c r="N1489" s="314">
        <f>N1490</f>
        <v>2580.42</v>
      </c>
      <c r="O1489" s="37"/>
      <c r="P1489" s="48"/>
      <c r="Q1489" s="48"/>
      <c r="R1489" s="314">
        <v>3108.67</v>
      </c>
      <c r="S1489" s="314">
        <v>3108.67</v>
      </c>
      <c r="T1489" s="135">
        <f>N1489/S1489</f>
        <v>0.83007202437055072</v>
      </c>
      <c r="U1489" s="55">
        <f>TRUNC(J1489*H1489,2)</f>
        <v>0</v>
      </c>
      <c r="V1489" s="55">
        <f>TRUNC(L1489*H1489,2)</f>
        <v>0</v>
      </c>
      <c r="X1489" s="36" t="b">
        <v>1</v>
      </c>
    </row>
    <row r="1490" spans="1:24" x14ac:dyDescent="0.25">
      <c r="A1490" s="42" t="s">
        <v>4579</v>
      </c>
      <c r="B1490" s="128" t="s">
        <v>2295</v>
      </c>
      <c r="C1490" s="50" t="s">
        <v>163</v>
      </c>
      <c r="D1490" s="51">
        <v>190105</v>
      </c>
      <c r="E1490" s="56" t="s">
        <v>2296</v>
      </c>
      <c r="F1490" s="53" t="s">
        <v>164</v>
      </c>
      <c r="G1490" s="54">
        <v>17.28</v>
      </c>
      <c r="H1490" s="55">
        <v>17.28</v>
      </c>
      <c r="I1490" s="73">
        <v>179.9</v>
      </c>
      <c r="J1490" s="55">
        <v>149.33000000000001</v>
      </c>
      <c r="K1490" s="73">
        <v>0</v>
      </c>
      <c r="L1490" s="55">
        <v>0</v>
      </c>
      <c r="M1490" s="55">
        <f>TRUNC(((J1490*G1490)+(L1490*G1490)),2)</f>
        <v>2580.42</v>
      </c>
      <c r="N1490" s="55">
        <f>TRUNC(((J1490*H1490)+(L1490*H1490)),2)</f>
        <v>2580.42</v>
      </c>
      <c r="O1490" s="37"/>
      <c r="P1490" s="55">
        <v>179.9</v>
      </c>
      <c r="Q1490" s="55">
        <v>0</v>
      </c>
      <c r="R1490" s="55">
        <v>3108.67</v>
      </c>
      <c r="S1490" s="55">
        <v>3108.67</v>
      </c>
      <c r="T1490" s="135">
        <f>N1490/S1490</f>
        <v>0.83007202437055072</v>
      </c>
      <c r="U1490" s="55">
        <f>TRUNC(J1490*H1490,2)</f>
        <v>2580.42</v>
      </c>
      <c r="V1490" s="55">
        <f>TRUNC(L1490*H1490,2)</f>
        <v>0</v>
      </c>
      <c r="X1490" s="36" t="b">
        <v>1</v>
      </c>
    </row>
    <row r="1491" spans="1:24" x14ac:dyDescent="0.25">
      <c r="A1491" s="42" t="s">
        <v>4580</v>
      </c>
      <c r="B1491" s="127" t="s">
        <v>2297</v>
      </c>
      <c r="C1491" s="132"/>
      <c r="D1491" s="132"/>
      <c r="E1491" s="47" t="s">
        <v>103</v>
      </c>
      <c r="F1491" s="132"/>
      <c r="G1491" s="48"/>
      <c r="H1491" s="48"/>
      <c r="I1491" s="72"/>
      <c r="J1491" s="48"/>
      <c r="K1491" s="72"/>
      <c r="L1491" s="48"/>
      <c r="M1491" s="314">
        <f>SUM(M1492:M1495)</f>
        <v>8238.66</v>
      </c>
      <c r="N1491" s="314">
        <f>SUM(N1492:N1495)</f>
        <v>8238.66</v>
      </c>
      <c r="O1491" s="37"/>
      <c r="P1491" s="48"/>
      <c r="Q1491" s="48"/>
      <c r="R1491" s="314">
        <v>9932.82</v>
      </c>
      <c r="S1491" s="314">
        <v>9932.82</v>
      </c>
      <c r="T1491" s="135">
        <f>N1491/S1491</f>
        <v>0.82943816559647709</v>
      </c>
      <c r="U1491" s="55">
        <f>TRUNC(J1491*H1491,2)</f>
        <v>0</v>
      </c>
      <c r="V1491" s="55">
        <f>TRUNC(L1491*H1491,2)</f>
        <v>0</v>
      </c>
      <c r="X1491" s="36" t="b">
        <v>1</v>
      </c>
    </row>
    <row r="1492" spans="1:24" x14ac:dyDescent="0.25">
      <c r="A1492" s="42" t="s">
        <v>4581</v>
      </c>
      <c r="B1492" s="128" t="s">
        <v>2298</v>
      </c>
      <c r="C1492" s="50" t="s">
        <v>163</v>
      </c>
      <c r="D1492" s="51">
        <v>200150</v>
      </c>
      <c r="E1492" s="56" t="s">
        <v>449</v>
      </c>
      <c r="F1492" s="53" t="s">
        <v>164</v>
      </c>
      <c r="G1492" s="54">
        <v>263.23</v>
      </c>
      <c r="H1492" s="55">
        <v>263.23</v>
      </c>
      <c r="I1492" s="73">
        <v>3.75</v>
      </c>
      <c r="J1492" s="55">
        <v>3.11</v>
      </c>
      <c r="K1492" s="73">
        <v>1.24</v>
      </c>
      <c r="L1492" s="55">
        <v>1.02</v>
      </c>
      <c r="M1492" s="55">
        <f>TRUNC(((J1492*G1492)+(L1492*G1492)),2)</f>
        <v>1087.1300000000001</v>
      </c>
      <c r="N1492" s="55">
        <f>TRUNC(((J1492*H1492)+(L1492*H1492)),2)</f>
        <v>1087.1300000000001</v>
      </c>
      <c r="O1492" s="37"/>
      <c r="P1492" s="55">
        <v>3.75</v>
      </c>
      <c r="Q1492" s="55">
        <v>1.24</v>
      </c>
      <c r="R1492" s="55">
        <v>1313.51</v>
      </c>
      <c r="S1492" s="55">
        <v>1313.51</v>
      </c>
      <c r="T1492" s="135">
        <f>N1492/S1492</f>
        <v>0.82765262540825735</v>
      </c>
      <c r="U1492" s="55">
        <f>TRUNC(J1492*H1492,2)</f>
        <v>818.64</v>
      </c>
      <c r="V1492" s="55">
        <f>TRUNC(L1492*H1492,2)</f>
        <v>268.49</v>
      </c>
      <c r="X1492" s="36" t="b">
        <v>1</v>
      </c>
    </row>
    <row r="1493" spans="1:24" x14ac:dyDescent="0.25">
      <c r="A1493" s="42" t="s">
        <v>4582</v>
      </c>
      <c r="B1493" s="128" t="s">
        <v>2299</v>
      </c>
      <c r="C1493" s="50" t="s">
        <v>163</v>
      </c>
      <c r="D1493" s="51">
        <v>200201</v>
      </c>
      <c r="E1493" s="56" t="s">
        <v>2300</v>
      </c>
      <c r="F1493" s="53" t="s">
        <v>164</v>
      </c>
      <c r="G1493" s="54">
        <v>35.35</v>
      </c>
      <c r="H1493" s="55">
        <v>35.35</v>
      </c>
      <c r="I1493" s="73">
        <v>9.57</v>
      </c>
      <c r="J1493" s="55">
        <v>7.94</v>
      </c>
      <c r="K1493" s="73">
        <v>13.87</v>
      </c>
      <c r="L1493" s="55">
        <v>11.51</v>
      </c>
      <c r="M1493" s="55">
        <f>TRUNC(((J1493*G1493)+(L1493*G1493)),2)</f>
        <v>687.55</v>
      </c>
      <c r="N1493" s="55">
        <f>TRUNC(((J1493*H1493)+(L1493*H1493)),2)</f>
        <v>687.55</v>
      </c>
      <c r="O1493" s="37"/>
      <c r="P1493" s="55">
        <v>9.57</v>
      </c>
      <c r="Q1493" s="55">
        <v>13.87</v>
      </c>
      <c r="R1493" s="55">
        <v>828.6</v>
      </c>
      <c r="S1493" s="55">
        <v>828.6</v>
      </c>
      <c r="T1493" s="135">
        <f>N1493/S1493</f>
        <v>0.82977311127202502</v>
      </c>
      <c r="U1493" s="55">
        <f>TRUNC(J1493*H1493,2)</f>
        <v>280.67</v>
      </c>
      <c r="V1493" s="55">
        <f>TRUNC(L1493*H1493,2)</f>
        <v>406.87</v>
      </c>
      <c r="X1493" s="36" t="b">
        <v>1</v>
      </c>
    </row>
    <row r="1494" spans="1:24" x14ac:dyDescent="0.25">
      <c r="A1494" s="42" t="s">
        <v>4583</v>
      </c>
      <c r="B1494" s="128" t="s">
        <v>2301</v>
      </c>
      <c r="C1494" s="50" t="s">
        <v>163</v>
      </c>
      <c r="D1494" s="51">
        <v>200403</v>
      </c>
      <c r="E1494" s="56" t="s">
        <v>451</v>
      </c>
      <c r="F1494" s="53" t="s">
        <v>164</v>
      </c>
      <c r="G1494" s="54">
        <v>266.23</v>
      </c>
      <c r="H1494" s="55">
        <v>266.23</v>
      </c>
      <c r="I1494" s="73">
        <v>2.88</v>
      </c>
      <c r="J1494" s="55">
        <v>2.39</v>
      </c>
      <c r="K1494" s="73">
        <v>15.13</v>
      </c>
      <c r="L1494" s="55">
        <v>12.55</v>
      </c>
      <c r="M1494" s="55">
        <f>TRUNC(((J1494*G1494)+(L1494*G1494)),2)</f>
        <v>3977.47</v>
      </c>
      <c r="N1494" s="55">
        <f>TRUNC(((J1494*H1494)+(L1494*H1494)),2)</f>
        <v>3977.47</v>
      </c>
      <c r="O1494" s="37"/>
      <c r="P1494" s="55">
        <v>2.88</v>
      </c>
      <c r="Q1494" s="55">
        <v>15.13</v>
      </c>
      <c r="R1494" s="55">
        <v>4794.8</v>
      </c>
      <c r="S1494" s="55">
        <v>4794.8</v>
      </c>
      <c r="T1494" s="135">
        <f>N1494/S1494</f>
        <v>0.82953824977058477</v>
      </c>
      <c r="U1494" s="55">
        <f>TRUNC(J1494*H1494,2)</f>
        <v>636.28</v>
      </c>
      <c r="V1494" s="55">
        <f>TRUNC(L1494*H1494,2)</f>
        <v>3341.18</v>
      </c>
      <c r="X1494" s="36" t="b">
        <v>1</v>
      </c>
    </row>
    <row r="1495" spans="1:24" x14ac:dyDescent="0.25">
      <c r="A1495" s="42" t="s">
        <v>4584</v>
      </c>
      <c r="B1495" s="128" t="s">
        <v>2302</v>
      </c>
      <c r="C1495" s="50" t="s">
        <v>163</v>
      </c>
      <c r="D1495" s="51">
        <v>201302</v>
      </c>
      <c r="E1495" s="56" t="s">
        <v>2303</v>
      </c>
      <c r="F1495" s="53" t="s">
        <v>164</v>
      </c>
      <c r="G1495" s="54">
        <v>35.35</v>
      </c>
      <c r="H1495" s="55">
        <v>35.35</v>
      </c>
      <c r="I1495" s="73">
        <v>59.14</v>
      </c>
      <c r="J1495" s="55">
        <v>49.09</v>
      </c>
      <c r="K1495" s="73">
        <v>25.61</v>
      </c>
      <c r="L1495" s="55">
        <v>21.25</v>
      </c>
      <c r="M1495" s="55">
        <f>TRUNC(((J1495*G1495)+(L1495*G1495)),2)</f>
        <v>2486.5100000000002</v>
      </c>
      <c r="N1495" s="55">
        <f>TRUNC(((J1495*H1495)+(L1495*H1495)),2)</f>
        <v>2486.5100000000002</v>
      </c>
      <c r="O1495" s="37"/>
      <c r="P1495" s="55">
        <v>59.14</v>
      </c>
      <c r="Q1495" s="55">
        <v>25.61</v>
      </c>
      <c r="R1495" s="55">
        <v>2995.91</v>
      </c>
      <c r="S1495" s="55">
        <v>2995.91</v>
      </c>
      <c r="T1495" s="135">
        <f>N1495/S1495</f>
        <v>0.82996818996565325</v>
      </c>
      <c r="U1495" s="55">
        <f>TRUNC(J1495*H1495,2)</f>
        <v>1735.33</v>
      </c>
      <c r="V1495" s="55">
        <f>TRUNC(L1495*H1495,2)</f>
        <v>751.18</v>
      </c>
      <c r="X1495" s="36" t="b">
        <v>1</v>
      </c>
    </row>
    <row r="1496" spans="1:24" x14ac:dyDescent="0.25">
      <c r="A1496" s="42" t="s">
        <v>4585</v>
      </c>
      <c r="B1496" s="127" t="s">
        <v>2304</v>
      </c>
      <c r="C1496" s="132"/>
      <c r="D1496" s="132"/>
      <c r="E1496" s="47" t="s">
        <v>105</v>
      </c>
      <c r="F1496" s="132"/>
      <c r="G1496" s="48"/>
      <c r="H1496" s="48"/>
      <c r="I1496" s="72"/>
      <c r="J1496" s="48"/>
      <c r="K1496" s="72"/>
      <c r="L1496" s="48"/>
      <c r="M1496" s="314">
        <f>SUM(M1497:M1498)</f>
        <v>1777.3</v>
      </c>
      <c r="N1496" s="314">
        <f>SUM(N1497:N1498)</f>
        <v>1777.3</v>
      </c>
      <c r="O1496" s="37"/>
      <c r="P1496" s="48"/>
      <c r="Q1496" s="48"/>
      <c r="R1496" s="314">
        <v>2143.31</v>
      </c>
      <c r="S1496" s="314">
        <v>2143.31</v>
      </c>
      <c r="T1496" s="135">
        <f>N1496/S1496</f>
        <v>0.82923142242606063</v>
      </c>
      <c r="U1496" s="55">
        <f>TRUNC(J1496*H1496,2)</f>
        <v>0</v>
      </c>
      <c r="V1496" s="55">
        <f>TRUNC(L1496*H1496,2)</f>
        <v>0</v>
      </c>
      <c r="X1496" s="36" t="b">
        <v>1</v>
      </c>
    </row>
    <row r="1497" spans="1:24" x14ac:dyDescent="0.25">
      <c r="A1497" s="42" t="s">
        <v>4586</v>
      </c>
      <c r="B1497" s="128" t="s">
        <v>2305</v>
      </c>
      <c r="C1497" s="50" t="s">
        <v>163</v>
      </c>
      <c r="D1497" s="51">
        <v>210102</v>
      </c>
      <c r="E1497" s="56" t="s">
        <v>835</v>
      </c>
      <c r="F1497" s="53" t="s">
        <v>164</v>
      </c>
      <c r="G1497" s="54">
        <v>85.12</v>
      </c>
      <c r="H1497" s="55">
        <v>85.12</v>
      </c>
      <c r="I1497" s="73">
        <v>3.75</v>
      </c>
      <c r="J1497" s="55">
        <v>3.11</v>
      </c>
      <c r="K1497" s="73">
        <v>1.24</v>
      </c>
      <c r="L1497" s="55">
        <v>1.02</v>
      </c>
      <c r="M1497" s="55">
        <f>TRUNC(((J1497*G1497)+(L1497*G1497)),2)</f>
        <v>351.54</v>
      </c>
      <c r="N1497" s="55">
        <f>TRUNC(((J1497*H1497)+(L1497*H1497)),2)</f>
        <v>351.54</v>
      </c>
      <c r="O1497" s="37"/>
      <c r="P1497" s="55">
        <v>3.75</v>
      </c>
      <c r="Q1497" s="55">
        <v>1.24</v>
      </c>
      <c r="R1497" s="55">
        <v>424.74</v>
      </c>
      <c r="S1497" s="55">
        <v>424.74</v>
      </c>
      <c r="T1497" s="135">
        <f>N1497/S1497</f>
        <v>0.82765927390874416</v>
      </c>
      <c r="U1497" s="55">
        <f>TRUNC(J1497*H1497,2)</f>
        <v>264.72000000000003</v>
      </c>
      <c r="V1497" s="55">
        <f>TRUNC(L1497*H1497,2)</f>
        <v>86.82</v>
      </c>
      <c r="X1497" s="36" t="b">
        <v>1</v>
      </c>
    </row>
    <row r="1498" spans="1:24" x14ac:dyDescent="0.25">
      <c r="A1498" s="42" t="s">
        <v>4587</v>
      </c>
      <c r="B1498" s="128" t="s">
        <v>2306</v>
      </c>
      <c r="C1498" s="50" t="s">
        <v>163</v>
      </c>
      <c r="D1498" s="51">
        <v>210515</v>
      </c>
      <c r="E1498" s="56" t="s">
        <v>454</v>
      </c>
      <c r="F1498" s="53" t="s">
        <v>164</v>
      </c>
      <c r="G1498" s="54">
        <v>85.12</v>
      </c>
      <c r="H1498" s="55">
        <v>85.12</v>
      </c>
      <c r="I1498" s="73">
        <v>6.18</v>
      </c>
      <c r="J1498" s="55">
        <v>5.13</v>
      </c>
      <c r="K1498" s="73">
        <v>14.01</v>
      </c>
      <c r="L1498" s="55">
        <v>11.62</v>
      </c>
      <c r="M1498" s="55">
        <f>TRUNC(((J1498*G1498)+(L1498*G1498)),2)</f>
        <v>1425.76</v>
      </c>
      <c r="N1498" s="55">
        <f>TRUNC(((J1498*H1498)+(L1498*H1498)),2)</f>
        <v>1425.76</v>
      </c>
      <c r="O1498" s="37"/>
      <c r="P1498" s="55">
        <v>6.18</v>
      </c>
      <c r="Q1498" s="55">
        <v>14.01</v>
      </c>
      <c r="R1498" s="55">
        <v>1718.57</v>
      </c>
      <c r="S1498" s="55">
        <v>1718.57</v>
      </c>
      <c r="T1498" s="135">
        <f>N1498/S1498</f>
        <v>0.82961997474644622</v>
      </c>
      <c r="U1498" s="55">
        <f>TRUNC(J1498*H1498,2)</f>
        <v>436.66</v>
      </c>
      <c r="V1498" s="55">
        <f>TRUNC(L1498*H1498,2)</f>
        <v>989.09</v>
      </c>
      <c r="X1498" s="36" t="b">
        <v>1</v>
      </c>
    </row>
    <row r="1499" spans="1:24" x14ac:dyDescent="0.25">
      <c r="A1499" s="42" t="s">
        <v>4588</v>
      </c>
      <c r="B1499" s="127" t="s">
        <v>2307</v>
      </c>
      <c r="C1499" s="132"/>
      <c r="D1499" s="132"/>
      <c r="E1499" s="47" t="s">
        <v>107</v>
      </c>
      <c r="F1499" s="132"/>
      <c r="G1499" s="48"/>
      <c r="H1499" s="48"/>
      <c r="I1499" s="72"/>
      <c r="J1499" s="48"/>
      <c r="K1499" s="72"/>
      <c r="L1499" s="48"/>
      <c r="M1499" s="314">
        <f>M1500+M1502+M1505</f>
        <v>17103.57</v>
      </c>
      <c r="N1499" s="314">
        <f>N1500+N1502+N1505</f>
        <v>17103.57</v>
      </c>
      <c r="O1499" s="37"/>
      <c r="P1499" s="48"/>
      <c r="Q1499" s="48"/>
      <c r="R1499" s="314">
        <v>20607.13</v>
      </c>
      <c r="S1499" s="314">
        <v>20607.13</v>
      </c>
      <c r="T1499" s="135">
        <f>N1499/S1499</f>
        <v>0.82998311749379938</v>
      </c>
      <c r="U1499" s="55">
        <f>TRUNC(J1499*H1499,2)</f>
        <v>0</v>
      </c>
      <c r="V1499" s="55">
        <f>TRUNC(L1499*H1499,2)</f>
        <v>0</v>
      </c>
      <c r="X1499" s="36" t="b">
        <v>1</v>
      </c>
    </row>
    <row r="1500" spans="1:24" x14ac:dyDescent="0.25">
      <c r="A1500" s="42" t="s">
        <v>4589</v>
      </c>
      <c r="B1500" s="129" t="s">
        <v>2308</v>
      </c>
      <c r="C1500" s="133"/>
      <c r="D1500" s="133"/>
      <c r="E1500" s="58" t="s">
        <v>459</v>
      </c>
      <c r="F1500" s="133"/>
      <c r="G1500" s="59"/>
      <c r="H1500" s="59"/>
      <c r="I1500" s="72"/>
      <c r="J1500" s="59"/>
      <c r="K1500" s="72"/>
      <c r="L1500" s="59"/>
      <c r="M1500" s="60">
        <f>M1501</f>
        <v>3650.52</v>
      </c>
      <c r="N1500" s="60">
        <f>N1501</f>
        <v>3650.52</v>
      </c>
      <c r="O1500" s="37"/>
      <c r="P1500" s="59"/>
      <c r="Q1500" s="59"/>
      <c r="R1500" s="60">
        <v>4398.6400000000003</v>
      </c>
      <c r="S1500" s="60">
        <v>4398.6400000000003</v>
      </c>
      <c r="T1500" s="135">
        <f>N1500/S1500</f>
        <v>0.82992015713947942</v>
      </c>
      <c r="U1500" s="55">
        <f>TRUNC(J1500*H1500,2)</f>
        <v>0</v>
      </c>
      <c r="V1500" s="55">
        <f>TRUNC(L1500*H1500,2)</f>
        <v>0</v>
      </c>
      <c r="X1500" s="36" t="b">
        <v>1</v>
      </c>
    </row>
    <row r="1501" spans="1:24" x14ac:dyDescent="0.3">
      <c r="A1501" s="42" t="s">
        <v>4590</v>
      </c>
      <c r="B1501" s="128" t="s">
        <v>2309</v>
      </c>
      <c r="C1501" s="50" t="s">
        <v>163</v>
      </c>
      <c r="D1501" s="51">
        <v>220101</v>
      </c>
      <c r="E1501" s="56" t="s">
        <v>461</v>
      </c>
      <c r="F1501" s="53" t="s">
        <v>164</v>
      </c>
      <c r="G1501" s="54">
        <v>115.45</v>
      </c>
      <c r="H1501" s="55">
        <v>115.45</v>
      </c>
      <c r="I1501" s="73">
        <v>27.05</v>
      </c>
      <c r="J1501" s="55">
        <v>22.45</v>
      </c>
      <c r="K1501" s="73">
        <v>11.05</v>
      </c>
      <c r="L1501" s="55">
        <v>9.17</v>
      </c>
      <c r="M1501" s="55">
        <f>TRUNC(((J1501*G1501)+(L1501*G1501)),2)</f>
        <v>3650.52</v>
      </c>
      <c r="N1501" s="55">
        <f>TRUNC(((J1501*H1501)+(L1501*H1501)),2)</f>
        <v>3650.52</v>
      </c>
      <c r="O1501" s="38"/>
      <c r="P1501" s="55">
        <v>27.05</v>
      </c>
      <c r="Q1501" s="55">
        <v>11.05</v>
      </c>
      <c r="R1501" s="55">
        <v>4398.6400000000003</v>
      </c>
      <c r="S1501" s="55">
        <v>4398.6400000000003</v>
      </c>
      <c r="T1501" s="135">
        <f>N1501/S1501</f>
        <v>0.82992015713947942</v>
      </c>
      <c r="U1501" s="55">
        <f>TRUNC(J1501*H1501,2)</f>
        <v>2591.85</v>
      </c>
      <c r="V1501" s="55">
        <f>TRUNC(L1501*H1501,2)</f>
        <v>1058.67</v>
      </c>
      <c r="X1501" s="36" t="b">
        <v>1</v>
      </c>
    </row>
    <row r="1502" spans="1:24" x14ac:dyDescent="0.25">
      <c r="A1502" s="42" t="s">
        <v>4591</v>
      </c>
      <c r="B1502" s="129" t="s">
        <v>2310</v>
      </c>
      <c r="C1502" s="133"/>
      <c r="D1502" s="133"/>
      <c r="E1502" s="58" t="s">
        <v>463</v>
      </c>
      <c r="F1502" s="133"/>
      <c r="G1502" s="59"/>
      <c r="H1502" s="59"/>
      <c r="I1502" s="72"/>
      <c r="J1502" s="59"/>
      <c r="K1502" s="72"/>
      <c r="L1502" s="59"/>
      <c r="M1502" s="60">
        <f>SUM(M1503:M1504)</f>
        <v>10546.45</v>
      </c>
      <c r="N1502" s="60">
        <f>SUM(N1503:N1504)</f>
        <v>10546.45</v>
      </c>
      <c r="O1502" s="37"/>
      <c r="P1502" s="59"/>
      <c r="Q1502" s="59"/>
      <c r="R1502" s="60">
        <v>12706.71</v>
      </c>
      <c r="S1502" s="60">
        <v>12706.71</v>
      </c>
      <c r="T1502" s="135">
        <f>N1502/S1502</f>
        <v>0.8299906112597204</v>
      </c>
      <c r="U1502" s="55">
        <f>TRUNC(J1502*H1502,2)</f>
        <v>0</v>
      </c>
      <c r="V1502" s="55">
        <f>TRUNC(L1502*H1502,2)</f>
        <v>0</v>
      </c>
      <c r="X1502" s="36" t="b">
        <v>1</v>
      </c>
    </row>
    <row r="1503" spans="1:24" ht="24" x14ac:dyDescent="0.3">
      <c r="A1503" s="42" t="s">
        <v>4592</v>
      </c>
      <c r="B1503" s="128" t="s">
        <v>2311</v>
      </c>
      <c r="C1503" s="50" t="s">
        <v>197</v>
      </c>
      <c r="D1503" s="57" t="s">
        <v>465</v>
      </c>
      <c r="E1503" s="52" t="s">
        <v>3090</v>
      </c>
      <c r="F1503" s="53" t="s">
        <v>164</v>
      </c>
      <c r="G1503" s="54">
        <v>115.45</v>
      </c>
      <c r="H1503" s="55">
        <v>115.45</v>
      </c>
      <c r="I1503" s="73">
        <v>71.739999999999995</v>
      </c>
      <c r="J1503" s="55">
        <v>59.55</v>
      </c>
      <c r="K1503" s="73">
        <v>21.88</v>
      </c>
      <c r="L1503" s="55">
        <v>18.16</v>
      </c>
      <c r="M1503" s="55">
        <f>TRUNC(((J1503*G1503)+(L1503*G1503)),2)</f>
        <v>8971.61</v>
      </c>
      <c r="N1503" s="55">
        <f>TRUNC(((J1503*H1503)+(L1503*H1503)),2)</f>
        <v>8971.61</v>
      </c>
      <c r="O1503" s="38"/>
      <c r="P1503" s="55">
        <v>71.739999999999995</v>
      </c>
      <c r="Q1503" s="55">
        <v>21.88</v>
      </c>
      <c r="R1503" s="55">
        <v>10808.42</v>
      </c>
      <c r="S1503" s="55">
        <v>10808.42</v>
      </c>
      <c r="T1503" s="135">
        <f>N1503/S1503</f>
        <v>0.83005749221440328</v>
      </c>
      <c r="U1503" s="55">
        <f>TRUNC(J1503*H1503,2)</f>
        <v>6875.04</v>
      </c>
      <c r="V1503" s="55">
        <f>TRUNC(L1503*H1503,2)</f>
        <v>2096.5700000000002</v>
      </c>
      <c r="X1503" s="36" t="b">
        <v>1</v>
      </c>
    </row>
    <row r="1504" spans="1:24" x14ac:dyDescent="0.25">
      <c r="A1504" s="42" t="s">
        <v>4593</v>
      </c>
      <c r="B1504" s="128" t="s">
        <v>2312</v>
      </c>
      <c r="C1504" s="50" t="s">
        <v>197</v>
      </c>
      <c r="D1504" s="57" t="s">
        <v>468</v>
      </c>
      <c r="E1504" s="56" t="s">
        <v>469</v>
      </c>
      <c r="F1504" s="53" t="s">
        <v>172</v>
      </c>
      <c r="G1504" s="54">
        <v>92.15</v>
      </c>
      <c r="H1504" s="55">
        <v>92.15</v>
      </c>
      <c r="I1504" s="73">
        <v>20.25</v>
      </c>
      <c r="J1504" s="55">
        <v>16.8</v>
      </c>
      <c r="K1504" s="73">
        <v>0.35</v>
      </c>
      <c r="L1504" s="55">
        <v>0.28999999999999998</v>
      </c>
      <c r="M1504" s="55">
        <f>TRUNC(((J1504*G1504)+(L1504*G1504)),2)</f>
        <v>1574.84</v>
      </c>
      <c r="N1504" s="55">
        <f>TRUNC(((J1504*H1504)+(L1504*H1504)),2)</f>
        <v>1574.84</v>
      </c>
      <c r="O1504" s="37"/>
      <c r="P1504" s="55">
        <v>20.25</v>
      </c>
      <c r="Q1504" s="55">
        <v>0.35</v>
      </c>
      <c r="R1504" s="55">
        <v>1898.29</v>
      </c>
      <c r="S1504" s="55">
        <v>1898.29</v>
      </c>
      <c r="T1504" s="135">
        <f>N1504/S1504</f>
        <v>0.82960980672078555</v>
      </c>
      <c r="U1504" s="55">
        <f>TRUNC(J1504*H1504,2)</f>
        <v>1548.12</v>
      </c>
      <c r="V1504" s="55">
        <f>TRUNC(L1504*H1504,2)</f>
        <v>26.72</v>
      </c>
      <c r="X1504" s="36" t="b">
        <v>1</v>
      </c>
    </row>
    <row r="1505" spans="1:24" x14ac:dyDescent="0.25">
      <c r="A1505" s="42" t="s">
        <v>4594</v>
      </c>
      <c r="B1505" s="129" t="s">
        <v>2313</v>
      </c>
      <c r="C1505" s="133"/>
      <c r="D1505" s="133"/>
      <c r="E1505" s="58" t="s">
        <v>471</v>
      </c>
      <c r="F1505" s="133"/>
      <c r="G1505" s="59"/>
      <c r="H1505" s="59"/>
      <c r="I1505" s="72"/>
      <c r="J1505" s="59"/>
      <c r="K1505" s="72"/>
      <c r="L1505" s="59"/>
      <c r="M1505" s="60">
        <f>M1506</f>
        <v>2906.6</v>
      </c>
      <c r="N1505" s="60">
        <f>N1506</f>
        <v>2906.6</v>
      </c>
      <c r="O1505" s="37"/>
      <c r="P1505" s="59"/>
      <c r="Q1505" s="59"/>
      <c r="R1505" s="60">
        <v>3501.78</v>
      </c>
      <c r="S1505" s="60">
        <v>3501.78</v>
      </c>
      <c r="T1505" s="135">
        <f>N1505/S1505</f>
        <v>0.83003501076595321</v>
      </c>
      <c r="U1505" s="55">
        <f>TRUNC(J1505*H1505,2)</f>
        <v>0</v>
      </c>
      <c r="V1505" s="55">
        <f>TRUNC(L1505*H1505,2)</f>
        <v>0</v>
      </c>
      <c r="X1505" s="36" t="b">
        <v>1</v>
      </c>
    </row>
    <row r="1506" spans="1:24" ht="24" x14ac:dyDescent="0.3">
      <c r="A1506" s="42" t="s">
        <v>4595</v>
      </c>
      <c r="B1506" s="128" t="s">
        <v>2314</v>
      </c>
      <c r="C1506" s="50" t="s">
        <v>163</v>
      </c>
      <c r="D1506" s="51">
        <v>220100</v>
      </c>
      <c r="E1506" s="52" t="s">
        <v>3033</v>
      </c>
      <c r="F1506" s="53" t="s">
        <v>164</v>
      </c>
      <c r="G1506" s="54">
        <v>40.08</v>
      </c>
      <c r="H1506" s="55">
        <v>40.08</v>
      </c>
      <c r="I1506" s="73">
        <v>48.02</v>
      </c>
      <c r="J1506" s="55">
        <v>39.86</v>
      </c>
      <c r="K1506" s="73">
        <v>39.35</v>
      </c>
      <c r="L1506" s="55">
        <v>32.659999999999997</v>
      </c>
      <c r="M1506" s="55">
        <f>TRUNC(((J1506*G1506)+(L1506*G1506)),2)</f>
        <v>2906.6</v>
      </c>
      <c r="N1506" s="55">
        <f>TRUNC(((J1506*H1506)+(L1506*H1506)),2)</f>
        <v>2906.6</v>
      </c>
      <c r="O1506" s="38"/>
      <c r="P1506" s="55">
        <v>48.02</v>
      </c>
      <c r="Q1506" s="55">
        <v>39.35</v>
      </c>
      <c r="R1506" s="55">
        <v>3501.78</v>
      </c>
      <c r="S1506" s="55">
        <v>3501.78</v>
      </c>
      <c r="T1506" s="135">
        <f>N1506/S1506</f>
        <v>0.83003501076595321</v>
      </c>
      <c r="U1506" s="55">
        <f>TRUNC(J1506*H1506,2)</f>
        <v>1597.58</v>
      </c>
      <c r="V1506" s="55">
        <f>TRUNC(L1506*H1506,2)</f>
        <v>1309.01</v>
      </c>
      <c r="X1506" s="36" t="b">
        <v>1</v>
      </c>
    </row>
    <row r="1507" spans="1:24" x14ac:dyDescent="0.25">
      <c r="A1507" s="42" t="s">
        <v>4596</v>
      </c>
      <c r="B1507" s="127" t="s">
        <v>2315</v>
      </c>
      <c r="C1507" s="132"/>
      <c r="D1507" s="132"/>
      <c r="E1507" s="47" t="s">
        <v>109</v>
      </c>
      <c r="F1507" s="132"/>
      <c r="G1507" s="48"/>
      <c r="H1507" s="48"/>
      <c r="I1507" s="72"/>
      <c r="J1507" s="48"/>
      <c r="K1507" s="72"/>
      <c r="L1507" s="48"/>
      <c r="M1507" s="314">
        <f>SUM(M1508:M1509)</f>
        <v>1197.54</v>
      </c>
      <c r="N1507" s="314">
        <f>SUM(N1508:N1509)</f>
        <v>1197.54</v>
      </c>
      <c r="O1507" s="37"/>
      <c r="P1507" s="48"/>
      <c r="Q1507" s="48"/>
      <c r="R1507" s="314">
        <v>1442.82</v>
      </c>
      <c r="S1507" s="314">
        <v>1442.82</v>
      </c>
      <c r="T1507" s="135">
        <f>N1507/S1507</f>
        <v>0.82999958414771069</v>
      </c>
      <c r="U1507" s="55">
        <f>TRUNC(J1507*H1507,2)</f>
        <v>0</v>
      </c>
      <c r="V1507" s="55">
        <f>TRUNC(L1507*H1507,2)</f>
        <v>0</v>
      </c>
      <c r="X1507" s="36" t="b">
        <v>1</v>
      </c>
    </row>
    <row r="1508" spans="1:24" x14ac:dyDescent="0.25">
      <c r="A1508" s="42" t="s">
        <v>4597</v>
      </c>
      <c r="B1508" s="128" t="s">
        <v>2316</v>
      </c>
      <c r="C1508" s="50" t="s">
        <v>163</v>
      </c>
      <c r="D1508" s="51">
        <v>230174</v>
      </c>
      <c r="E1508" s="56" t="s">
        <v>2063</v>
      </c>
      <c r="F1508" s="53" t="s">
        <v>160</v>
      </c>
      <c r="G1508" s="54">
        <v>6</v>
      </c>
      <c r="H1508" s="55">
        <v>6</v>
      </c>
      <c r="I1508" s="73">
        <v>87.78</v>
      </c>
      <c r="J1508" s="55">
        <v>72.86</v>
      </c>
      <c r="K1508" s="73">
        <v>13.08</v>
      </c>
      <c r="L1508" s="55">
        <v>10.85</v>
      </c>
      <c r="M1508" s="55">
        <f>TRUNC(((J1508*G1508)+(L1508*G1508)),2)</f>
        <v>502.26</v>
      </c>
      <c r="N1508" s="55">
        <f>TRUNC(((J1508*H1508)+(L1508*H1508)),2)</f>
        <v>502.26</v>
      </c>
      <c r="O1508" s="37"/>
      <c r="P1508" s="55">
        <v>87.78</v>
      </c>
      <c r="Q1508" s="55">
        <v>13.08</v>
      </c>
      <c r="R1508" s="55">
        <v>605.16</v>
      </c>
      <c r="S1508" s="55">
        <v>605.16</v>
      </c>
      <c r="T1508" s="135">
        <f>N1508/S1508</f>
        <v>0.82996232401348402</v>
      </c>
      <c r="U1508" s="55">
        <f>TRUNC(J1508*H1508,2)</f>
        <v>437.16</v>
      </c>
      <c r="V1508" s="55">
        <f>TRUNC(L1508*H1508,2)</f>
        <v>65.099999999999994</v>
      </c>
      <c r="X1508" s="36" t="b">
        <v>1</v>
      </c>
    </row>
    <row r="1509" spans="1:24" x14ac:dyDescent="0.25">
      <c r="A1509" s="42" t="s">
        <v>4598</v>
      </c>
      <c r="B1509" s="128" t="s">
        <v>2317</v>
      </c>
      <c r="C1509" s="50" t="s">
        <v>163</v>
      </c>
      <c r="D1509" s="51">
        <v>230176</v>
      </c>
      <c r="E1509" s="56" t="s">
        <v>2065</v>
      </c>
      <c r="F1509" s="53" t="s">
        <v>160</v>
      </c>
      <c r="G1509" s="54">
        <v>6</v>
      </c>
      <c r="H1509" s="55">
        <v>6</v>
      </c>
      <c r="I1509" s="73">
        <v>126.53</v>
      </c>
      <c r="J1509" s="55">
        <v>105.03</v>
      </c>
      <c r="K1509" s="73">
        <v>13.08</v>
      </c>
      <c r="L1509" s="55">
        <v>10.85</v>
      </c>
      <c r="M1509" s="55">
        <f>TRUNC(((J1509*G1509)+(L1509*G1509)),2)</f>
        <v>695.28</v>
      </c>
      <c r="N1509" s="55">
        <f>TRUNC(((J1509*H1509)+(L1509*H1509)),2)</f>
        <v>695.28</v>
      </c>
      <c r="O1509" s="37"/>
      <c r="P1509" s="55">
        <v>126.53</v>
      </c>
      <c r="Q1509" s="55">
        <v>13.08</v>
      </c>
      <c r="R1509" s="55">
        <v>837.66</v>
      </c>
      <c r="S1509" s="55">
        <v>837.66</v>
      </c>
      <c r="T1509" s="135">
        <f>N1509/S1509</f>
        <v>0.83002650239954157</v>
      </c>
      <c r="U1509" s="55">
        <f>TRUNC(J1509*H1509,2)</f>
        <v>630.17999999999995</v>
      </c>
      <c r="V1509" s="55">
        <f>TRUNC(L1509*H1509,2)</f>
        <v>65.099999999999994</v>
      </c>
      <c r="X1509" s="36" t="b">
        <v>1</v>
      </c>
    </row>
    <row r="1510" spans="1:24" x14ac:dyDescent="0.25">
      <c r="A1510" s="42" t="s">
        <v>4599</v>
      </c>
      <c r="B1510" s="127" t="s">
        <v>2318</v>
      </c>
      <c r="C1510" s="132"/>
      <c r="D1510" s="132"/>
      <c r="E1510" s="47" t="s">
        <v>115</v>
      </c>
      <c r="F1510" s="132"/>
      <c r="G1510" s="48"/>
      <c r="H1510" s="48"/>
      <c r="I1510" s="72"/>
      <c r="J1510" s="48"/>
      <c r="K1510" s="72"/>
      <c r="L1510" s="48"/>
      <c r="M1510" s="314">
        <f>M1511+M1515+M1518+M1520+M1522+M1524+M1526+M1528</f>
        <v>13008.85</v>
      </c>
      <c r="N1510" s="314">
        <f>N1511+N1515+N1518+N1520+N1522+N1524+N1526+N1528</f>
        <v>13008.85</v>
      </c>
      <c r="O1510" s="37"/>
      <c r="P1510" s="48"/>
      <c r="Q1510" s="48"/>
      <c r="R1510" s="314">
        <v>15683.48</v>
      </c>
      <c r="S1510" s="314">
        <v>15683.48</v>
      </c>
      <c r="T1510" s="135">
        <f>N1510/S1510</f>
        <v>0.82946195614748774</v>
      </c>
      <c r="U1510" s="55">
        <f>TRUNC(J1510*H1510,2)</f>
        <v>0</v>
      </c>
      <c r="V1510" s="55">
        <f>TRUNC(L1510*H1510,2)</f>
        <v>0</v>
      </c>
      <c r="X1510" s="36" t="b">
        <v>1</v>
      </c>
    </row>
    <row r="1511" spans="1:24" x14ac:dyDescent="0.25">
      <c r="A1511" s="42" t="s">
        <v>4600</v>
      </c>
      <c r="B1511" s="129" t="s">
        <v>2319</v>
      </c>
      <c r="C1511" s="133"/>
      <c r="D1511" s="133"/>
      <c r="E1511" s="58" t="s">
        <v>2320</v>
      </c>
      <c r="F1511" s="133"/>
      <c r="G1511" s="59"/>
      <c r="H1511" s="59"/>
      <c r="I1511" s="72"/>
      <c r="J1511" s="59"/>
      <c r="K1511" s="72"/>
      <c r="L1511" s="59"/>
      <c r="M1511" s="60">
        <f>SUM(M1512:M1514)</f>
        <v>5696.7000000000007</v>
      </c>
      <c r="N1511" s="60">
        <f>SUM(N1512:N1514)</f>
        <v>5696.7000000000007</v>
      </c>
      <c r="O1511" s="37"/>
      <c r="P1511" s="59"/>
      <c r="Q1511" s="59"/>
      <c r="R1511" s="60">
        <v>6868.61</v>
      </c>
      <c r="S1511" s="60">
        <v>6868.61</v>
      </c>
      <c r="T1511" s="135">
        <f>N1511/S1511</f>
        <v>0.82938178175788124</v>
      </c>
      <c r="U1511" s="55">
        <f>TRUNC(J1511*H1511,2)</f>
        <v>0</v>
      </c>
      <c r="V1511" s="55">
        <f>TRUNC(L1511*H1511,2)</f>
        <v>0</v>
      </c>
      <c r="X1511" s="36" t="b">
        <v>1</v>
      </c>
    </row>
    <row r="1512" spans="1:24" x14ac:dyDescent="0.25">
      <c r="A1512" s="42" t="s">
        <v>4601</v>
      </c>
      <c r="B1512" s="128" t="s">
        <v>2321</v>
      </c>
      <c r="C1512" s="50" t="s">
        <v>163</v>
      </c>
      <c r="D1512" s="51">
        <v>261300</v>
      </c>
      <c r="E1512" s="56" t="s">
        <v>482</v>
      </c>
      <c r="F1512" s="53" t="s">
        <v>164</v>
      </c>
      <c r="G1512" s="54">
        <v>261.89999999999998</v>
      </c>
      <c r="H1512" s="55">
        <v>261.89999999999998</v>
      </c>
      <c r="I1512" s="73">
        <v>2.19</v>
      </c>
      <c r="J1512" s="55">
        <v>1.81</v>
      </c>
      <c r="K1512" s="73">
        <v>9.6999999999999993</v>
      </c>
      <c r="L1512" s="55">
        <v>8.0500000000000007</v>
      </c>
      <c r="M1512" s="55">
        <f>TRUNC(((J1512*G1512)+(L1512*G1512)),2)</f>
        <v>2582.33</v>
      </c>
      <c r="N1512" s="55">
        <f>TRUNC(((J1512*H1512)+(L1512*H1512)),2)</f>
        <v>2582.33</v>
      </c>
      <c r="O1512" s="37"/>
      <c r="P1512" s="55">
        <v>2.19</v>
      </c>
      <c r="Q1512" s="55">
        <v>9.6999999999999993</v>
      </c>
      <c r="R1512" s="55">
        <v>3113.99</v>
      </c>
      <c r="S1512" s="55">
        <v>3113.99</v>
      </c>
      <c r="T1512" s="135">
        <f>N1512/S1512</f>
        <v>0.82926727446138238</v>
      </c>
      <c r="U1512" s="55">
        <f>TRUNC(J1512*H1512,2)</f>
        <v>474.03</v>
      </c>
      <c r="V1512" s="55">
        <f>TRUNC(L1512*H1512,2)</f>
        <v>2108.29</v>
      </c>
      <c r="X1512" s="36" t="b">
        <v>1</v>
      </c>
    </row>
    <row r="1513" spans="1:24" x14ac:dyDescent="0.25">
      <c r="A1513" s="42" t="s">
        <v>4602</v>
      </c>
      <c r="B1513" s="128" t="s">
        <v>2322</v>
      </c>
      <c r="C1513" s="50" t="s">
        <v>163</v>
      </c>
      <c r="D1513" s="51">
        <v>261550</v>
      </c>
      <c r="E1513" s="56" t="s">
        <v>484</v>
      </c>
      <c r="F1513" s="53" t="s">
        <v>164</v>
      </c>
      <c r="G1513" s="54">
        <v>134.53</v>
      </c>
      <c r="H1513" s="55">
        <v>134.53</v>
      </c>
      <c r="I1513" s="73">
        <v>7.39</v>
      </c>
      <c r="J1513" s="55">
        <v>6.13</v>
      </c>
      <c r="K1513" s="73">
        <v>8.9600000000000009</v>
      </c>
      <c r="L1513" s="55">
        <v>7.43</v>
      </c>
      <c r="M1513" s="55">
        <f>TRUNC(((J1513*G1513)+(L1513*G1513)),2)</f>
        <v>1824.22</v>
      </c>
      <c r="N1513" s="55">
        <f>TRUNC(((J1513*H1513)+(L1513*H1513)),2)</f>
        <v>1824.22</v>
      </c>
      <c r="O1513" s="37"/>
      <c r="P1513" s="55">
        <v>7.39</v>
      </c>
      <c r="Q1513" s="55">
        <v>8.9600000000000009</v>
      </c>
      <c r="R1513" s="55">
        <v>2199.56</v>
      </c>
      <c r="S1513" s="55">
        <v>2199.56</v>
      </c>
      <c r="T1513" s="135">
        <f>N1513/S1513</f>
        <v>0.82935678044699856</v>
      </c>
      <c r="U1513" s="55">
        <f>TRUNC(J1513*H1513,2)</f>
        <v>824.66</v>
      </c>
      <c r="V1513" s="55">
        <f>TRUNC(L1513*H1513,2)</f>
        <v>999.55</v>
      </c>
      <c r="X1513" s="36" t="b">
        <v>1</v>
      </c>
    </row>
    <row r="1514" spans="1:24" x14ac:dyDescent="0.25">
      <c r="A1514" s="42" t="s">
        <v>4603</v>
      </c>
      <c r="B1514" s="128" t="s">
        <v>2323</v>
      </c>
      <c r="C1514" s="50" t="s">
        <v>163</v>
      </c>
      <c r="D1514" s="51">
        <v>261001</v>
      </c>
      <c r="E1514" s="56" t="s">
        <v>489</v>
      </c>
      <c r="F1514" s="53" t="s">
        <v>164</v>
      </c>
      <c r="G1514" s="54">
        <v>127.36</v>
      </c>
      <c r="H1514" s="55">
        <v>127.36</v>
      </c>
      <c r="I1514" s="73">
        <v>4.28</v>
      </c>
      <c r="J1514" s="55">
        <v>3.55</v>
      </c>
      <c r="K1514" s="73">
        <v>7.93</v>
      </c>
      <c r="L1514" s="55">
        <v>6.58</v>
      </c>
      <c r="M1514" s="55">
        <f>TRUNC(((J1514*G1514)+(L1514*G1514)),2)</f>
        <v>1290.1500000000001</v>
      </c>
      <c r="N1514" s="55">
        <f>TRUNC(((J1514*H1514)+(L1514*H1514)),2)</f>
        <v>1290.1500000000001</v>
      </c>
      <c r="O1514" s="37"/>
      <c r="P1514" s="55">
        <v>4.28</v>
      </c>
      <c r="Q1514" s="55">
        <v>7.93</v>
      </c>
      <c r="R1514" s="55">
        <v>1555.06</v>
      </c>
      <c r="S1514" s="55">
        <v>1555.06</v>
      </c>
      <c r="T1514" s="135">
        <f>N1514/S1514</f>
        <v>0.82964644451017977</v>
      </c>
      <c r="U1514" s="55">
        <f>TRUNC(J1514*H1514,2)</f>
        <v>452.12</v>
      </c>
      <c r="V1514" s="55">
        <f>TRUNC(L1514*H1514,2)</f>
        <v>838.02</v>
      </c>
      <c r="X1514" s="36" t="b">
        <v>1</v>
      </c>
    </row>
    <row r="1515" spans="1:24" x14ac:dyDescent="0.25">
      <c r="A1515" s="42" t="s">
        <v>4604</v>
      </c>
      <c r="B1515" s="129" t="s">
        <v>2324</v>
      </c>
      <c r="C1515" s="133"/>
      <c r="D1515" s="133"/>
      <c r="E1515" s="58" t="s">
        <v>2325</v>
      </c>
      <c r="F1515" s="133"/>
      <c r="G1515" s="59"/>
      <c r="H1515" s="59"/>
      <c r="I1515" s="72"/>
      <c r="J1515" s="59"/>
      <c r="K1515" s="72"/>
      <c r="L1515" s="59"/>
      <c r="M1515" s="60">
        <f>SUM(M1516:M1517)</f>
        <v>1511.72</v>
      </c>
      <c r="N1515" s="60">
        <f>SUM(N1516:N1517)</f>
        <v>1511.72</v>
      </c>
      <c r="O1515" s="37"/>
      <c r="P1515" s="59"/>
      <c r="Q1515" s="59"/>
      <c r="R1515" s="60">
        <v>1822.41</v>
      </c>
      <c r="S1515" s="60">
        <v>1822.41</v>
      </c>
      <c r="T1515" s="135">
        <f>N1515/S1515</f>
        <v>0.82951695831344208</v>
      </c>
      <c r="U1515" s="55">
        <f>TRUNC(J1515*H1515,2)</f>
        <v>0</v>
      </c>
      <c r="V1515" s="55">
        <f>TRUNC(L1515*H1515,2)</f>
        <v>0</v>
      </c>
      <c r="X1515" s="36" t="b">
        <v>1</v>
      </c>
    </row>
    <row r="1516" spans="1:24" x14ac:dyDescent="0.25">
      <c r="A1516" s="42" t="s">
        <v>4605</v>
      </c>
      <c r="B1516" s="128" t="s">
        <v>2326</v>
      </c>
      <c r="C1516" s="50" t="s">
        <v>163</v>
      </c>
      <c r="D1516" s="51">
        <v>261300</v>
      </c>
      <c r="E1516" s="56" t="s">
        <v>482</v>
      </c>
      <c r="F1516" s="53" t="s">
        <v>164</v>
      </c>
      <c r="G1516" s="54">
        <v>85.12</v>
      </c>
      <c r="H1516" s="55">
        <v>85.12</v>
      </c>
      <c r="I1516" s="73">
        <v>2.19</v>
      </c>
      <c r="J1516" s="55">
        <v>1.81</v>
      </c>
      <c r="K1516" s="73">
        <v>9.6999999999999993</v>
      </c>
      <c r="L1516" s="55">
        <v>8.0500000000000007</v>
      </c>
      <c r="M1516" s="55">
        <f>TRUNC(((J1516*G1516)+(L1516*G1516)),2)</f>
        <v>839.28</v>
      </c>
      <c r="N1516" s="55">
        <f>TRUNC(((J1516*H1516)+(L1516*H1516)),2)</f>
        <v>839.28</v>
      </c>
      <c r="O1516" s="37"/>
      <c r="P1516" s="55">
        <v>2.19</v>
      </c>
      <c r="Q1516" s="55">
        <v>9.6999999999999993</v>
      </c>
      <c r="R1516" s="55">
        <v>1012.07</v>
      </c>
      <c r="S1516" s="55">
        <v>1012.07</v>
      </c>
      <c r="T1516" s="135">
        <f>N1516/S1516</f>
        <v>0.82927070261938396</v>
      </c>
      <c r="U1516" s="55">
        <f>TRUNC(J1516*H1516,2)</f>
        <v>154.06</v>
      </c>
      <c r="V1516" s="55">
        <f>TRUNC(L1516*H1516,2)</f>
        <v>685.21</v>
      </c>
      <c r="X1516" s="36" t="b">
        <v>1</v>
      </c>
    </row>
    <row r="1517" spans="1:24" x14ac:dyDescent="0.25">
      <c r="A1517" s="42" t="s">
        <v>4606</v>
      </c>
      <c r="B1517" s="128" t="s">
        <v>2327</v>
      </c>
      <c r="C1517" s="50" t="s">
        <v>163</v>
      </c>
      <c r="D1517" s="51">
        <v>261307</v>
      </c>
      <c r="E1517" s="56" t="s">
        <v>494</v>
      </c>
      <c r="F1517" s="53" t="s">
        <v>164</v>
      </c>
      <c r="G1517" s="54">
        <v>85.12</v>
      </c>
      <c r="H1517" s="55">
        <v>85.12</v>
      </c>
      <c r="I1517" s="73">
        <v>3.82</v>
      </c>
      <c r="J1517" s="55">
        <v>3.17</v>
      </c>
      <c r="K1517" s="73">
        <v>5.7</v>
      </c>
      <c r="L1517" s="55">
        <v>4.7300000000000004</v>
      </c>
      <c r="M1517" s="55">
        <f>TRUNC(((J1517*G1517)+(L1517*G1517)),2)</f>
        <v>672.44</v>
      </c>
      <c r="N1517" s="55">
        <f>TRUNC(((J1517*H1517)+(L1517*H1517)),2)</f>
        <v>672.44</v>
      </c>
      <c r="O1517" s="37"/>
      <c r="P1517" s="55">
        <v>3.82</v>
      </c>
      <c r="Q1517" s="55">
        <v>5.7</v>
      </c>
      <c r="R1517" s="55">
        <v>810.34</v>
      </c>
      <c r="S1517" s="55">
        <v>810.34</v>
      </c>
      <c r="T1517" s="135">
        <f>N1517/S1517</f>
        <v>0.8298245181035121</v>
      </c>
      <c r="U1517" s="55">
        <f>TRUNC(J1517*H1517,2)</f>
        <v>269.83</v>
      </c>
      <c r="V1517" s="55">
        <f>TRUNC(L1517*H1517,2)</f>
        <v>402.61</v>
      </c>
      <c r="X1517" s="36" t="b">
        <v>1</v>
      </c>
    </row>
    <row r="1518" spans="1:24" x14ac:dyDescent="0.25">
      <c r="A1518" s="42" t="s">
        <v>4607</v>
      </c>
      <c r="B1518" s="129" t="s">
        <v>2328</v>
      </c>
      <c r="C1518" s="133"/>
      <c r="D1518" s="133"/>
      <c r="E1518" s="58" t="s">
        <v>2329</v>
      </c>
      <c r="F1518" s="133"/>
      <c r="G1518" s="59"/>
      <c r="H1518" s="59"/>
      <c r="I1518" s="72"/>
      <c r="J1518" s="59"/>
      <c r="K1518" s="72"/>
      <c r="L1518" s="59"/>
      <c r="M1518" s="60">
        <f>M1519</f>
        <v>913.82</v>
      </c>
      <c r="N1518" s="60">
        <f>N1519</f>
        <v>913.82</v>
      </c>
      <c r="O1518" s="37"/>
      <c r="P1518" s="59"/>
      <c r="Q1518" s="59"/>
      <c r="R1518" s="60">
        <v>1102.04</v>
      </c>
      <c r="S1518" s="60">
        <v>1102.04</v>
      </c>
      <c r="T1518" s="135">
        <f>N1518/S1518</f>
        <v>0.8292076512649269</v>
      </c>
      <c r="U1518" s="55">
        <f>TRUNC(J1518*H1518,2)</f>
        <v>0</v>
      </c>
      <c r="V1518" s="55">
        <f>TRUNC(L1518*H1518,2)</f>
        <v>0</v>
      </c>
      <c r="X1518" s="36" t="b">
        <v>1</v>
      </c>
    </row>
    <row r="1519" spans="1:24" x14ac:dyDescent="0.25">
      <c r="A1519" s="42" t="s">
        <v>4608</v>
      </c>
      <c r="B1519" s="128" t="s">
        <v>2330</v>
      </c>
      <c r="C1519" s="50" t="s">
        <v>163</v>
      </c>
      <c r="D1519" s="51">
        <v>261000</v>
      </c>
      <c r="E1519" s="56" t="s">
        <v>498</v>
      </c>
      <c r="F1519" s="53" t="s">
        <v>164</v>
      </c>
      <c r="G1519" s="54">
        <v>82.55</v>
      </c>
      <c r="H1519" s="55">
        <v>82.55</v>
      </c>
      <c r="I1519" s="73">
        <v>5.37</v>
      </c>
      <c r="J1519" s="55">
        <v>4.45</v>
      </c>
      <c r="K1519" s="73">
        <v>7.98</v>
      </c>
      <c r="L1519" s="55">
        <v>6.62</v>
      </c>
      <c r="M1519" s="55">
        <f>TRUNC(((J1519*G1519)+(L1519*G1519)),2)</f>
        <v>913.82</v>
      </c>
      <c r="N1519" s="55">
        <f>TRUNC(((J1519*H1519)+(L1519*H1519)),2)</f>
        <v>913.82</v>
      </c>
      <c r="O1519" s="37"/>
      <c r="P1519" s="55">
        <v>5.37</v>
      </c>
      <c r="Q1519" s="55">
        <v>7.98</v>
      </c>
      <c r="R1519" s="55">
        <v>1102.04</v>
      </c>
      <c r="S1519" s="55">
        <v>1102.04</v>
      </c>
      <c r="T1519" s="135">
        <f>N1519/S1519</f>
        <v>0.8292076512649269</v>
      </c>
      <c r="U1519" s="55">
        <f>TRUNC(J1519*H1519,2)</f>
        <v>367.34</v>
      </c>
      <c r="V1519" s="55">
        <f>TRUNC(L1519*H1519,2)</f>
        <v>546.48</v>
      </c>
      <c r="X1519" s="36" t="b">
        <v>1</v>
      </c>
    </row>
    <row r="1520" spans="1:24" x14ac:dyDescent="0.25">
      <c r="A1520" s="42" t="s">
        <v>4609</v>
      </c>
      <c r="B1520" s="129" t="s">
        <v>2331</v>
      </c>
      <c r="C1520" s="133"/>
      <c r="D1520" s="133"/>
      <c r="E1520" s="58" t="s">
        <v>2332</v>
      </c>
      <c r="F1520" s="133"/>
      <c r="G1520" s="59"/>
      <c r="H1520" s="59"/>
      <c r="I1520" s="72"/>
      <c r="J1520" s="59"/>
      <c r="K1520" s="72"/>
      <c r="L1520" s="59"/>
      <c r="M1520" s="60">
        <f>M1521</f>
        <v>426.45</v>
      </c>
      <c r="N1520" s="60">
        <f>N1521</f>
        <v>426.45</v>
      </c>
      <c r="O1520" s="37"/>
      <c r="P1520" s="59"/>
      <c r="Q1520" s="59"/>
      <c r="R1520" s="60">
        <v>514.22</v>
      </c>
      <c r="S1520" s="60">
        <v>514.22</v>
      </c>
      <c r="T1520" s="135">
        <f>N1520/S1520</f>
        <v>0.82931430127182915</v>
      </c>
      <c r="U1520" s="55">
        <f>TRUNC(J1520*H1520,2)</f>
        <v>0</v>
      </c>
      <c r="V1520" s="55">
        <f>TRUNC(L1520*H1520,2)</f>
        <v>0</v>
      </c>
      <c r="X1520" s="36" t="b">
        <v>1</v>
      </c>
    </row>
    <row r="1521" spans="1:24" x14ac:dyDescent="0.25">
      <c r="A1521" s="42" t="s">
        <v>4610</v>
      </c>
      <c r="B1521" s="128" t="s">
        <v>2333</v>
      </c>
      <c r="C1521" s="50" t="s">
        <v>163</v>
      </c>
      <c r="D1521" s="51">
        <v>261703</v>
      </c>
      <c r="E1521" s="56" t="s">
        <v>502</v>
      </c>
      <c r="F1521" s="53" t="s">
        <v>164</v>
      </c>
      <c r="G1521" s="54">
        <v>40.08</v>
      </c>
      <c r="H1521" s="55">
        <v>40.08</v>
      </c>
      <c r="I1521" s="73">
        <v>3.87</v>
      </c>
      <c r="J1521" s="55">
        <v>3.21</v>
      </c>
      <c r="K1521" s="73">
        <v>8.9600000000000009</v>
      </c>
      <c r="L1521" s="55">
        <v>7.43</v>
      </c>
      <c r="M1521" s="55">
        <f>TRUNC(((J1521*G1521)+(L1521*G1521)),2)</f>
        <v>426.45</v>
      </c>
      <c r="N1521" s="55">
        <f>TRUNC(((J1521*H1521)+(L1521*H1521)),2)</f>
        <v>426.45</v>
      </c>
      <c r="O1521" s="37"/>
      <c r="P1521" s="55">
        <v>3.87</v>
      </c>
      <c r="Q1521" s="55">
        <v>8.9600000000000009</v>
      </c>
      <c r="R1521" s="55">
        <v>514.22</v>
      </c>
      <c r="S1521" s="55">
        <v>514.22</v>
      </c>
      <c r="T1521" s="135">
        <f>N1521/S1521</f>
        <v>0.82931430127182915</v>
      </c>
      <c r="U1521" s="55">
        <f>TRUNC(J1521*H1521,2)</f>
        <v>128.65</v>
      </c>
      <c r="V1521" s="55">
        <f>TRUNC(L1521*H1521,2)</f>
        <v>297.79000000000002</v>
      </c>
      <c r="X1521" s="36" t="b">
        <v>1</v>
      </c>
    </row>
    <row r="1522" spans="1:24" x14ac:dyDescent="0.25">
      <c r="A1522" s="42" t="s">
        <v>4611</v>
      </c>
      <c r="B1522" s="129" t="s">
        <v>2334</v>
      </c>
      <c r="C1522" s="133"/>
      <c r="D1522" s="133"/>
      <c r="E1522" s="58" t="s">
        <v>2024</v>
      </c>
      <c r="F1522" s="133"/>
      <c r="G1522" s="59"/>
      <c r="H1522" s="59"/>
      <c r="I1522" s="72"/>
      <c r="J1522" s="59"/>
      <c r="K1522" s="72"/>
      <c r="L1522" s="59"/>
      <c r="M1522" s="60">
        <f>M1523</f>
        <v>1079.07</v>
      </c>
      <c r="N1522" s="60">
        <f>N1523</f>
        <v>1079.07</v>
      </c>
      <c r="O1522" s="37"/>
      <c r="P1522" s="59"/>
      <c r="Q1522" s="59"/>
      <c r="R1522" s="60">
        <v>1300.24</v>
      </c>
      <c r="S1522" s="60">
        <v>1300.24</v>
      </c>
      <c r="T1522" s="135">
        <f>N1522/S1522</f>
        <v>0.82990063372915768</v>
      </c>
      <c r="U1522" s="55">
        <f>TRUNC(J1522*H1522,2)</f>
        <v>0</v>
      </c>
      <c r="V1522" s="55">
        <f>TRUNC(L1522*H1522,2)</f>
        <v>0</v>
      </c>
      <c r="X1522" s="36" t="b">
        <v>1</v>
      </c>
    </row>
    <row r="1523" spans="1:24" x14ac:dyDescent="0.25">
      <c r="A1523" s="42" t="s">
        <v>4612</v>
      </c>
      <c r="B1523" s="128" t="s">
        <v>2335</v>
      </c>
      <c r="C1523" s="50" t="s">
        <v>163</v>
      </c>
      <c r="D1523" s="51">
        <v>261602</v>
      </c>
      <c r="E1523" s="56" t="s">
        <v>506</v>
      </c>
      <c r="F1523" s="53" t="s">
        <v>164</v>
      </c>
      <c r="G1523" s="54">
        <v>49.59</v>
      </c>
      <c r="H1523" s="55">
        <v>49.59</v>
      </c>
      <c r="I1523" s="73">
        <v>11.35</v>
      </c>
      <c r="J1523" s="55">
        <v>9.42</v>
      </c>
      <c r="K1523" s="73">
        <v>14.87</v>
      </c>
      <c r="L1523" s="55">
        <v>12.34</v>
      </c>
      <c r="M1523" s="55">
        <f>TRUNC(((J1523*G1523)+(L1523*G1523)),2)</f>
        <v>1079.07</v>
      </c>
      <c r="N1523" s="55">
        <f>TRUNC(((J1523*H1523)+(L1523*H1523)),2)</f>
        <v>1079.07</v>
      </c>
      <c r="O1523" s="37"/>
      <c r="P1523" s="55">
        <v>11.35</v>
      </c>
      <c r="Q1523" s="55">
        <v>14.87</v>
      </c>
      <c r="R1523" s="55">
        <v>1300.24</v>
      </c>
      <c r="S1523" s="55">
        <v>1300.24</v>
      </c>
      <c r="T1523" s="135">
        <f>N1523/S1523</f>
        <v>0.82990063372915768</v>
      </c>
      <c r="U1523" s="55">
        <f>TRUNC(J1523*H1523,2)</f>
        <v>467.13</v>
      </c>
      <c r="V1523" s="55">
        <f>TRUNC(L1523*H1523,2)</f>
        <v>611.94000000000005</v>
      </c>
      <c r="X1523" s="36" t="b">
        <v>1</v>
      </c>
    </row>
    <row r="1524" spans="1:24" x14ac:dyDescent="0.25">
      <c r="A1524" s="42" t="s">
        <v>4613</v>
      </c>
      <c r="B1524" s="129" t="s">
        <v>2336</v>
      </c>
      <c r="C1524" s="133"/>
      <c r="D1524" s="133"/>
      <c r="E1524" s="58" t="s">
        <v>441</v>
      </c>
      <c r="F1524" s="133"/>
      <c r="G1524" s="59"/>
      <c r="H1524" s="59"/>
      <c r="I1524" s="72"/>
      <c r="J1524" s="59"/>
      <c r="K1524" s="72"/>
      <c r="L1524" s="59"/>
      <c r="M1524" s="60">
        <f>M1525</f>
        <v>752.02</v>
      </c>
      <c r="N1524" s="60">
        <f>N1525</f>
        <v>752.02</v>
      </c>
      <c r="O1524" s="37"/>
      <c r="P1524" s="59"/>
      <c r="Q1524" s="59"/>
      <c r="R1524" s="60">
        <v>906.16</v>
      </c>
      <c r="S1524" s="60">
        <v>906.16</v>
      </c>
      <c r="T1524" s="135">
        <f>N1524/S1524</f>
        <v>0.8298975898296107</v>
      </c>
      <c r="U1524" s="55">
        <f>TRUNC(J1524*H1524,2)</f>
        <v>0</v>
      </c>
      <c r="V1524" s="55">
        <f>TRUNC(L1524*H1524,2)</f>
        <v>0</v>
      </c>
      <c r="X1524" s="36" t="b">
        <v>1</v>
      </c>
    </row>
    <row r="1525" spans="1:24" x14ac:dyDescent="0.25">
      <c r="A1525" s="42" t="s">
        <v>4614</v>
      </c>
      <c r="B1525" s="128" t="s">
        <v>2337</v>
      </c>
      <c r="C1525" s="50" t="s">
        <v>163</v>
      </c>
      <c r="D1525" s="51">
        <v>261602</v>
      </c>
      <c r="E1525" s="56" t="s">
        <v>506</v>
      </c>
      <c r="F1525" s="53" t="s">
        <v>164</v>
      </c>
      <c r="G1525" s="54">
        <v>34.56</v>
      </c>
      <c r="H1525" s="55">
        <v>34.56</v>
      </c>
      <c r="I1525" s="73">
        <v>11.35</v>
      </c>
      <c r="J1525" s="55">
        <v>9.42</v>
      </c>
      <c r="K1525" s="73">
        <v>14.87</v>
      </c>
      <c r="L1525" s="55">
        <v>12.34</v>
      </c>
      <c r="M1525" s="55">
        <f>TRUNC(((J1525*G1525)+(L1525*G1525)),2)</f>
        <v>752.02</v>
      </c>
      <c r="N1525" s="55">
        <f>TRUNC(((J1525*H1525)+(L1525*H1525)),2)</f>
        <v>752.02</v>
      </c>
      <c r="O1525" s="37"/>
      <c r="P1525" s="55">
        <v>11.35</v>
      </c>
      <c r="Q1525" s="55">
        <v>14.87</v>
      </c>
      <c r="R1525" s="55">
        <v>906.16</v>
      </c>
      <c r="S1525" s="55">
        <v>906.16</v>
      </c>
      <c r="T1525" s="135">
        <f>N1525/S1525</f>
        <v>0.8298975898296107</v>
      </c>
      <c r="U1525" s="55">
        <f>TRUNC(J1525*H1525,2)</f>
        <v>325.55</v>
      </c>
      <c r="V1525" s="55">
        <f>TRUNC(L1525*H1525,2)</f>
        <v>426.47</v>
      </c>
      <c r="X1525" s="36" t="b">
        <v>1</v>
      </c>
    </row>
    <row r="1526" spans="1:24" x14ac:dyDescent="0.25">
      <c r="A1526" s="42" t="s">
        <v>4615</v>
      </c>
      <c r="B1526" s="129" t="s">
        <v>2338</v>
      </c>
      <c r="C1526" s="133"/>
      <c r="D1526" s="133"/>
      <c r="E1526" s="58" t="s">
        <v>2339</v>
      </c>
      <c r="F1526" s="133"/>
      <c r="G1526" s="59"/>
      <c r="H1526" s="59"/>
      <c r="I1526" s="72"/>
      <c r="J1526" s="59"/>
      <c r="K1526" s="72"/>
      <c r="L1526" s="59"/>
      <c r="M1526" s="60">
        <f>M1527</f>
        <v>810.77</v>
      </c>
      <c r="N1526" s="60">
        <f>N1527</f>
        <v>810.77</v>
      </c>
      <c r="O1526" s="37"/>
      <c r="P1526" s="59"/>
      <c r="Q1526" s="59"/>
      <c r="R1526" s="60">
        <v>976.95</v>
      </c>
      <c r="S1526" s="60">
        <v>976.95</v>
      </c>
      <c r="T1526" s="135">
        <f>N1526/S1526</f>
        <v>0.82989917600696039</v>
      </c>
      <c r="U1526" s="55">
        <f>TRUNC(J1526*H1526,2)</f>
        <v>0</v>
      </c>
      <c r="V1526" s="55">
        <f>TRUNC(L1526*H1526,2)</f>
        <v>0</v>
      </c>
      <c r="X1526" s="36" t="b">
        <v>1</v>
      </c>
    </row>
    <row r="1527" spans="1:24" x14ac:dyDescent="0.3">
      <c r="A1527" s="42" t="s">
        <v>4616</v>
      </c>
      <c r="B1527" s="128" t="s">
        <v>2340</v>
      </c>
      <c r="C1527" s="50" t="s">
        <v>163</v>
      </c>
      <c r="D1527" s="51">
        <v>261602</v>
      </c>
      <c r="E1527" s="56" t="s">
        <v>506</v>
      </c>
      <c r="F1527" s="53" t="s">
        <v>164</v>
      </c>
      <c r="G1527" s="54">
        <v>37.26</v>
      </c>
      <c r="H1527" s="55">
        <v>37.26</v>
      </c>
      <c r="I1527" s="73">
        <v>11.35</v>
      </c>
      <c r="J1527" s="55">
        <v>9.42</v>
      </c>
      <c r="K1527" s="73">
        <v>14.87</v>
      </c>
      <c r="L1527" s="55">
        <v>12.34</v>
      </c>
      <c r="M1527" s="55">
        <f>TRUNC(((J1527*G1527)+(L1527*G1527)),2)</f>
        <v>810.77</v>
      </c>
      <c r="N1527" s="55">
        <f>TRUNC(((J1527*H1527)+(L1527*H1527)),2)</f>
        <v>810.77</v>
      </c>
      <c r="O1527" s="38"/>
      <c r="P1527" s="55">
        <v>11.35</v>
      </c>
      <c r="Q1527" s="55">
        <v>14.87</v>
      </c>
      <c r="R1527" s="55">
        <v>976.95</v>
      </c>
      <c r="S1527" s="55">
        <v>976.95</v>
      </c>
      <c r="T1527" s="135">
        <f>N1527/S1527</f>
        <v>0.82989917600696039</v>
      </c>
      <c r="U1527" s="55">
        <f>TRUNC(J1527*H1527,2)</f>
        <v>350.98</v>
      </c>
      <c r="V1527" s="55">
        <f>TRUNC(L1527*H1527,2)</f>
        <v>459.78</v>
      </c>
      <c r="X1527" s="36" t="b">
        <v>1</v>
      </c>
    </row>
    <row r="1528" spans="1:24" x14ac:dyDescent="0.25">
      <c r="A1528" s="42" t="s">
        <v>4617</v>
      </c>
      <c r="B1528" s="129" t="s">
        <v>2341</v>
      </c>
      <c r="C1528" s="133"/>
      <c r="D1528" s="133"/>
      <c r="E1528" s="58" t="s">
        <v>125</v>
      </c>
      <c r="F1528" s="133"/>
      <c r="G1528" s="59"/>
      <c r="H1528" s="59"/>
      <c r="I1528" s="72"/>
      <c r="J1528" s="59"/>
      <c r="K1528" s="72"/>
      <c r="L1528" s="59"/>
      <c r="M1528" s="60">
        <f>M1529</f>
        <v>1818.3</v>
      </c>
      <c r="N1528" s="60">
        <f>N1529</f>
        <v>1818.3</v>
      </c>
      <c r="O1528" s="37"/>
      <c r="P1528" s="59"/>
      <c r="Q1528" s="59"/>
      <c r="R1528" s="60">
        <v>2192.85</v>
      </c>
      <c r="S1528" s="60">
        <v>2192.85</v>
      </c>
      <c r="T1528" s="135">
        <f>N1528/S1528</f>
        <v>0.82919488337095559</v>
      </c>
      <c r="U1528" s="55">
        <f>TRUNC(J1528*H1528,2)</f>
        <v>0</v>
      </c>
      <c r="V1528" s="55">
        <f>TRUNC(L1528*H1528,2)</f>
        <v>0</v>
      </c>
      <c r="X1528" s="36" t="b">
        <v>1</v>
      </c>
    </row>
    <row r="1529" spans="1:24" x14ac:dyDescent="0.25">
      <c r="A1529" s="42" t="s">
        <v>4618</v>
      </c>
      <c r="B1529" s="128" t="s">
        <v>2342</v>
      </c>
      <c r="C1529" s="50" t="s">
        <v>163</v>
      </c>
      <c r="D1529" s="51">
        <v>261609</v>
      </c>
      <c r="E1529" s="56" t="s">
        <v>513</v>
      </c>
      <c r="F1529" s="53" t="s">
        <v>164</v>
      </c>
      <c r="G1529" s="54">
        <v>165</v>
      </c>
      <c r="H1529" s="55">
        <v>165</v>
      </c>
      <c r="I1529" s="73">
        <v>9.34</v>
      </c>
      <c r="J1529" s="55">
        <v>7.75</v>
      </c>
      <c r="K1529" s="73">
        <v>3.95</v>
      </c>
      <c r="L1529" s="55">
        <v>3.27</v>
      </c>
      <c r="M1529" s="55">
        <f>TRUNC(((J1529*G1529)+(L1529*G1529)),2)</f>
        <v>1818.3</v>
      </c>
      <c r="N1529" s="55">
        <f>TRUNC(((J1529*H1529)+(L1529*H1529)),2)</f>
        <v>1818.3</v>
      </c>
      <c r="O1529" s="37"/>
      <c r="P1529" s="55">
        <v>9.34</v>
      </c>
      <c r="Q1529" s="55">
        <v>3.95</v>
      </c>
      <c r="R1529" s="55">
        <v>2192.85</v>
      </c>
      <c r="S1529" s="55">
        <v>2192.85</v>
      </c>
      <c r="T1529" s="135">
        <f>N1529/S1529</f>
        <v>0.82919488337095559</v>
      </c>
      <c r="U1529" s="55">
        <f>TRUNC(J1529*H1529,2)</f>
        <v>1278.75</v>
      </c>
      <c r="V1529" s="55">
        <f>TRUNC(L1529*H1529,2)</f>
        <v>539.54999999999995</v>
      </c>
      <c r="X1529" s="36" t="b">
        <v>1</v>
      </c>
    </row>
    <row r="1530" spans="1:24" x14ac:dyDescent="0.25">
      <c r="A1530" s="42" t="s">
        <v>4619</v>
      </c>
      <c r="B1530" s="127" t="s">
        <v>2343</v>
      </c>
      <c r="C1530" s="132"/>
      <c r="D1530" s="132"/>
      <c r="E1530" s="47" t="s">
        <v>117</v>
      </c>
      <c r="F1530" s="132"/>
      <c r="G1530" s="48"/>
      <c r="H1530" s="48"/>
      <c r="I1530" s="72"/>
      <c r="J1530" s="48"/>
      <c r="K1530" s="72"/>
      <c r="L1530" s="48"/>
      <c r="M1530" s="314">
        <f>M1531+M1534</f>
        <v>1910.34</v>
      </c>
      <c r="N1530" s="314">
        <f>N1531+N1534</f>
        <v>1910.34</v>
      </c>
      <c r="O1530" s="37"/>
      <c r="P1530" s="48"/>
      <c r="Q1530" s="48"/>
      <c r="R1530" s="314">
        <v>2303.92</v>
      </c>
      <c r="S1530" s="314">
        <v>2303.92</v>
      </c>
      <c r="T1530" s="135">
        <f>N1530/S1530</f>
        <v>0.82916941560470847</v>
      </c>
      <c r="U1530" s="55">
        <f>TRUNC(J1530*H1530,2)</f>
        <v>0</v>
      </c>
      <c r="V1530" s="55">
        <f>TRUNC(L1530*H1530,2)</f>
        <v>0</v>
      </c>
      <c r="X1530" s="36" t="b">
        <v>1</v>
      </c>
    </row>
    <row r="1531" spans="1:24" x14ac:dyDescent="0.25">
      <c r="A1531" s="42" t="s">
        <v>4620</v>
      </c>
      <c r="B1531" s="129" t="s">
        <v>2344</v>
      </c>
      <c r="C1531" s="133"/>
      <c r="D1531" s="133"/>
      <c r="E1531" s="58" t="s">
        <v>516</v>
      </c>
      <c r="F1531" s="133"/>
      <c r="G1531" s="59"/>
      <c r="H1531" s="59"/>
      <c r="I1531" s="72"/>
      <c r="J1531" s="59"/>
      <c r="K1531" s="72"/>
      <c r="L1531" s="59"/>
      <c r="M1531" s="60">
        <f>SUM(M1532:M1533)</f>
        <v>1056.5999999999999</v>
      </c>
      <c r="N1531" s="60">
        <f>SUM(N1532:N1533)</f>
        <v>1056.5999999999999</v>
      </c>
      <c r="O1531" s="37"/>
      <c r="P1531" s="59"/>
      <c r="Q1531" s="59"/>
      <c r="R1531" s="60">
        <v>1275.3399999999999</v>
      </c>
      <c r="S1531" s="60">
        <v>1275.3399999999999</v>
      </c>
      <c r="T1531" s="135">
        <f>N1531/S1531</f>
        <v>0.82848495303213254</v>
      </c>
      <c r="U1531" s="55">
        <f>TRUNC(J1531*H1531,2)</f>
        <v>0</v>
      </c>
      <c r="V1531" s="55">
        <f>TRUNC(L1531*H1531,2)</f>
        <v>0</v>
      </c>
      <c r="X1531" s="36" t="b">
        <v>1</v>
      </c>
    </row>
    <row r="1532" spans="1:24" ht="24" x14ac:dyDescent="0.3">
      <c r="A1532" s="42" t="s">
        <v>4621</v>
      </c>
      <c r="B1532" s="128" t="s">
        <v>2345</v>
      </c>
      <c r="C1532" s="50" t="s">
        <v>197</v>
      </c>
      <c r="D1532" s="57" t="s">
        <v>2121</v>
      </c>
      <c r="E1532" s="56" t="s">
        <v>2122</v>
      </c>
      <c r="F1532" s="53" t="s">
        <v>160</v>
      </c>
      <c r="G1532" s="54">
        <v>2</v>
      </c>
      <c r="H1532" s="55">
        <v>2</v>
      </c>
      <c r="I1532" s="73">
        <v>161.49</v>
      </c>
      <c r="J1532" s="55">
        <v>134.05000000000001</v>
      </c>
      <c r="K1532" s="73">
        <v>18.68</v>
      </c>
      <c r="L1532" s="55">
        <v>15.5</v>
      </c>
      <c r="M1532" s="55">
        <f>TRUNC(((J1532*G1532)+(L1532*G1532)),2)</f>
        <v>299.10000000000002</v>
      </c>
      <c r="N1532" s="55">
        <f>TRUNC(((J1532*H1532)+(L1532*H1532)),2)</f>
        <v>299.10000000000002</v>
      </c>
      <c r="O1532" s="38"/>
      <c r="P1532" s="55">
        <v>161.49</v>
      </c>
      <c r="Q1532" s="55">
        <v>18.68</v>
      </c>
      <c r="R1532" s="55">
        <v>360.34</v>
      </c>
      <c r="S1532" s="55">
        <v>360.34</v>
      </c>
      <c r="T1532" s="135">
        <f>N1532/S1532</f>
        <v>0.83004939779097531</v>
      </c>
      <c r="U1532" s="55">
        <f>TRUNC(J1532*H1532,2)</f>
        <v>268.10000000000002</v>
      </c>
      <c r="V1532" s="55">
        <f>TRUNC(L1532*H1532,2)</f>
        <v>31</v>
      </c>
      <c r="X1532" s="36" t="b">
        <v>1</v>
      </c>
    </row>
    <row r="1533" spans="1:24" x14ac:dyDescent="0.25">
      <c r="A1533" s="42" t="s">
        <v>4622</v>
      </c>
      <c r="B1533" s="128" t="s">
        <v>2346</v>
      </c>
      <c r="C1533" s="50" t="s">
        <v>163</v>
      </c>
      <c r="D1533" s="51">
        <v>270501</v>
      </c>
      <c r="E1533" s="56" t="s">
        <v>175</v>
      </c>
      <c r="F1533" s="53" t="s">
        <v>164</v>
      </c>
      <c r="G1533" s="54">
        <v>250</v>
      </c>
      <c r="H1533" s="55">
        <v>250</v>
      </c>
      <c r="I1533" s="73">
        <v>1.66</v>
      </c>
      <c r="J1533" s="55">
        <v>1.37</v>
      </c>
      <c r="K1533" s="73">
        <v>2</v>
      </c>
      <c r="L1533" s="55">
        <v>1.66</v>
      </c>
      <c r="M1533" s="55">
        <f>TRUNC(((J1533*G1533)+(L1533*G1533)),2)</f>
        <v>757.5</v>
      </c>
      <c r="N1533" s="55">
        <f>TRUNC(((J1533*H1533)+(L1533*H1533)),2)</f>
        <v>757.5</v>
      </c>
      <c r="O1533" s="37"/>
      <c r="P1533" s="55">
        <v>1.66</v>
      </c>
      <c r="Q1533" s="55">
        <v>2</v>
      </c>
      <c r="R1533" s="55">
        <v>915</v>
      </c>
      <c r="S1533" s="55">
        <v>915</v>
      </c>
      <c r="T1533" s="135">
        <f>N1533/S1533</f>
        <v>0.82786885245901642</v>
      </c>
      <c r="U1533" s="55">
        <f>TRUNC(J1533*H1533,2)</f>
        <v>342.5</v>
      </c>
      <c r="V1533" s="55">
        <f>TRUNC(L1533*H1533,2)</f>
        <v>415</v>
      </c>
      <c r="X1533" s="36" t="b">
        <v>1</v>
      </c>
    </row>
    <row r="1534" spans="1:24" x14ac:dyDescent="0.25">
      <c r="A1534" s="42" t="s">
        <v>4623</v>
      </c>
      <c r="B1534" s="129" t="s">
        <v>2347</v>
      </c>
      <c r="C1534" s="133"/>
      <c r="D1534" s="133"/>
      <c r="E1534" s="58" t="s">
        <v>522</v>
      </c>
      <c r="F1534" s="133"/>
      <c r="G1534" s="59"/>
      <c r="H1534" s="59"/>
      <c r="I1534" s="72"/>
      <c r="J1534" s="59"/>
      <c r="K1534" s="72"/>
      <c r="L1534" s="59"/>
      <c r="M1534" s="60">
        <f>SUM(M1535:M1536)</f>
        <v>853.74</v>
      </c>
      <c r="N1534" s="60">
        <f>SUM(N1535:N1536)</f>
        <v>853.74</v>
      </c>
      <c r="O1534" s="37"/>
      <c r="P1534" s="59"/>
      <c r="Q1534" s="59"/>
      <c r="R1534" s="60">
        <v>1028.58</v>
      </c>
      <c r="S1534" s="60">
        <v>1028.58</v>
      </c>
      <c r="T1534" s="135">
        <f>N1534/S1534</f>
        <v>0.83001808318264025</v>
      </c>
      <c r="U1534" s="55">
        <f>TRUNC(J1534*H1534,2)</f>
        <v>0</v>
      </c>
      <c r="V1534" s="55">
        <f>TRUNC(L1534*H1534,2)</f>
        <v>0</v>
      </c>
      <c r="X1534" s="36" t="b">
        <v>1</v>
      </c>
    </row>
    <row r="1535" spans="1:24" ht="36" x14ac:dyDescent="0.3">
      <c r="A1535" s="42" t="s">
        <v>4624</v>
      </c>
      <c r="B1535" s="128" t="s">
        <v>2348</v>
      </c>
      <c r="C1535" s="50" t="s">
        <v>197</v>
      </c>
      <c r="D1535" s="57" t="s">
        <v>524</v>
      </c>
      <c r="E1535" s="56" t="s">
        <v>525</v>
      </c>
      <c r="F1535" s="53" t="s">
        <v>160</v>
      </c>
      <c r="G1535" s="54">
        <v>8</v>
      </c>
      <c r="H1535" s="55">
        <v>8</v>
      </c>
      <c r="I1535" s="73">
        <v>44.42</v>
      </c>
      <c r="J1535" s="55">
        <v>36.869999999999997</v>
      </c>
      <c r="K1535" s="73">
        <v>12.04</v>
      </c>
      <c r="L1535" s="55">
        <v>9.99</v>
      </c>
      <c r="M1535" s="55">
        <f>TRUNC(((J1535*G1535)+(L1535*G1535)),2)</f>
        <v>374.88</v>
      </c>
      <c r="N1535" s="55">
        <f>TRUNC(((J1535*H1535)+(L1535*H1535)),2)</f>
        <v>374.88</v>
      </c>
      <c r="O1535" s="38"/>
      <c r="P1535" s="55">
        <v>44.42</v>
      </c>
      <c r="Q1535" s="55">
        <v>12.04</v>
      </c>
      <c r="R1535" s="55">
        <v>451.68</v>
      </c>
      <c r="S1535" s="55">
        <v>451.68</v>
      </c>
      <c r="T1535" s="135">
        <f>N1535/S1535</f>
        <v>0.82996811902231671</v>
      </c>
      <c r="U1535" s="55">
        <f>TRUNC(J1535*H1535,2)</f>
        <v>294.95999999999998</v>
      </c>
      <c r="V1535" s="55">
        <f>TRUNC(L1535*H1535,2)</f>
        <v>79.92</v>
      </c>
      <c r="X1535" s="36" t="b">
        <v>1</v>
      </c>
    </row>
    <row r="1536" spans="1:24" ht="24" x14ac:dyDescent="0.3">
      <c r="A1536" s="42" t="s">
        <v>4625</v>
      </c>
      <c r="B1536" s="128" t="s">
        <v>2349</v>
      </c>
      <c r="C1536" s="50" t="s">
        <v>197</v>
      </c>
      <c r="D1536" s="57" t="s">
        <v>527</v>
      </c>
      <c r="E1536" s="56" t="s">
        <v>528</v>
      </c>
      <c r="F1536" s="53" t="s">
        <v>160</v>
      </c>
      <c r="G1536" s="54">
        <v>6</v>
      </c>
      <c r="H1536" s="55">
        <v>6</v>
      </c>
      <c r="I1536" s="73">
        <v>96.15</v>
      </c>
      <c r="J1536" s="55">
        <v>79.81</v>
      </c>
      <c r="K1536" s="73">
        <v>0</v>
      </c>
      <c r="L1536" s="55">
        <v>0</v>
      </c>
      <c r="M1536" s="55">
        <f>TRUNC(((J1536*G1536)+(L1536*G1536)),2)</f>
        <v>478.86</v>
      </c>
      <c r="N1536" s="55">
        <f>TRUNC(((J1536*H1536)+(L1536*H1536)),2)</f>
        <v>478.86</v>
      </c>
      <c r="O1536" s="38"/>
      <c r="P1536" s="55">
        <v>96.15</v>
      </c>
      <c r="Q1536" s="55">
        <v>0</v>
      </c>
      <c r="R1536" s="55">
        <v>576.9</v>
      </c>
      <c r="S1536" s="55">
        <v>576.9</v>
      </c>
      <c r="T1536" s="135">
        <f>N1536/S1536</f>
        <v>0.83005720228809154</v>
      </c>
      <c r="U1536" s="55">
        <f>TRUNC(J1536*H1536,2)</f>
        <v>478.86</v>
      </c>
      <c r="V1536" s="55">
        <f>TRUNC(L1536*H1536,2)</f>
        <v>0</v>
      </c>
      <c r="X1536" s="36" t="b">
        <v>1</v>
      </c>
    </row>
    <row r="1537" spans="1:24" x14ac:dyDescent="0.25">
      <c r="A1537" s="42" t="s">
        <v>4626</v>
      </c>
      <c r="B1537" s="126">
        <v>36</v>
      </c>
      <c r="C1537" s="131"/>
      <c r="D1537" s="131"/>
      <c r="E1537" s="43" t="s">
        <v>2350</v>
      </c>
      <c r="F1537" s="44" t="s">
        <v>160</v>
      </c>
      <c r="G1537" s="45">
        <v>1</v>
      </c>
      <c r="H1537" s="46"/>
      <c r="I1537" s="72"/>
      <c r="J1537" s="46"/>
      <c r="K1537" s="72"/>
      <c r="L1537" s="46"/>
      <c r="M1537" s="45">
        <f>M1538+M1540+M1542</f>
        <v>2824.64</v>
      </c>
      <c r="N1537" s="45">
        <f>N1538+N1540+N1542</f>
        <v>2824.64</v>
      </c>
      <c r="O1537" s="37"/>
      <c r="P1537" s="46"/>
      <c r="Q1537" s="46"/>
      <c r="R1537" s="45">
        <v>3405.38</v>
      </c>
      <c r="S1537" s="45">
        <v>3405.38</v>
      </c>
      <c r="T1537" s="135">
        <f>N1537/S1537</f>
        <v>0.82946396584228477</v>
      </c>
      <c r="U1537" s="55">
        <f>TRUNC(J1537*H1537,2)</f>
        <v>0</v>
      </c>
      <c r="V1537" s="55">
        <f>TRUNC(L1537*H1537,2)</f>
        <v>0</v>
      </c>
      <c r="X1537" s="36" t="b">
        <v>1</v>
      </c>
    </row>
    <row r="1538" spans="1:24" x14ac:dyDescent="0.25">
      <c r="A1538" s="42" t="s">
        <v>4627</v>
      </c>
      <c r="B1538" s="127" t="s">
        <v>2351</v>
      </c>
      <c r="C1538" s="132"/>
      <c r="D1538" s="132"/>
      <c r="E1538" s="47" t="s">
        <v>73</v>
      </c>
      <c r="F1538" s="132"/>
      <c r="G1538" s="48"/>
      <c r="H1538" s="48"/>
      <c r="I1538" s="72"/>
      <c r="J1538" s="48"/>
      <c r="K1538" s="72"/>
      <c r="L1538" s="48"/>
      <c r="M1538" s="314">
        <f>M1539</f>
        <v>535.23</v>
      </c>
      <c r="N1538" s="314">
        <f>N1539</f>
        <v>535.23</v>
      </c>
      <c r="O1538" s="37"/>
      <c r="P1538" s="48"/>
      <c r="Q1538" s="48"/>
      <c r="R1538" s="314">
        <v>646.64</v>
      </c>
      <c r="S1538" s="314">
        <v>646.64</v>
      </c>
      <c r="T1538" s="135">
        <f>N1538/S1538</f>
        <v>0.82770939007794142</v>
      </c>
      <c r="U1538" s="55">
        <f>TRUNC(J1538*H1538,2)</f>
        <v>0</v>
      </c>
      <c r="V1538" s="55">
        <f>TRUNC(L1538*H1538,2)</f>
        <v>0</v>
      </c>
      <c r="X1538" s="36" t="b">
        <v>1</v>
      </c>
    </row>
    <row r="1539" spans="1:24" x14ac:dyDescent="0.25">
      <c r="A1539" s="42" t="s">
        <v>4628</v>
      </c>
      <c r="B1539" s="128" t="s">
        <v>2352</v>
      </c>
      <c r="C1539" s="50" t="s">
        <v>163</v>
      </c>
      <c r="D1539" s="51">
        <v>20202</v>
      </c>
      <c r="E1539" s="56" t="s">
        <v>236</v>
      </c>
      <c r="F1539" s="53" t="s">
        <v>164</v>
      </c>
      <c r="G1539" s="54">
        <v>242.19</v>
      </c>
      <c r="H1539" s="55">
        <v>242.19</v>
      </c>
      <c r="I1539" s="73">
        <v>0</v>
      </c>
      <c r="J1539" s="55">
        <v>0</v>
      </c>
      <c r="K1539" s="73">
        <v>2.67</v>
      </c>
      <c r="L1539" s="55">
        <v>2.21</v>
      </c>
      <c r="M1539" s="55">
        <f>TRUNC(((J1539*G1539)+(L1539*G1539)),2)</f>
        <v>535.23</v>
      </c>
      <c r="N1539" s="55">
        <f>TRUNC(((J1539*H1539)+(L1539*H1539)),2)</f>
        <v>535.23</v>
      </c>
      <c r="O1539" s="37"/>
      <c r="P1539" s="55">
        <v>0</v>
      </c>
      <c r="Q1539" s="55">
        <v>2.67</v>
      </c>
      <c r="R1539" s="55">
        <v>646.64</v>
      </c>
      <c r="S1539" s="55">
        <v>646.64</v>
      </c>
      <c r="T1539" s="135">
        <f>N1539/S1539</f>
        <v>0.82770939007794142</v>
      </c>
      <c r="U1539" s="55">
        <f>TRUNC(J1539*H1539,2)</f>
        <v>0</v>
      </c>
      <c r="V1539" s="55">
        <f>TRUNC(L1539*H1539,2)</f>
        <v>535.23</v>
      </c>
      <c r="X1539" s="36" t="b">
        <v>1</v>
      </c>
    </row>
    <row r="1540" spans="1:24" x14ac:dyDescent="0.25">
      <c r="A1540" s="42" t="s">
        <v>4629</v>
      </c>
      <c r="B1540" s="127" t="s">
        <v>2353</v>
      </c>
      <c r="C1540" s="132"/>
      <c r="D1540" s="132"/>
      <c r="E1540" s="47" t="s">
        <v>75</v>
      </c>
      <c r="F1540" s="132"/>
      <c r="G1540" s="48"/>
      <c r="H1540" s="48"/>
      <c r="I1540" s="72"/>
      <c r="J1540" s="48"/>
      <c r="K1540" s="72"/>
      <c r="L1540" s="48"/>
      <c r="M1540" s="314">
        <f>M1541</f>
        <v>175.54</v>
      </c>
      <c r="N1540" s="314">
        <f>N1541</f>
        <v>175.54</v>
      </c>
      <c r="O1540" s="37"/>
      <c r="P1540" s="48"/>
      <c r="Q1540" s="48"/>
      <c r="R1540" s="314">
        <v>211.55</v>
      </c>
      <c r="S1540" s="314">
        <v>211.55</v>
      </c>
      <c r="T1540" s="135">
        <f>N1540/S1540</f>
        <v>0.82978019380761037</v>
      </c>
      <c r="U1540" s="55">
        <f>TRUNC(J1540*H1540,2)</f>
        <v>0</v>
      </c>
      <c r="V1540" s="55">
        <f>TRUNC(L1540*H1540,2)</f>
        <v>0</v>
      </c>
      <c r="X1540" s="36" t="b">
        <v>1</v>
      </c>
    </row>
    <row r="1541" spans="1:24" x14ac:dyDescent="0.25">
      <c r="A1541" s="42" t="s">
        <v>4630</v>
      </c>
      <c r="B1541" s="128" t="s">
        <v>2354</v>
      </c>
      <c r="C1541" s="50" t="s">
        <v>163</v>
      </c>
      <c r="D1541" s="51">
        <v>30101</v>
      </c>
      <c r="E1541" s="56" t="s">
        <v>230</v>
      </c>
      <c r="F1541" s="53" t="s">
        <v>211</v>
      </c>
      <c r="G1541" s="54">
        <v>4.84</v>
      </c>
      <c r="H1541" s="55">
        <v>4.84</v>
      </c>
      <c r="I1541" s="73">
        <v>34.11</v>
      </c>
      <c r="J1541" s="55">
        <v>28.31</v>
      </c>
      <c r="K1541" s="73">
        <v>9.6</v>
      </c>
      <c r="L1541" s="55">
        <v>7.96</v>
      </c>
      <c r="M1541" s="55">
        <f>TRUNC(((J1541*G1541)+(L1541*G1541)),2)</f>
        <v>175.54</v>
      </c>
      <c r="N1541" s="55">
        <f>TRUNC(((J1541*H1541)+(L1541*H1541)),2)</f>
        <v>175.54</v>
      </c>
      <c r="O1541" s="37"/>
      <c r="P1541" s="55">
        <v>34.11</v>
      </c>
      <c r="Q1541" s="55">
        <v>9.6</v>
      </c>
      <c r="R1541" s="55">
        <v>211.55</v>
      </c>
      <c r="S1541" s="55">
        <v>211.55</v>
      </c>
      <c r="T1541" s="135">
        <f>N1541/S1541</f>
        <v>0.82978019380761037</v>
      </c>
      <c r="U1541" s="55">
        <f>TRUNC(J1541*H1541,2)</f>
        <v>137.02000000000001</v>
      </c>
      <c r="V1541" s="55">
        <f>TRUNC(L1541*H1541,2)</f>
        <v>38.520000000000003</v>
      </c>
      <c r="X1541" s="36" t="b">
        <v>1</v>
      </c>
    </row>
    <row r="1542" spans="1:24" x14ac:dyDescent="0.25">
      <c r="A1542" s="42" t="s">
        <v>4631</v>
      </c>
      <c r="B1542" s="127" t="s">
        <v>2355</v>
      </c>
      <c r="C1542" s="132"/>
      <c r="D1542" s="132"/>
      <c r="E1542" s="47" t="s">
        <v>95</v>
      </c>
      <c r="F1542" s="132"/>
      <c r="G1542" s="48"/>
      <c r="H1542" s="48"/>
      <c r="I1542" s="72"/>
      <c r="J1542" s="48"/>
      <c r="K1542" s="72"/>
      <c r="L1542" s="48"/>
      <c r="M1542" s="314">
        <f>M1543</f>
        <v>2113.87</v>
      </c>
      <c r="N1542" s="314">
        <f>N1543</f>
        <v>2113.87</v>
      </c>
      <c r="O1542" s="37"/>
      <c r="P1542" s="48"/>
      <c r="Q1542" s="48"/>
      <c r="R1542" s="314">
        <v>2547.19</v>
      </c>
      <c r="S1542" s="314">
        <v>2547.19</v>
      </c>
      <c r="T1542" s="135">
        <f>N1542/S1542</f>
        <v>0.82988312611151893</v>
      </c>
      <c r="U1542" s="55">
        <f>TRUNC(J1542*H1542,2)</f>
        <v>0</v>
      </c>
      <c r="V1542" s="55">
        <f>TRUNC(L1542*H1542,2)</f>
        <v>0</v>
      </c>
      <c r="X1542" s="36" t="b">
        <v>1</v>
      </c>
    </row>
    <row r="1543" spans="1:24" x14ac:dyDescent="0.25">
      <c r="A1543" s="42" t="s">
        <v>4632</v>
      </c>
      <c r="B1543" s="128" t="s">
        <v>2356</v>
      </c>
      <c r="C1543" s="50" t="s">
        <v>163</v>
      </c>
      <c r="D1543" s="51">
        <v>160601</v>
      </c>
      <c r="E1543" s="56" t="s">
        <v>261</v>
      </c>
      <c r="F1543" s="53" t="s">
        <v>172</v>
      </c>
      <c r="G1543" s="54">
        <v>40.840000000000003</v>
      </c>
      <c r="H1543" s="55">
        <v>40.840000000000003</v>
      </c>
      <c r="I1543" s="73">
        <v>28.17</v>
      </c>
      <c r="J1543" s="55">
        <v>23.38</v>
      </c>
      <c r="K1543" s="73">
        <v>34.200000000000003</v>
      </c>
      <c r="L1543" s="55">
        <v>28.38</v>
      </c>
      <c r="M1543" s="55">
        <f>TRUNC(((J1543*G1543)+(L1543*G1543)),2)</f>
        <v>2113.87</v>
      </c>
      <c r="N1543" s="55">
        <f>TRUNC(((J1543*H1543)+(L1543*H1543)),2)</f>
        <v>2113.87</v>
      </c>
      <c r="O1543" s="37"/>
      <c r="P1543" s="55">
        <v>28.17</v>
      </c>
      <c r="Q1543" s="55">
        <v>34.200000000000003</v>
      </c>
      <c r="R1543" s="55">
        <v>2547.19</v>
      </c>
      <c r="S1543" s="55">
        <v>2547.19</v>
      </c>
      <c r="T1543" s="135">
        <f>N1543/S1543</f>
        <v>0.82988312611151893</v>
      </c>
      <c r="U1543" s="55">
        <f>TRUNC(J1543*H1543,2)</f>
        <v>954.83</v>
      </c>
      <c r="V1543" s="55">
        <f>TRUNC(L1543*H1543,2)</f>
        <v>1159.03</v>
      </c>
      <c r="X1543" s="36" t="b">
        <v>1</v>
      </c>
    </row>
    <row r="1544" spans="1:24" x14ac:dyDescent="0.25">
      <c r="A1544" s="42" t="s">
        <v>4633</v>
      </c>
      <c r="B1544" s="126">
        <v>37</v>
      </c>
      <c r="C1544" s="131"/>
      <c r="D1544" s="131"/>
      <c r="E1544" s="43" t="s">
        <v>2357</v>
      </c>
      <c r="F1544" s="44" t="s">
        <v>160</v>
      </c>
      <c r="G1544" s="45">
        <v>1</v>
      </c>
      <c r="H1544" s="46"/>
      <c r="I1544" s="72"/>
      <c r="J1544" s="46"/>
      <c r="K1544" s="72"/>
      <c r="L1544" s="46"/>
      <c r="M1544" s="45">
        <f>M1545+M1547+M1549+M1556+M1572+M1607+M1612+M1617+M1619+M1624+M1633+M1635+M1640+M1643+M1654+M1672</f>
        <v>198364.31</v>
      </c>
      <c r="N1544" s="45">
        <f>N1545+N1547+N1549+N1556+N1572+N1607+N1612+N1617+N1619+N1624+N1633+N1635+N1640+N1643+N1654+N1672</f>
        <v>198364.31</v>
      </c>
      <c r="O1544" s="37"/>
      <c r="P1544" s="46"/>
      <c r="Q1544" s="46"/>
      <c r="R1544" s="45">
        <v>239062.15</v>
      </c>
      <c r="S1544" s="45">
        <v>239062.15</v>
      </c>
      <c r="T1544" s="135">
        <f>N1544/S1544</f>
        <v>0.82976042004139927</v>
      </c>
      <c r="U1544" s="55">
        <f>TRUNC(J1544*H1544,2)</f>
        <v>0</v>
      </c>
      <c r="V1544" s="55">
        <f>TRUNC(L1544*H1544,2)</f>
        <v>0</v>
      </c>
      <c r="X1544" s="36" t="b">
        <v>1</v>
      </c>
    </row>
    <row r="1545" spans="1:24" x14ac:dyDescent="0.25">
      <c r="A1545" s="42" t="s">
        <v>4634</v>
      </c>
      <c r="B1545" s="127" t="s">
        <v>2358</v>
      </c>
      <c r="C1545" s="132"/>
      <c r="D1545" s="132"/>
      <c r="E1545" s="47" t="s">
        <v>73</v>
      </c>
      <c r="F1545" s="132"/>
      <c r="G1545" s="48"/>
      <c r="H1545" s="48"/>
      <c r="I1545" s="72"/>
      <c r="J1545" s="48"/>
      <c r="K1545" s="72"/>
      <c r="L1545" s="48"/>
      <c r="M1545" s="314">
        <f>M1546</f>
        <v>867.37</v>
      </c>
      <c r="N1545" s="314">
        <f>N1546</f>
        <v>867.37</v>
      </c>
      <c r="O1545" s="37"/>
      <c r="P1545" s="48"/>
      <c r="Q1545" s="48"/>
      <c r="R1545" s="314">
        <v>1046.6300000000001</v>
      </c>
      <c r="S1545" s="314">
        <v>1046.6300000000001</v>
      </c>
      <c r="T1545" s="135">
        <f>N1545/S1545</f>
        <v>0.82872648404880422</v>
      </c>
      <c r="U1545" s="55">
        <f>TRUNC(J1545*H1545,2)</f>
        <v>0</v>
      </c>
      <c r="V1545" s="55">
        <f>TRUNC(L1545*H1545,2)</f>
        <v>0</v>
      </c>
      <c r="X1545" s="36" t="b">
        <v>1</v>
      </c>
    </row>
    <row r="1546" spans="1:24" ht="24" x14ac:dyDescent="0.3">
      <c r="A1546" s="42" t="s">
        <v>4635</v>
      </c>
      <c r="B1546" s="128" t="s">
        <v>2359</v>
      </c>
      <c r="C1546" s="50" t="s">
        <v>163</v>
      </c>
      <c r="D1546" s="51">
        <v>20701</v>
      </c>
      <c r="E1546" s="56" t="s">
        <v>265</v>
      </c>
      <c r="F1546" s="53" t="s">
        <v>164</v>
      </c>
      <c r="G1546" s="54">
        <v>192.75</v>
      </c>
      <c r="H1546" s="55">
        <v>192.75</v>
      </c>
      <c r="I1546" s="73">
        <v>3.82</v>
      </c>
      <c r="J1546" s="55">
        <v>3.17</v>
      </c>
      <c r="K1546" s="73">
        <v>1.61</v>
      </c>
      <c r="L1546" s="55">
        <v>1.33</v>
      </c>
      <c r="M1546" s="55">
        <f>TRUNC(((J1546*G1546)+(L1546*G1546)),2)</f>
        <v>867.37</v>
      </c>
      <c r="N1546" s="55">
        <f>TRUNC(((J1546*H1546)+(L1546*H1546)),2)</f>
        <v>867.37</v>
      </c>
      <c r="O1546" s="38"/>
      <c r="P1546" s="55">
        <v>3.82</v>
      </c>
      <c r="Q1546" s="55">
        <v>1.61</v>
      </c>
      <c r="R1546" s="55">
        <v>1046.6300000000001</v>
      </c>
      <c r="S1546" s="55">
        <v>1046.6300000000001</v>
      </c>
      <c r="T1546" s="135">
        <f>N1546/S1546</f>
        <v>0.82872648404880422</v>
      </c>
      <c r="U1546" s="55">
        <f>TRUNC(J1546*H1546,2)</f>
        <v>611.01</v>
      </c>
      <c r="V1546" s="55">
        <f>TRUNC(L1546*H1546,2)</f>
        <v>256.35000000000002</v>
      </c>
      <c r="X1546" s="36" t="b">
        <v>1</v>
      </c>
    </row>
    <row r="1547" spans="1:24" x14ac:dyDescent="0.25">
      <c r="A1547" s="42" t="s">
        <v>4636</v>
      </c>
      <c r="B1547" s="127" t="s">
        <v>2360</v>
      </c>
      <c r="C1547" s="132"/>
      <c r="D1547" s="132"/>
      <c r="E1547" s="47" t="s">
        <v>75</v>
      </c>
      <c r="F1547" s="132"/>
      <c r="G1547" s="48"/>
      <c r="H1547" s="48"/>
      <c r="I1547" s="72"/>
      <c r="J1547" s="48"/>
      <c r="K1547" s="72"/>
      <c r="L1547" s="48"/>
      <c r="M1547" s="314">
        <f>M1548</f>
        <v>489.28</v>
      </c>
      <c r="N1547" s="314">
        <f>N1548</f>
        <v>489.28</v>
      </c>
      <c r="O1547" s="37"/>
      <c r="P1547" s="48"/>
      <c r="Q1547" s="48"/>
      <c r="R1547" s="314">
        <v>589.64</v>
      </c>
      <c r="S1547" s="314">
        <v>589.64</v>
      </c>
      <c r="T1547" s="135">
        <f>N1547/S1547</f>
        <v>0.82979445085136694</v>
      </c>
      <c r="U1547" s="55">
        <f>TRUNC(J1547*H1547,2)</f>
        <v>0</v>
      </c>
      <c r="V1547" s="55">
        <f>TRUNC(L1547*H1547,2)</f>
        <v>0</v>
      </c>
      <c r="X1547" s="36" t="b">
        <v>1</v>
      </c>
    </row>
    <row r="1548" spans="1:24" x14ac:dyDescent="0.25">
      <c r="A1548" s="42" t="s">
        <v>4637</v>
      </c>
      <c r="B1548" s="128" t="s">
        <v>2361</v>
      </c>
      <c r="C1548" s="50" t="s">
        <v>163</v>
      </c>
      <c r="D1548" s="51">
        <v>30101</v>
      </c>
      <c r="E1548" s="56" t="s">
        <v>230</v>
      </c>
      <c r="F1548" s="53" t="s">
        <v>211</v>
      </c>
      <c r="G1548" s="54">
        <v>13.49</v>
      </c>
      <c r="H1548" s="55">
        <v>13.49</v>
      </c>
      <c r="I1548" s="73">
        <v>34.11</v>
      </c>
      <c r="J1548" s="55">
        <v>28.31</v>
      </c>
      <c r="K1548" s="73">
        <v>9.6</v>
      </c>
      <c r="L1548" s="55">
        <v>7.96</v>
      </c>
      <c r="M1548" s="55">
        <f>TRUNC(((J1548*G1548)+(L1548*G1548)),2)</f>
        <v>489.28</v>
      </c>
      <c r="N1548" s="55">
        <f>TRUNC(((J1548*H1548)+(L1548*H1548)),2)</f>
        <v>489.28</v>
      </c>
      <c r="O1548" s="37"/>
      <c r="P1548" s="55">
        <v>34.11</v>
      </c>
      <c r="Q1548" s="55">
        <v>9.6</v>
      </c>
      <c r="R1548" s="55">
        <v>589.64</v>
      </c>
      <c r="S1548" s="55">
        <v>589.64</v>
      </c>
      <c r="T1548" s="135">
        <f>N1548/S1548</f>
        <v>0.82979445085136694</v>
      </c>
      <c r="U1548" s="55">
        <f>TRUNC(J1548*H1548,2)</f>
        <v>381.9</v>
      </c>
      <c r="V1548" s="55">
        <f>TRUNC(L1548*H1548,2)</f>
        <v>107.38</v>
      </c>
      <c r="X1548" s="36" t="b">
        <v>1</v>
      </c>
    </row>
    <row r="1549" spans="1:24" x14ac:dyDescent="0.25">
      <c r="A1549" s="42" t="s">
        <v>4638</v>
      </c>
      <c r="B1549" s="127" t="s">
        <v>2362</v>
      </c>
      <c r="C1549" s="132"/>
      <c r="D1549" s="132"/>
      <c r="E1549" s="47" t="s">
        <v>77</v>
      </c>
      <c r="F1549" s="132"/>
      <c r="G1549" s="48"/>
      <c r="H1549" s="48"/>
      <c r="I1549" s="72"/>
      <c r="J1549" s="48"/>
      <c r="K1549" s="72"/>
      <c r="L1549" s="48"/>
      <c r="M1549" s="314">
        <f>M1550+M1553</f>
        <v>1534.8</v>
      </c>
      <c r="N1549" s="314">
        <f>N1550+N1553</f>
        <v>1534.8</v>
      </c>
      <c r="O1549" s="37"/>
      <c r="P1549" s="48"/>
      <c r="Q1549" s="48"/>
      <c r="R1549" s="314">
        <v>1852.47</v>
      </c>
      <c r="S1549" s="314">
        <v>1852.47</v>
      </c>
      <c r="T1549" s="135">
        <f>N1549/S1549</f>
        <v>0.82851544154561207</v>
      </c>
      <c r="U1549" s="55">
        <f>TRUNC(J1549*H1549,2)</f>
        <v>0</v>
      </c>
      <c r="V1549" s="55">
        <f>TRUNC(L1549*H1549,2)</f>
        <v>0</v>
      </c>
      <c r="X1549" s="36" t="b">
        <v>1</v>
      </c>
    </row>
    <row r="1550" spans="1:24" x14ac:dyDescent="0.25">
      <c r="A1550" s="42" t="s">
        <v>4639</v>
      </c>
      <c r="B1550" s="129" t="s">
        <v>2363</v>
      </c>
      <c r="C1550" s="133"/>
      <c r="D1550" s="133"/>
      <c r="E1550" s="58" t="s">
        <v>516</v>
      </c>
      <c r="F1550" s="133"/>
      <c r="G1550" s="59"/>
      <c r="H1550" s="59"/>
      <c r="I1550" s="72"/>
      <c r="J1550" s="59"/>
      <c r="K1550" s="72"/>
      <c r="L1550" s="59"/>
      <c r="M1550" s="60">
        <f>SUM(M1551:M1552)</f>
        <v>968.04</v>
      </c>
      <c r="N1550" s="60">
        <f>SUM(N1551:N1552)</f>
        <v>968.04</v>
      </c>
      <c r="O1550" s="37"/>
      <c r="P1550" s="59"/>
      <c r="Q1550" s="59"/>
      <c r="R1550" s="60">
        <v>1169.55</v>
      </c>
      <c r="S1550" s="60">
        <v>1169.55</v>
      </c>
      <c r="T1550" s="135">
        <f>N1550/S1550</f>
        <v>0.82770296267795307</v>
      </c>
      <c r="U1550" s="55">
        <f>TRUNC(J1550*H1550,2)</f>
        <v>0</v>
      </c>
      <c r="V1550" s="55">
        <f>TRUNC(L1550*H1550,2)</f>
        <v>0</v>
      </c>
      <c r="X1550" s="36" t="b">
        <v>1</v>
      </c>
    </row>
    <row r="1551" spans="1:24" ht="24" x14ac:dyDescent="0.3">
      <c r="A1551" s="42" t="s">
        <v>4640</v>
      </c>
      <c r="B1551" s="128" t="s">
        <v>2364</v>
      </c>
      <c r="C1551" s="50" t="s">
        <v>163</v>
      </c>
      <c r="D1551" s="51">
        <v>41140</v>
      </c>
      <c r="E1551" s="52" t="s">
        <v>3036</v>
      </c>
      <c r="F1551" s="53" t="s">
        <v>164</v>
      </c>
      <c r="G1551" s="54">
        <v>197.56</v>
      </c>
      <c r="H1551" s="55">
        <v>197.56</v>
      </c>
      <c r="I1551" s="73">
        <v>0</v>
      </c>
      <c r="J1551" s="55">
        <v>0</v>
      </c>
      <c r="K1551" s="73">
        <v>2.72</v>
      </c>
      <c r="L1551" s="55">
        <v>2.25</v>
      </c>
      <c r="M1551" s="55">
        <f>TRUNC(((J1551*G1551)+(L1551*G1551)),2)</f>
        <v>444.51</v>
      </c>
      <c r="N1551" s="55">
        <f>TRUNC(((J1551*H1551)+(L1551*H1551)),2)</f>
        <v>444.51</v>
      </c>
      <c r="O1551" s="38"/>
      <c r="P1551" s="55">
        <v>0</v>
      </c>
      <c r="Q1551" s="55">
        <v>2.72</v>
      </c>
      <c r="R1551" s="55">
        <v>537.36</v>
      </c>
      <c r="S1551" s="55">
        <v>537.36</v>
      </c>
      <c r="T1551" s="135">
        <f>N1551/S1551</f>
        <v>0.82721080839660555</v>
      </c>
      <c r="U1551" s="55">
        <f>TRUNC(J1551*H1551,2)</f>
        <v>0</v>
      </c>
      <c r="V1551" s="55">
        <f>TRUNC(L1551*H1551,2)</f>
        <v>444.51</v>
      </c>
      <c r="X1551" s="36" t="b">
        <v>1</v>
      </c>
    </row>
    <row r="1552" spans="1:24" ht="24" x14ac:dyDescent="0.3">
      <c r="A1552" s="42" t="s">
        <v>4641</v>
      </c>
      <c r="B1552" s="128" t="s">
        <v>2365</v>
      </c>
      <c r="C1552" s="50" t="s">
        <v>217</v>
      </c>
      <c r="D1552" s="51">
        <v>97083</v>
      </c>
      <c r="E1552" s="56" t="s">
        <v>243</v>
      </c>
      <c r="F1552" s="53" t="s">
        <v>164</v>
      </c>
      <c r="G1552" s="54">
        <v>197.56</v>
      </c>
      <c r="H1552" s="55">
        <v>197.56</v>
      </c>
      <c r="I1552" s="73">
        <v>0.93</v>
      </c>
      <c r="J1552" s="55">
        <v>0.77</v>
      </c>
      <c r="K1552" s="73">
        <v>2.27</v>
      </c>
      <c r="L1552" s="55">
        <v>1.88</v>
      </c>
      <c r="M1552" s="55">
        <f>TRUNC(((J1552*G1552)+(L1552*G1552)),2)</f>
        <v>523.53</v>
      </c>
      <c r="N1552" s="55">
        <f>TRUNC(((J1552*H1552)+(L1552*H1552)),2)</f>
        <v>523.53</v>
      </c>
      <c r="O1552" s="38"/>
      <c r="P1552" s="55">
        <v>0.93</v>
      </c>
      <c r="Q1552" s="55">
        <v>2.27</v>
      </c>
      <c r="R1552" s="55">
        <v>632.19000000000005</v>
      </c>
      <c r="S1552" s="55">
        <v>632.19000000000005</v>
      </c>
      <c r="T1552" s="135">
        <f>N1552/S1552</f>
        <v>0.82812129264936163</v>
      </c>
      <c r="U1552" s="55">
        <f>TRUNC(J1552*H1552,2)</f>
        <v>152.12</v>
      </c>
      <c r="V1552" s="55">
        <f>TRUNC(L1552*H1552,2)</f>
        <v>371.41</v>
      </c>
      <c r="X1552" s="36" t="b">
        <v>1</v>
      </c>
    </row>
    <row r="1553" spans="1:24" x14ac:dyDescent="0.25">
      <c r="A1553" s="42" t="s">
        <v>4642</v>
      </c>
      <c r="B1553" s="129" t="s">
        <v>2366</v>
      </c>
      <c r="C1553" s="133"/>
      <c r="D1553" s="133"/>
      <c r="E1553" s="58" t="s">
        <v>1678</v>
      </c>
      <c r="F1553" s="133"/>
      <c r="G1553" s="59"/>
      <c r="H1553" s="59"/>
      <c r="I1553" s="72"/>
      <c r="J1553" s="59"/>
      <c r="K1553" s="72"/>
      <c r="L1553" s="59"/>
      <c r="M1553" s="60">
        <f>SUM(M1554:M1555)</f>
        <v>566.76</v>
      </c>
      <c r="N1553" s="60">
        <f>SUM(N1554:N1555)</f>
        <v>566.76</v>
      </c>
      <c r="O1553" s="37"/>
      <c r="P1553" s="59"/>
      <c r="Q1553" s="59"/>
      <c r="R1553" s="60">
        <v>682.92</v>
      </c>
      <c r="S1553" s="60">
        <v>682.92</v>
      </c>
      <c r="T1553" s="135">
        <f>N1553/S1553</f>
        <v>0.82990687049727641</v>
      </c>
      <c r="U1553" s="55">
        <f>TRUNC(J1553*H1553,2)</f>
        <v>0</v>
      </c>
      <c r="V1553" s="55">
        <f>TRUNC(L1553*H1553,2)</f>
        <v>0</v>
      </c>
      <c r="X1553" s="36" t="b">
        <v>1</v>
      </c>
    </row>
    <row r="1554" spans="1:24" x14ac:dyDescent="0.25">
      <c r="A1554" s="42" t="s">
        <v>4643</v>
      </c>
      <c r="B1554" s="128" t="s">
        <v>2367</v>
      </c>
      <c r="C1554" s="50" t="s">
        <v>163</v>
      </c>
      <c r="D1554" s="51">
        <v>40101</v>
      </c>
      <c r="E1554" s="56" t="s">
        <v>307</v>
      </c>
      <c r="F1554" s="53" t="s">
        <v>211</v>
      </c>
      <c r="G1554" s="54">
        <v>12</v>
      </c>
      <c r="H1554" s="55">
        <v>12</v>
      </c>
      <c r="I1554" s="73">
        <v>0</v>
      </c>
      <c r="J1554" s="55">
        <v>0</v>
      </c>
      <c r="K1554" s="73">
        <v>34.229999999999997</v>
      </c>
      <c r="L1554" s="55">
        <v>28.41</v>
      </c>
      <c r="M1554" s="55">
        <f>TRUNC(((J1554*G1554)+(L1554*G1554)),2)</f>
        <v>340.92</v>
      </c>
      <c r="N1554" s="55">
        <f>TRUNC(((J1554*H1554)+(L1554*H1554)),2)</f>
        <v>340.92</v>
      </c>
      <c r="O1554" s="37"/>
      <c r="P1554" s="55">
        <v>0</v>
      </c>
      <c r="Q1554" s="55">
        <v>34.229999999999997</v>
      </c>
      <c r="R1554" s="55">
        <v>410.76</v>
      </c>
      <c r="S1554" s="55">
        <v>410.76</v>
      </c>
      <c r="T1554" s="135">
        <f>N1554/S1554</f>
        <v>0.82997370727432085</v>
      </c>
      <c r="U1554" s="55">
        <f>TRUNC(J1554*H1554,2)</f>
        <v>0</v>
      </c>
      <c r="V1554" s="55">
        <f>TRUNC(L1554*H1554,2)</f>
        <v>340.92</v>
      </c>
      <c r="X1554" s="36" t="b">
        <v>1</v>
      </c>
    </row>
    <row r="1555" spans="1:24" x14ac:dyDescent="0.25">
      <c r="A1555" s="42" t="s">
        <v>4644</v>
      </c>
      <c r="B1555" s="128" t="s">
        <v>2368</v>
      </c>
      <c r="C1555" s="50" t="s">
        <v>163</v>
      </c>
      <c r="D1555" s="51">
        <v>40902</v>
      </c>
      <c r="E1555" s="56" t="s">
        <v>316</v>
      </c>
      <c r="F1555" s="53" t="s">
        <v>211</v>
      </c>
      <c r="G1555" s="54">
        <v>12</v>
      </c>
      <c r="H1555" s="55">
        <v>12</v>
      </c>
      <c r="I1555" s="73">
        <v>0</v>
      </c>
      <c r="J1555" s="55">
        <v>0</v>
      </c>
      <c r="K1555" s="73">
        <v>22.68</v>
      </c>
      <c r="L1555" s="55">
        <v>18.82</v>
      </c>
      <c r="M1555" s="55">
        <f>TRUNC(((J1555*G1555)+(L1555*G1555)),2)</f>
        <v>225.84</v>
      </c>
      <c r="N1555" s="55">
        <f>TRUNC(((J1555*H1555)+(L1555*H1555)),2)</f>
        <v>225.84</v>
      </c>
      <c r="O1555" s="37"/>
      <c r="P1555" s="55">
        <v>0</v>
      </c>
      <c r="Q1555" s="55">
        <v>22.68</v>
      </c>
      <c r="R1555" s="55">
        <v>272.16000000000003</v>
      </c>
      <c r="S1555" s="55">
        <v>272.16000000000003</v>
      </c>
      <c r="T1555" s="135">
        <f>N1555/S1555</f>
        <v>0.82980599647266307</v>
      </c>
      <c r="U1555" s="55">
        <f>TRUNC(J1555*H1555,2)</f>
        <v>0</v>
      </c>
      <c r="V1555" s="55">
        <f>TRUNC(L1555*H1555,2)</f>
        <v>225.84</v>
      </c>
      <c r="X1555" s="36" t="b">
        <v>1</v>
      </c>
    </row>
    <row r="1556" spans="1:24" x14ac:dyDescent="0.25">
      <c r="A1556" s="42" t="s">
        <v>4645</v>
      </c>
      <c r="B1556" s="127" t="s">
        <v>2369</v>
      </c>
      <c r="C1556" s="132"/>
      <c r="D1556" s="132"/>
      <c r="E1556" s="47" t="s">
        <v>79</v>
      </c>
      <c r="F1556" s="132"/>
      <c r="G1556" s="48"/>
      <c r="H1556" s="48"/>
      <c r="I1556" s="72"/>
      <c r="J1556" s="48"/>
      <c r="K1556" s="72"/>
      <c r="L1556" s="48"/>
      <c r="M1556" s="314">
        <f>M1557+M1561+M1570</f>
        <v>26961.01</v>
      </c>
      <c r="N1556" s="314">
        <f>N1557+N1561+N1570</f>
        <v>26961.01</v>
      </c>
      <c r="O1556" s="37"/>
      <c r="P1556" s="48"/>
      <c r="Q1556" s="48"/>
      <c r="R1556" s="314">
        <v>32486.28</v>
      </c>
      <c r="S1556" s="314">
        <v>32486.28</v>
      </c>
      <c r="T1556" s="135">
        <f>N1556/S1556</f>
        <v>0.82991989233608776</v>
      </c>
      <c r="U1556" s="55">
        <f>TRUNC(J1556*H1556,2)</f>
        <v>0</v>
      </c>
      <c r="V1556" s="55">
        <f>TRUNC(L1556*H1556,2)</f>
        <v>0</v>
      </c>
      <c r="X1556" s="36" t="b">
        <v>1</v>
      </c>
    </row>
    <row r="1557" spans="1:24" x14ac:dyDescent="0.25">
      <c r="A1557" s="42" t="s">
        <v>4646</v>
      </c>
      <c r="B1557" s="129" t="s">
        <v>2370</v>
      </c>
      <c r="C1557" s="133"/>
      <c r="D1557" s="133"/>
      <c r="E1557" s="58" t="s">
        <v>275</v>
      </c>
      <c r="F1557" s="133"/>
      <c r="G1557" s="59"/>
      <c r="H1557" s="59"/>
      <c r="I1557" s="72"/>
      <c r="J1557" s="59"/>
      <c r="K1557" s="72"/>
      <c r="L1557" s="59"/>
      <c r="M1557" s="60">
        <f>SUM(M1558:M1560)</f>
        <v>18659.75</v>
      </c>
      <c r="N1557" s="60">
        <f>SUM(N1558:N1560)</f>
        <v>18659.75</v>
      </c>
      <c r="O1557" s="37"/>
      <c r="P1557" s="59"/>
      <c r="Q1557" s="59"/>
      <c r="R1557" s="60">
        <v>22483.439999999999</v>
      </c>
      <c r="S1557" s="60">
        <v>22483.439999999999</v>
      </c>
      <c r="T1557" s="135">
        <f>N1557/S1557</f>
        <v>0.82993305294919284</v>
      </c>
      <c r="U1557" s="55">
        <f>TRUNC(J1557*H1557,2)</f>
        <v>0</v>
      </c>
      <c r="V1557" s="55">
        <f>TRUNC(L1557*H1557,2)</f>
        <v>0</v>
      </c>
      <c r="X1557" s="36" t="b">
        <v>1</v>
      </c>
    </row>
    <row r="1558" spans="1:24" x14ac:dyDescent="0.25">
      <c r="A1558" s="42" t="s">
        <v>4647</v>
      </c>
      <c r="B1558" s="128" t="s">
        <v>2371</v>
      </c>
      <c r="C1558" s="50" t="s">
        <v>163</v>
      </c>
      <c r="D1558" s="51">
        <v>50302</v>
      </c>
      <c r="E1558" s="56" t="s">
        <v>277</v>
      </c>
      <c r="F1558" s="53" t="s">
        <v>172</v>
      </c>
      <c r="G1558" s="54">
        <v>225</v>
      </c>
      <c r="H1558" s="55">
        <v>225</v>
      </c>
      <c r="I1558" s="73">
        <v>32.19</v>
      </c>
      <c r="J1558" s="55">
        <v>26.72</v>
      </c>
      <c r="K1558" s="73">
        <v>37.479999999999997</v>
      </c>
      <c r="L1558" s="55">
        <v>31.11</v>
      </c>
      <c r="M1558" s="55">
        <f>TRUNC(((J1558*G1558)+(L1558*G1558)),2)</f>
        <v>13011.75</v>
      </c>
      <c r="N1558" s="55">
        <f>TRUNC(((J1558*H1558)+(L1558*H1558)),2)</f>
        <v>13011.75</v>
      </c>
      <c r="O1558" s="37"/>
      <c r="P1558" s="55">
        <v>32.19</v>
      </c>
      <c r="Q1558" s="55">
        <v>37.479999999999997</v>
      </c>
      <c r="R1558" s="55">
        <v>15675.75</v>
      </c>
      <c r="S1558" s="55">
        <v>15675.75</v>
      </c>
      <c r="T1558" s="135">
        <f>N1558/S1558</f>
        <v>0.83005597818286203</v>
      </c>
      <c r="U1558" s="55">
        <f>TRUNC(J1558*H1558,2)</f>
        <v>6012</v>
      </c>
      <c r="V1558" s="55">
        <f>TRUNC(L1558*H1558,2)</f>
        <v>6999.75</v>
      </c>
      <c r="X1558" s="36" t="b">
        <v>1</v>
      </c>
    </row>
    <row r="1559" spans="1:24" x14ac:dyDescent="0.25">
      <c r="A1559" s="42" t="s">
        <v>4648</v>
      </c>
      <c r="B1559" s="128" t="s">
        <v>2372</v>
      </c>
      <c r="C1559" s="50" t="s">
        <v>163</v>
      </c>
      <c r="D1559" s="51">
        <v>52005</v>
      </c>
      <c r="E1559" s="56" t="s">
        <v>279</v>
      </c>
      <c r="F1559" s="53" t="s">
        <v>280</v>
      </c>
      <c r="G1559" s="54">
        <v>440</v>
      </c>
      <c r="H1559" s="55">
        <v>440</v>
      </c>
      <c r="I1559" s="73">
        <v>8.8800000000000008</v>
      </c>
      <c r="J1559" s="55">
        <v>7.37</v>
      </c>
      <c r="K1559" s="73">
        <v>2.98</v>
      </c>
      <c r="L1559" s="55">
        <v>2.4700000000000002</v>
      </c>
      <c r="M1559" s="55">
        <f>TRUNC(((J1559*G1559)+(L1559*G1559)),2)</f>
        <v>4329.6000000000004</v>
      </c>
      <c r="N1559" s="55">
        <f>TRUNC(((J1559*H1559)+(L1559*H1559)),2)</f>
        <v>4329.6000000000004</v>
      </c>
      <c r="O1559" s="37"/>
      <c r="P1559" s="55">
        <v>8.8800000000000008</v>
      </c>
      <c r="Q1559" s="55">
        <v>2.98</v>
      </c>
      <c r="R1559" s="55">
        <v>5218.3999999999996</v>
      </c>
      <c r="S1559" s="55">
        <v>5218.3999999999996</v>
      </c>
      <c r="T1559" s="135">
        <f>N1559/S1559</f>
        <v>0.82967959527824631</v>
      </c>
      <c r="U1559" s="55">
        <f>TRUNC(J1559*H1559,2)</f>
        <v>3242.8</v>
      </c>
      <c r="V1559" s="55">
        <f>TRUNC(L1559*H1559,2)</f>
        <v>1086.8</v>
      </c>
      <c r="X1559" s="36" t="b">
        <v>1</v>
      </c>
    </row>
    <row r="1560" spans="1:24" x14ac:dyDescent="0.25">
      <c r="A1560" s="42" t="s">
        <v>4649</v>
      </c>
      <c r="B1560" s="128" t="s">
        <v>2373</v>
      </c>
      <c r="C1560" s="50" t="s">
        <v>163</v>
      </c>
      <c r="D1560" s="51">
        <v>52014</v>
      </c>
      <c r="E1560" s="56" t="s">
        <v>282</v>
      </c>
      <c r="F1560" s="53" t="s">
        <v>280</v>
      </c>
      <c r="G1560" s="54">
        <v>103</v>
      </c>
      <c r="H1560" s="55">
        <v>103</v>
      </c>
      <c r="I1560" s="73">
        <v>12.82</v>
      </c>
      <c r="J1560" s="55">
        <v>10.64</v>
      </c>
      <c r="K1560" s="73">
        <v>2.61</v>
      </c>
      <c r="L1560" s="55">
        <v>2.16</v>
      </c>
      <c r="M1560" s="55">
        <f>TRUNC(((J1560*G1560)+(L1560*G1560)),2)</f>
        <v>1318.4</v>
      </c>
      <c r="N1560" s="55">
        <f>TRUNC(((J1560*H1560)+(L1560*H1560)),2)</f>
        <v>1318.4</v>
      </c>
      <c r="O1560" s="37"/>
      <c r="P1560" s="55">
        <v>12.82</v>
      </c>
      <c r="Q1560" s="55">
        <v>2.61</v>
      </c>
      <c r="R1560" s="55">
        <v>1589.29</v>
      </c>
      <c r="S1560" s="55">
        <v>1589.29</v>
      </c>
      <c r="T1560" s="135">
        <f>N1560/S1560</f>
        <v>0.82955281918340906</v>
      </c>
      <c r="U1560" s="55">
        <f>TRUNC(J1560*H1560,2)</f>
        <v>1095.92</v>
      </c>
      <c r="V1560" s="55">
        <f>TRUNC(L1560*H1560,2)</f>
        <v>222.48</v>
      </c>
      <c r="X1560" s="36" t="b">
        <v>1</v>
      </c>
    </row>
    <row r="1561" spans="1:24" x14ac:dyDescent="0.25">
      <c r="A1561" s="42" t="s">
        <v>4650</v>
      </c>
      <c r="B1561" s="129" t="s">
        <v>2374</v>
      </c>
      <c r="C1561" s="133"/>
      <c r="D1561" s="133"/>
      <c r="E1561" s="58" t="s">
        <v>284</v>
      </c>
      <c r="F1561" s="133"/>
      <c r="G1561" s="59"/>
      <c r="H1561" s="59"/>
      <c r="I1561" s="72"/>
      <c r="J1561" s="59"/>
      <c r="K1561" s="72"/>
      <c r="L1561" s="59"/>
      <c r="M1561" s="60">
        <f>SUM(M1562:M1569)</f>
        <v>8226.56</v>
      </c>
      <c r="N1561" s="60">
        <f>SUM(N1562:N1569)</f>
        <v>8226.56</v>
      </c>
      <c r="O1561" s="37"/>
      <c r="P1561" s="59"/>
      <c r="Q1561" s="59"/>
      <c r="R1561" s="60">
        <v>9912.84</v>
      </c>
      <c r="S1561" s="60">
        <v>9912.84</v>
      </c>
      <c r="T1561" s="135">
        <f>N1561/S1561</f>
        <v>0.8298893152719099</v>
      </c>
      <c r="U1561" s="55">
        <f>TRUNC(J1561*H1561,2)</f>
        <v>0</v>
      </c>
      <c r="V1561" s="55">
        <f>TRUNC(L1561*H1561,2)</f>
        <v>0</v>
      </c>
      <c r="X1561" s="36" t="b">
        <v>1</v>
      </c>
    </row>
    <row r="1562" spans="1:24" x14ac:dyDescent="0.25">
      <c r="A1562" s="42" t="s">
        <v>4651</v>
      </c>
      <c r="B1562" s="128" t="s">
        <v>2375</v>
      </c>
      <c r="C1562" s="50" t="s">
        <v>163</v>
      </c>
      <c r="D1562" s="51">
        <v>51036</v>
      </c>
      <c r="E1562" s="56" t="s">
        <v>292</v>
      </c>
      <c r="F1562" s="53" t="s">
        <v>211</v>
      </c>
      <c r="G1562" s="54">
        <v>10.4</v>
      </c>
      <c r="H1562" s="55">
        <v>10.4</v>
      </c>
      <c r="I1562" s="73">
        <v>557.77</v>
      </c>
      <c r="J1562" s="55">
        <v>463</v>
      </c>
      <c r="K1562" s="73">
        <v>0</v>
      </c>
      <c r="L1562" s="55">
        <v>0</v>
      </c>
      <c r="M1562" s="55">
        <f>TRUNC(((J1562*G1562)+(L1562*G1562)),2)</f>
        <v>4815.2</v>
      </c>
      <c r="N1562" s="55">
        <f>TRUNC(((J1562*H1562)+(L1562*H1562)),2)</f>
        <v>4815.2</v>
      </c>
      <c r="O1562" s="37"/>
      <c r="P1562" s="55">
        <v>557.77</v>
      </c>
      <c r="Q1562" s="55">
        <v>0</v>
      </c>
      <c r="R1562" s="55">
        <v>5800.8</v>
      </c>
      <c r="S1562" s="55">
        <v>5800.8</v>
      </c>
      <c r="T1562" s="135">
        <f>N1562/S1562</f>
        <v>0.8300924010481312</v>
      </c>
      <c r="U1562" s="55">
        <f>TRUNC(J1562*H1562,2)</f>
        <v>4815.2</v>
      </c>
      <c r="V1562" s="55">
        <f>TRUNC(L1562*H1562,2)</f>
        <v>0</v>
      </c>
      <c r="X1562" s="36" t="b">
        <v>1</v>
      </c>
    </row>
    <row r="1563" spans="1:24" x14ac:dyDescent="0.25">
      <c r="A1563" s="42" t="s">
        <v>4652</v>
      </c>
      <c r="B1563" s="128" t="s">
        <v>2376</v>
      </c>
      <c r="C1563" s="50" t="s">
        <v>163</v>
      </c>
      <c r="D1563" s="51">
        <v>52014</v>
      </c>
      <c r="E1563" s="56" t="s">
        <v>282</v>
      </c>
      <c r="F1563" s="53" t="s">
        <v>280</v>
      </c>
      <c r="G1563" s="54">
        <v>48</v>
      </c>
      <c r="H1563" s="55">
        <v>48</v>
      </c>
      <c r="I1563" s="73">
        <v>12.82</v>
      </c>
      <c r="J1563" s="55">
        <v>10.64</v>
      </c>
      <c r="K1563" s="73">
        <v>2.61</v>
      </c>
      <c r="L1563" s="55">
        <v>2.16</v>
      </c>
      <c r="M1563" s="55">
        <f>TRUNC(((J1563*G1563)+(L1563*G1563)),2)</f>
        <v>614.4</v>
      </c>
      <c r="N1563" s="55">
        <f>TRUNC(((J1563*H1563)+(L1563*H1563)),2)</f>
        <v>614.4</v>
      </c>
      <c r="O1563" s="37"/>
      <c r="P1563" s="55">
        <v>12.82</v>
      </c>
      <c r="Q1563" s="55">
        <v>2.61</v>
      </c>
      <c r="R1563" s="55">
        <v>740.64</v>
      </c>
      <c r="S1563" s="55">
        <v>740.64</v>
      </c>
      <c r="T1563" s="135">
        <f>N1563/S1563</f>
        <v>0.82955281918340895</v>
      </c>
      <c r="U1563" s="55">
        <f>TRUNC(J1563*H1563,2)</f>
        <v>510.72</v>
      </c>
      <c r="V1563" s="55">
        <f>TRUNC(L1563*H1563,2)</f>
        <v>103.68</v>
      </c>
      <c r="X1563" s="36" t="b">
        <v>1</v>
      </c>
    </row>
    <row r="1564" spans="1:24" x14ac:dyDescent="0.25">
      <c r="A1564" s="42" t="s">
        <v>4653</v>
      </c>
      <c r="B1564" s="128" t="s">
        <v>2377</v>
      </c>
      <c r="C1564" s="50" t="s">
        <v>163</v>
      </c>
      <c r="D1564" s="51">
        <v>52003</v>
      </c>
      <c r="E1564" s="56" t="s">
        <v>668</v>
      </c>
      <c r="F1564" s="53" t="s">
        <v>280</v>
      </c>
      <c r="G1564" s="54">
        <v>13</v>
      </c>
      <c r="H1564" s="55">
        <v>13</v>
      </c>
      <c r="I1564" s="73">
        <v>9.68</v>
      </c>
      <c r="J1564" s="55">
        <v>8.0299999999999994</v>
      </c>
      <c r="K1564" s="73">
        <v>2.98</v>
      </c>
      <c r="L1564" s="55">
        <v>2.4700000000000002</v>
      </c>
      <c r="M1564" s="55">
        <f>TRUNC(((J1564*G1564)+(L1564*G1564)),2)</f>
        <v>136.5</v>
      </c>
      <c r="N1564" s="55">
        <f>TRUNC(((J1564*H1564)+(L1564*H1564)),2)</f>
        <v>136.5</v>
      </c>
      <c r="O1564" s="37"/>
      <c r="P1564" s="55">
        <v>9.68</v>
      </c>
      <c r="Q1564" s="55">
        <v>2.98</v>
      </c>
      <c r="R1564" s="55">
        <v>164.58</v>
      </c>
      <c r="S1564" s="55">
        <v>164.58</v>
      </c>
      <c r="T1564" s="135">
        <f>N1564/S1564</f>
        <v>0.82938388625592407</v>
      </c>
      <c r="U1564" s="55">
        <f>TRUNC(J1564*H1564,2)</f>
        <v>104.39</v>
      </c>
      <c r="V1564" s="55">
        <f>TRUNC(L1564*H1564,2)</f>
        <v>32.11</v>
      </c>
      <c r="X1564" s="36" t="b">
        <v>1</v>
      </c>
    </row>
    <row r="1565" spans="1:24" x14ac:dyDescent="0.25">
      <c r="A1565" s="42" t="s">
        <v>4654</v>
      </c>
      <c r="B1565" s="128" t="s">
        <v>2378</v>
      </c>
      <c r="C1565" s="50" t="s">
        <v>163</v>
      </c>
      <c r="D1565" s="51">
        <v>52004</v>
      </c>
      <c r="E1565" s="56" t="s">
        <v>296</v>
      </c>
      <c r="F1565" s="53" t="s">
        <v>280</v>
      </c>
      <c r="G1565" s="54">
        <v>166</v>
      </c>
      <c r="H1565" s="55">
        <v>166</v>
      </c>
      <c r="I1565" s="73">
        <v>9.16</v>
      </c>
      <c r="J1565" s="55">
        <v>7.6</v>
      </c>
      <c r="K1565" s="73">
        <v>2.98</v>
      </c>
      <c r="L1565" s="55">
        <v>2.4700000000000002</v>
      </c>
      <c r="M1565" s="55">
        <f>TRUNC(((J1565*G1565)+(L1565*G1565)),2)</f>
        <v>1671.62</v>
      </c>
      <c r="N1565" s="55">
        <f>TRUNC(((J1565*H1565)+(L1565*H1565)),2)</f>
        <v>1671.62</v>
      </c>
      <c r="O1565" s="37"/>
      <c r="P1565" s="55">
        <v>9.16</v>
      </c>
      <c r="Q1565" s="55">
        <v>2.98</v>
      </c>
      <c r="R1565" s="55">
        <v>2015.24</v>
      </c>
      <c r="S1565" s="55">
        <v>2015.24</v>
      </c>
      <c r="T1565" s="135">
        <f>N1565/S1565</f>
        <v>0.82948929159802298</v>
      </c>
      <c r="U1565" s="55">
        <f>TRUNC(J1565*H1565,2)</f>
        <v>1261.5999999999999</v>
      </c>
      <c r="V1565" s="55">
        <f>TRUNC(L1565*H1565,2)</f>
        <v>410.02</v>
      </c>
      <c r="X1565" s="36" t="b">
        <v>1</v>
      </c>
    </row>
    <row r="1566" spans="1:24" x14ac:dyDescent="0.25">
      <c r="A1566" s="42" t="s">
        <v>4655</v>
      </c>
      <c r="B1566" s="128" t="s">
        <v>2379</v>
      </c>
      <c r="C1566" s="50" t="s">
        <v>163</v>
      </c>
      <c r="D1566" s="51">
        <v>50901</v>
      </c>
      <c r="E1566" s="56" t="s">
        <v>286</v>
      </c>
      <c r="F1566" s="53" t="s">
        <v>211</v>
      </c>
      <c r="G1566" s="54">
        <v>10.4</v>
      </c>
      <c r="H1566" s="55">
        <v>10.4</v>
      </c>
      <c r="I1566" s="73">
        <v>0</v>
      </c>
      <c r="J1566" s="55">
        <v>0</v>
      </c>
      <c r="K1566" s="73">
        <v>43.34</v>
      </c>
      <c r="L1566" s="55">
        <v>35.97</v>
      </c>
      <c r="M1566" s="55">
        <f>TRUNC(((J1566*G1566)+(L1566*G1566)),2)</f>
        <v>374.08</v>
      </c>
      <c r="N1566" s="55">
        <f>TRUNC(((J1566*H1566)+(L1566*H1566)),2)</f>
        <v>374.08</v>
      </c>
      <c r="O1566" s="37"/>
      <c r="P1566" s="55">
        <v>0</v>
      </c>
      <c r="Q1566" s="55">
        <v>43.34</v>
      </c>
      <c r="R1566" s="55">
        <v>450.73</v>
      </c>
      <c r="S1566" s="55">
        <v>450.73</v>
      </c>
      <c r="T1566" s="135">
        <f>N1566/S1566</f>
        <v>0.82994253766112747</v>
      </c>
      <c r="U1566" s="55">
        <f>TRUNC(J1566*H1566,2)</f>
        <v>0</v>
      </c>
      <c r="V1566" s="55">
        <f>TRUNC(L1566*H1566,2)</f>
        <v>374.08</v>
      </c>
      <c r="X1566" s="36" t="b">
        <v>1</v>
      </c>
    </row>
    <row r="1567" spans="1:24" x14ac:dyDescent="0.25">
      <c r="A1567" s="42" t="s">
        <v>4656</v>
      </c>
      <c r="B1567" s="128" t="s">
        <v>2380</v>
      </c>
      <c r="C1567" s="50" t="s">
        <v>163</v>
      </c>
      <c r="D1567" s="51">
        <v>50902</v>
      </c>
      <c r="E1567" s="56" t="s">
        <v>288</v>
      </c>
      <c r="F1567" s="53" t="s">
        <v>164</v>
      </c>
      <c r="G1567" s="54">
        <v>20.8</v>
      </c>
      <c r="H1567" s="55">
        <v>20.8</v>
      </c>
      <c r="I1567" s="73">
        <v>0</v>
      </c>
      <c r="J1567" s="55">
        <v>0</v>
      </c>
      <c r="K1567" s="73">
        <v>5.34</v>
      </c>
      <c r="L1567" s="55">
        <v>4.43</v>
      </c>
      <c r="M1567" s="55">
        <f>TRUNC(((J1567*G1567)+(L1567*G1567)),2)</f>
        <v>92.14</v>
      </c>
      <c r="N1567" s="55">
        <f>TRUNC(((J1567*H1567)+(L1567*H1567)),2)</f>
        <v>92.14</v>
      </c>
      <c r="O1567" s="37"/>
      <c r="P1567" s="55">
        <v>0</v>
      </c>
      <c r="Q1567" s="55">
        <v>5.34</v>
      </c>
      <c r="R1567" s="55">
        <v>111.07</v>
      </c>
      <c r="S1567" s="55">
        <v>111.07</v>
      </c>
      <c r="T1567" s="135">
        <f>N1567/S1567</f>
        <v>0.82956693976771412</v>
      </c>
      <c r="U1567" s="55">
        <f>TRUNC(J1567*H1567,2)</f>
        <v>0</v>
      </c>
      <c r="V1567" s="55">
        <f>TRUNC(L1567*H1567,2)</f>
        <v>92.14</v>
      </c>
      <c r="X1567" s="36" t="b">
        <v>1</v>
      </c>
    </row>
    <row r="1568" spans="1:24" x14ac:dyDescent="0.25">
      <c r="A1568" s="42" t="s">
        <v>4657</v>
      </c>
      <c r="B1568" s="128" t="s">
        <v>2381</v>
      </c>
      <c r="C1568" s="50" t="s">
        <v>163</v>
      </c>
      <c r="D1568" s="51">
        <v>60470</v>
      </c>
      <c r="E1568" s="56" t="s">
        <v>556</v>
      </c>
      <c r="F1568" s="53" t="s">
        <v>211</v>
      </c>
      <c r="G1568" s="54">
        <v>1.04</v>
      </c>
      <c r="H1568" s="55">
        <v>1.04</v>
      </c>
      <c r="I1568" s="73">
        <v>175.88</v>
      </c>
      <c r="J1568" s="55">
        <v>145.99</v>
      </c>
      <c r="K1568" s="73">
        <v>26.68</v>
      </c>
      <c r="L1568" s="55">
        <v>22.14</v>
      </c>
      <c r="M1568" s="55">
        <f>TRUNC(((J1568*G1568)+(L1568*G1568)),2)</f>
        <v>174.85</v>
      </c>
      <c r="N1568" s="55">
        <f>TRUNC(((J1568*H1568)+(L1568*H1568)),2)</f>
        <v>174.85</v>
      </c>
      <c r="O1568" s="37"/>
      <c r="P1568" s="55">
        <v>175.88</v>
      </c>
      <c r="Q1568" s="55">
        <v>26.68</v>
      </c>
      <c r="R1568" s="55">
        <v>210.66</v>
      </c>
      <c r="S1568" s="55">
        <v>210.66</v>
      </c>
      <c r="T1568" s="135">
        <f>N1568/S1568</f>
        <v>0.83001044336846097</v>
      </c>
      <c r="U1568" s="55">
        <f>TRUNC(J1568*H1568,2)</f>
        <v>151.82</v>
      </c>
      <c r="V1568" s="55">
        <f>TRUNC(L1568*H1568,2)</f>
        <v>23.02</v>
      </c>
      <c r="X1568" s="36" t="b">
        <v>1</v>
      </c>
    </row>
    <row r="1569" spans="1:24" x14ac:dyDescent="0.3">
      <c r="A1569" s="42" t="s">
        <v>4658</v>
      </c>
      <c r="B1569" s="128" t="s">
        <v>2382</v>
      </c>
      <c r="C1569" s="50" t="s">
        <v>163</v>
      </c>
      <c r="D1569" s="51">
        <v>51060</v>
      </c>
      <c r="E1569" s="56" t="s">
        <v>294</v>
      </c>
      <c r="F1569" s="53" t="s">
        <v>211</v>
      </c>
      <c r="G1569" s="54">
        <v>10.4</v>
      </c>
      <c r="H1569" s="55">
        <v>10.4</v>
      </c>
      <c r="I1569" s="73">
        <v>0.12</v>
      </c>
      <c r="J1569" s="55">
        <v>0.09</v>
      </c>
      <c r="K1569" s="73">
        <v>40.18</v>
      </c>
      <c r="L1569" s="55">
        <v>33.35</v>
      </c>
      <c r="M1569" s="55">
        <f>TRUNC(((J1569*G1569)+(L1569*G1569)),2)</f>
        <v>347.77</v>
      </c>
      <c r="N1569" s="55">
        <f>TRUNC(((J1569*H1569)+(L1569*H1569)),2)</f>
        <v>347.77</v>
      </c>
      <c r="O1569" s="38"/>
      <c r="P1569" s="55">
        <v>0.12</v>
      </c>
      <c r="Q1569" s="55">
        <v>40.18</v>
      </c>
      <c r="R1569" s="55">
        <v>419.12</v>
      </c>
      <c r="S1569" s="55">
        <v>419.12</v>
      </c>
      <c r="T1569" s="135">
        <f>N1569/S1569</f>
        <v>0.82976235922886044</v>
      </c>
      <c r="U1569" s="55">
        <f>TRUNC(J1569*H1569,2)</f>
        <v>0.93</v>
      </c>
      <c r="V1569" s="55">
        <f>TRUNC(L1569*H1569,2)</f>
        <v>346.84</v>
      </c>
      <c r="X1569" s="36" t="b">
        <v>1</v>
      </c>
    </row>
    <row r="1570" spans="1:24" x14ac:dyDescent="0.25">
      <c r="A1570" s="42" t="s">
        <v>4659</v>
      </c>
      <c r="B1570" s="129" t="s">
        <v>2383</v>
      </c>
      <c r="C1570" s="133"/>
      <c r="D1570" s="133"/>
      <c r="E1570" s="58" t="s">
        <v>300</v>
      </c>
      <c r="F1570" s="133"/>
      <c r="G1570" s="59"/>
      <c r="H1570" s="59"/>
      <c r="I1570" s="72"/>
      <c r="J1570" s="59"/>
      <c r="K1570" s="72"/>
      <c r="L1570" s="59"/>
      <c r="M1570" s="60">
        <f>M1571</f>
        <v>74.7</v>
      </c>
      <c r="N1570" s="60">
        <f>N1571</f>
        <v>74.7</v>
      </c>
      <c r="O1570" s="37"/>
      <c r="P1570" s="59"/>
      <c r="Q1570" s="59"/>
      <c r="R1570" s="60">
        <v>90</v>
      </c>
      <c r="S1570" s="60">
        <v>90</v>
      </c>
      <c r="T1570" s="135">
        <f>N1570/S1570</f>
        <v>0.83000000000000007</v>
      </c>
      <c r="U1570" s="55">
        <f>TRUNC(J1570*H1570,2)</f>
        <v>0</v>
      </c>
      <c r="V1570" s="55">
        <f>TRUNC(L1570*H1570,2)</f>
        <v>0</v>
      </c>
      <c r="X1570" s="36" t="b">
        <v>1</v>
      </c>
    </row>
    <row r="1571" spans="1:24" x14ac:dyDescent="0.25">
      <c r="A1571" s="42" t="s">
        <v>4660</v>
      </c>
      <c r="B1571" s="128" t="s">
        <v>2384</v>
      </c>
      <c r="C1571" s="50" t="s">
        <v>163</v>
      </c>
      <c r="D1571" s="51">
        <v>50251</v>
      </c>
      <c r="E1571" s="56" t="s">
        <v>302</v>
      </c>
      <c r="F1571" s="53" t="s">
        <v>160</v>
      </c>
      <c r="G1571" s="54">
        <v>6</v>
      </c>
      <c r="H1571" s="55">
        <v>6</v>
      </c>
      <c r="I1571" s="73">
        <v>15</v>
      </c>
      <c r="J1571" s="55">
        <v>12.45</v>
      </c>
      <c r="K1571" s="73">
        <v>0</v>
      </c>
      <c r="L1571" s="55">
        <v>0</v>
      </c>
      <c r="M1571" s="55">
        <f>TRUNC(((J1571*G1571)+(L1571*G1571)),2)</f>
        <v>74.7</v>
      </c>
      <c r="N1571" s="55">
        <f>TRUNC(((J1571*H1571)+(L1571*H1571)),2)</f>
        <v>74.7</v>
      </c>
      <c r="O1571" s="37"/>
      <c r="P1571" s="55">
        <v>15</v>
      </c>
      <c r="Q1571" s="55">
        <v>0</v>
      </c>
      <c r="R1571" s="55">
        <v>90</v>
      </c>
      <c r="S1571" s="55">
        <v>90</v>
      </c>
      <c r="T1571" s="135">
        <f>N1571/S1571</f>
        <v>0.83000000000000007</v>
      </c>
      <c r="U1571" s="55">
        <f>TRUNC(J1571*H1571,2)</f>
        <v>74.7</v>
      </c>
      <c r="V1571" s="55">
        <f>TRUNC(L1571*H1571,2)</f>
        <v>0</v>
      </c>
      <c r="X1571" s="36" t="b">
        <v>1</v>
      </c>
    </row>
    <row r="1572" spans="1:24" x14ac:dyDescent="0.25">
      <c r="A1572" s="42" t="s">
        <v>4661</v>
      </c>
      <c r="B1572" s="127" t="s">
        <v>2385</v>
      </c>
      <c r="C1572" s="132"/>
      <c r="D1572" s="132"/>
      <c r="E1572" s="47" t="s">
        <v>81</v>
      </c>
      <c r="F1572" s="132"/>
      <c r="G1572" s="48"/>
      <c r="H1572" s="48"/>
      <c r="I1572" s="72"/>
      <c r="J1572" s="48"/>
      <c r="K1572" s="72"/>
      <c r="L1572" s="48"/>
      <c r="M1572" s="49">
        <f>M1573+M1584+M1592+M1601+M1603+M1605</f>
        <v>36700.770000000004</v>
      </c>
      <c r="N1572" s="65">
        <f>N1573+N1584+N1592+N1601+N1603+N1605</f>
        <v>36700.770000000004</v>
      </c>
      <c r="O1572" s="37"/>
      <c r="P1572" s="48"/>
      <c r="Q1572" s="48"/>
      <c r="R1572" s="49">
        <v>44230.12</v>
      </c>
      <c r="S1572" s="49">
        <v>44230.12</v>
      </c>
      <c r="T1572" s="135">
        <f>N1572/S1572</f>
        <v>0.82976871869214919</v>
      </c>
      <c r="U1572" s="55">
        <f>TRUNC(J1572*H1572,2)</f>
        <v>0</v>
      </c>
      <c r="V1572" s="55">
        <f>TRUNC(L1572*H1572,2)</f>
        <v>0</v>
      </c>
      <c r="X1572" s="36" t="b">
        <v>1</v>
      </c>
    </row>
    <row r="1573" spans="1:24" x14ac:dyDescent="0.25">
      <c r="A1573" s="42" t="s">
        <v>4662</v>
      </c>
      <c r="B1573" s="129" t="s">
        <v>2386</v>
      </c>
      <c r="C1573" s="133"/>
      <c r="D1573" s="133"/>
      <c r="E1573" s="58" t="s">
        <v>305</v>
      </c>
      <c r="F1573" s="133"/>
      <c r="G1573" s="59"/>
      <c r="H1573" s="59"/>
      <c r="I1573" s="72"/>
      <c r="J1573" s="59"/>
      <c r="K1573" s="72"/>
      <c r="L1573" s="59"/>
      <c r="M1573" s="60">
        <f>SUM(M1574:M1583)</f>
        <v>6689.76</v>
      </c>
      <c r="N1573" s="60">
        <f>SUM(N1574:N1583)</f>
        <v>6689.76</v>
      </c>
      <c r="O1573" s="37"/>
      <c r="P1573" s="59"/>
      <c r="Q1573" s="59"/>
      <c r="R1573" s="60">
        <v>8062.33</v>
      </c>
      <c r="S1573" s="60">
        <v>8062.33</v>
      </c>
      <c r="T1573" s="135">
        <f>N1573/S1573</f>
        <v>0.82975517003149213</v>
      </c>
      <c r="U1573" s="55">
        <f>TRUNC(J1573*H1573,2)</f>
        <v>0</v>
      </c>
      <c r="V1573" s="55">
        <f>TRUNC(L1573*H1573,2)</f>
        <v>0</v>
      </c>
      <c r="X1573" s="36" t="b">
        <v>1</v>
      </c>
    </row>
    <row r="1574" spans="1:24" x14ac:dyDescent="0.25">
      <c r="A1574" s="42" t="s">
        <v>4663</v>
      </c>
      <c r="B1574" s="128" t="s">
        <v>2387</v>
      </c>
      <c r="C1574" s="50" t="s">
        <v>163</v>
      </c>
      <c r="D1574" s="51">
        <v>40101</v>
      </c>
      <c r="E1574" s="56" t="s">
        <v>307</v>
      </c>
      <c r="F1574" s="53" t="s">
        <v>211</v>
      </c>
      <c r="G1574" s="54">
        <v>8.16</v>
      </c>
      <c r="H1574" s="55">
        <v>8.16</v>
      </c>
      <c r="I1574" s="73">
        <v>0</v>
      </c>
      <c r="J1574" s="55">
        <v>0</v>
      </c>
      <c r="K1574" s="73">
        <v>34.229999999999997</v>
      </c>
      <c r="L1574" s="55">
        <v>28.41</v>
      </c>
      <c r="M1574" s="55">
        <f>TRUNC(((J1574*G1574)+(L1574*G1574)),2)</f>
        <v>231.82</v>
      </c>
      <c r="N1574" s="55">
        <f>TRUNC(((J1574*H1574)+(L1574*H1574)),2)</f>
        <v>231.82</v>
      </c>
      <c r="O1574" s="37"/>
      <c r="P1574" s="55">
        <v>0</v>
      </c>
      <c r="Q1574" s="55">
        <v>34.229999999999997</v>
      </c>
      <c r="R1574" s="55">
        <v>279.31</v>
      </c>
      <c r="S1574" s="55">
        <v>279.31</v>
      </c>
      <c r="T1574" s="135">
        <f>N1574/S1574</f>
        <v>0.82997386416526442</v>
      </c>
      <c r="U1574" s="55">
        <f>TRUNC(J1574*H1574,2)</f>
        <v>0</v>
      </c>
      <c r="V1574" s="55">
        <f>TRUNC(L1574*H1574,2)</f>
        <v>231.82</v>
      </c>
      <c r="X1574" s="36" t="b">
        <v>1</v>
      </c>
    </row>
    <row r="1575" spans="1:24" x14ac:dyDescent="0.25">
      <c r="A1575" s="42" t="s">
        <v>4664</v>
      </c>
      <c r="B1575" s="128" t="s">
        <v>2388</v>
      </c>
      <c r="C1575" s="50" t="s">
        <v>163</v>
      </c>
      <c r="D1575" s="51">
        <v>50902</v>
      </c>
      <c r="E1575" s="56" t="s">
        <v>288</v>
      </c>
      <c r="F1575" s="53" t="s">
        <v>164</v>
      </c>
      <c r="G1575" s="54">
        <v>23.5</v>
      </c>
      <c r="H1575" s="55">
        <v>23.5</v>
      </c>
      <c r="I1575" s="73">
        <v>0</v>
      </c>
      <c r="J1575" s="55">
        <v>0</v>
      </c>
      <c r="K1575" s="73">
        <v>5.34</v>
      </c>
      <c r="L1575" s="55">
        <v>4.43</v>
      </c>
      <c r="M1575" s="55">
        <f>TRUNC(((J1575*G1575)+(L1575*G1575)),2)</f>
        <v>104.1</v>
      </c>
      <c r="N1575" s="55">
        <f>TRUNC(((J1575*H1575)+(L1575*H1575)),2)</f>
        <v>104.1</v>
      </c>
      <c r="O1575" s="37"/>
      <c r="P1575" s="55">
        <v>0</v>
      </c>
      <c r="Q1575" s="55">
        <v>5.34</v>
      </c>
      <c r="R1575" s="55">
        <v>125.49</v>
      </c>
      <c r="S1575" s="55">
        <v>125.49</v>
      </c>
      <c r="T1575" s="135">
        <f>N1575/S1575</f>
        <v>0.82954817116901747</v>
      </c>
      <c r="U1575" s="55">
        <f>TRUNC(J1575*H1575,2)</f>
        <v>0</v>
      </c>
      <c r="V1575" s="55">
        <f>TRUNC(L1575*H1575,2)</f>
        <v>104.1</v>
      </c>
      <c r="X1575" s="36" t="b">
        <v>1</v>
      </c>
    </row>
    <row r="1576" spans="1:24" x14ac:dyDescent="0.25">
      <c r="A1576" s="42" t="s">
        <v>4665</v>
      </c>
      <c r="B1576" s="128" t="s">
        <v>2389</v>
      </c>
      <c r="C1576" s="50" t="s">
        <v>163</v>
      </c>
      <c r="D1576" s="51">
        <v>60470</v>
      </c>
      <c r="E1576" s="56" t="s">
        <v>556</v>
      </c>
      <c r="F1576" s="53" t="s">
        <v>211</v>
      </c>
      <c r="G1576" s="54">
        <v>1.2</v>
      </c>
      <c r="H1576" s="55">
        <v>1.2</v>
      </c>
      <c r="I1576" s="73">
        <v>175.88</v>
      </c>
      <c r="J1576" s="55">
        <v>145.99</v>
      </c>
      <c r="K1576" s="73">
        <v>26.68</v>
      </c>
      <c r="L1576" s="55">
        <v>22.14</v>
      </c>
      <c r="M1576" s="55">
        <f>TRUNC(((J1576*G1576)+(L1576*G1576)),2)</f>
        <v>201.75</v>
      </c>
      <c r="N1576" s="55">
        <f>TRUNC(((J1576*H1576)+(L1576*H1576)),2)</f>
        <v>201.75</v>
      </c>
      <c r="O1576" s="37"/>
      <c r="P1576" s="55">
        <v>175.88</v>
      </c>
      <c r="Q1576" s="55">
        <v>26.68</v>
      </c>
      <c r="R1576" s="55">
        <v>243.07</v>
      </c>
      <c r="S1576" s="55">
        <v>243.07</v>
      </c>
      <c r="T1576" s="135">
        <f>N1576/S1576</f>
        <v>0.83000781667832313</v>
      </c>
      <c r="U1576" s="55">
        <f>TRUNC(J1576*H1576,2)</f>
        <v>175.18</v>
      </c>
      <c r="V1576" s="55">
        <f>TRUNC(L1576*H1576,2)</f>
        <v>26.56</v>
      </c>
      <c r="X1576" s="36" t="b">
        <v>1</v>
      </c>
    </row>
    <row r="1577" spans="1:24" x14ac:dyDescent="0.25">
      <c r="A1577" s="42" t="s">
        <v>4666</v>
      </c>
      <c r="B1577" s="128" t="s">
        <v>2390</v>
      </c>
      <c r="C1577" s="50" t="s">
        <v>163</v>
      </c>
      <c r="D1577" s="51">
        <v>60191</v>
      </c>
      <c r="E1577" s="56" t="s">
        <v>311</v>
      </c>
      <c r="F1577" s="53" t="s">
        <v>164</v>
      </c>
      <c r="G1577" s="54">
        <v>59</v>
      </c>
      <c r="H1577" s="55">
        <v>59</v>
      </c>
      <c r="I1577" s="73">
        <v>24.41</v>
      </c>
      <c r="J1577" s="55">
        <v>20.260000000000002</v>
      </c>
      <c r="K1577" s="73">
        <v>11.37</v>
      </c>
      <c r="L1577" s="55">
        <v>9.43</v>
      </c>
      <c r="M1577" s="55">
        <f>TRUNC(((J1577*G1577)+(L1577*G1577)),2)</f>
        <v>1751.71</v>
      </c>
      <c r="N1577" s="55">
        <f>TRUNC(((J1577*H1577)+(L1577*H1577)),2)</f>
        <v>1751.71</v>
      </c>
      <c r="O1577" s="37"/>
      <c r="P1577" s="55">
        <v>24.41</v>
      </c>
      <c r="Q1577" s="55">
        <v>11.37</v>
      </c>
      <c r="R1577" s="55">
        <v>2111.02</v>
      </c>
      <c r="S1577" s="55">
        <v>2111.02</v>
      </c>
      <c r="T1577" s="135">
        <f>N1577/S1577</f>
        <v>0.82979318054779205</v>
      </c>
      <c r="U1577" s="55">
        <f>TRUNC(J1577*H1577,2)</f>
        <v>1195.3399999999999</v>
      </c>
      <c r="V1577" s="55">
        <f>TRUNC(L1577*H1577,2)</f>
        <v>556.37</v>
      </c>
      <c r="X1577" s="36" t="b">
        <v>1</v>
      </c>
    </row>
    <row r="1578" spans="1:24" x14ac:dyDescent="0.25">
      <c r="A1578" s="42" t="s">
        <v>4667</v>
      </c>
      <c r="B1578" s="128" t="s">
        <v>2391</v>
      </c>
      <c r="C1578" s="50" t="s">
        <v>163</v>
      </c>
      <c r="D1578" s="51">
        <v>60524</v>
      </c>
      <c r="E1578" s="56" t="s">
        <v>292</v>
      </c>
      <c r="F1578" s="53" t="s">
        <v>211</v>
      </c>
      <c r="G1578" s="54">
        <v>3.5</v>
      </c>
      <c r="H1578" s="55">
        <v>3.5</v>
      </c>
      <c r="I1578" s="73">
        <v>557.77</v>
      </c>
      <c r="J1578" s="55">
        <v>463</v>
      </c>
      <c r="K1578" s="73">
        <v>0</v>
      </c>
      <c r="L1578" s="55">
        <v>0</v>
      </c>
      <c r="M1578" s="55">
        <f>TRUNC(((J1578*G1578)+(L1578*G1578)),2)</f>
        <v>1620.5</v>
      </c>
      <c r="N1578" s="55">
        <f>TRUNC(((J1578*H1578)+(L1578*H1578)),2)</f>
        <v>1620.5</v>
      </c>
      <c r="O1578" s="37"/>
      <c r="P1578" s="55">
        <v>557.77</v>
      </c>
      <c r="Q1578" s="55">
        <v>0</v>
      </c>
      <c r="R1578" s="55">
        <v>1952.19</v>
      </c>
      <c r="S1578" s="55">
        <v>1952.19</v>
      </c>
      <c r="T1578" s="135">
        <f>N1578/S1578</f>
        <v>0.83009338230397656</v>
      </c>
      <c r="U1578" s="55">
        <f>TRUNC(J1578*H1578,2)</f>
        <v>1620.5</v>
      </c>
      <c r="V1578" s="55">
        <f>TRUNC(L1578*H1578,2)</f>
        <v>0</v>
      </c>
      <c r="X1578" s="36" t="b">
        <v>1</v>
      </c>
    </row>
    <row r="1579" spans="1:24" ht="24" x14ac:dyDescent="0.3">
      <c r="A1579" s="42" t="s">
        <v>4668</v>
      </c>
      <c r="B1579" s="128" t="s">
        <v>2392</v>
      </c>
      <c r="C1579" s="50" t="s">
        <v>163</v>
      </c>
      <c r="D1579" s="51">
        <v>60800</v>
      </c>
      <c r="E1579" s="56" t="s">
        <v>314</v>
      </c>
      <c r="F1579" s="53" t="s">
        <v>211</v>
      </c>
      <c r="G1579" s="54">
        <v>3.5</v>
      </c>
      <c r="H1579" s="55">
        <v>3.5</v>
      </c>
      <c r="I1579" s="73">
        <v>0.12</v>
      </c>
      <c r="J1579" s="55">
        <v>0.09</v>
      </c>
      <c r="K1579" s="73">
        <v>51.75</v>
      </c>
      <c r="L1579" s="55">
        <v>42.95</v>
      </c>
      <c r="M1579" s="55">
        <f>TRUNC(((J1579*G1579)+(L1579*G1579)),2)</f>
        <v>150.63999999999999</v>
      </c>
      <c r="N1579" s="55">
        <f>TRUNC(((J1579*H1579)+(L1579*H1579)),2)</f>
        <v>150.63999999999999</v>
      </c>
      <c r="O1579" s="38"/>
      <c r="P1579" s="55">
        <v>0.12</v>
      </c>
      <c r="Q1579" s="55">
        <v>51.75</v>
      </c>
      <c r="R1579" s="55">
        <v>181.54</v>
      </c>
      <c r="S1579" s="55">
        <v>181.54</v>
      </c>
      <c r="T1579" s="135">
        <f>N1579/S1579</f>
        <v>0.82978957805442322</v>
      </c>
      <c r="U1579" s="55">
        <f>TRUNC(J1579*H1579,2)</f>
        <v>0.31</v>
      </c>
      <c r="V1579" s="55">
        <f>TRUNC(L1579*H1579,2)</f>
        <v>150.32</v>
      </c>
      <c r="X1579" s="36" t="b">
        <v>1</v>
      </c>
    </row>
    <row r="1580" spans="1:24" x14ac:dyDescent="0.25">
      <c r="A1580" s="42" t="s">
        <v>4669</v>
      </c>
      <c r="B1580" s="128" t="s">
        <v>2393</v>
      </c>
      <c r="C1580" s="50" t="s">
        <v>163</v>
      </c>
      <c r="D1580" s="51">
        <v>40902</v>
      </c>
      <c r="E1580" s="56" t="s">
        <v>316</v>
      </c>
      <c r="F1580" s="53" t="s">
        <v>211</v>
      </c>
      <c r="G1580" s="54">
        <v>4.66</v>
      </c>
      <c r="H1580" s="55">
        <v>4.66</v>
      </c>
      <c r="I1580" s="73">
        <v>0</v>
      </c>
      <c r="J1580" s="55">
        <v>0</v>
      </c>
      <c r="K1580" s="73">
        <v>22.68</v>
      </c>
      <c r="L1580" s="55">
        <v>18.82</v>
      </c>
      <c r="M1580" s="55">
        <f>TRUNC(((J1580*G1580)+(L1580*G1580)),2)</f>
        <v>87.7</v>
      </c>
      <c r="N1580" s="55">
        <f>TRUNC(((J1580*H1580)+(L1580*H1580)),2)</f>
        <v>87.7</v>
      </c>
      <c r="O1580" s="37"/>
      <c r="P1580" s="55">
        <v>0</v>
      </c>
      <c r="Q1580" s="55">
        <v>22.68</v>
      </c>
      <c r="R1580" s="55">
        <v>105.68</v>
      </c>
      <c r="S1580" s="55">
        <v>105.68</v>
      </c>
      <c r="T1580" s="135">
        <f>N1580/S1580</f>
        <v>0.82986373959121873</v>
      </c>
      <c r="U1580" s="55">
        <f>TRUNC(J1580*H1580,2)</f>
        <v>0</v>
      </c>
      <c r="V1580" s="55">
        <f>TRUNC(L1580*H1580,2)</f>
        <v>87.7</v>
      </c>
      <c r="X1580" s="36" t="b">
        <v>1</v>
      </c>
    </row>
    <row r="1581" spans="1:24" ht="24" x14ac:dyDescent="0.3">
      <c r="A1581" s="42" t="s">
        <v>4670</v>
      </c>
      <c r="B1581" s="128" t="s">
        <v>2394</v>
      </c>
      <c r="C1581" s="50" t="s">
        <v>217</v>
      </c>
      <c r="D1581" s="51">
        <v>92759</v>
      </c>
      <c r="E1581" s="56" t="s">
        <v>320</v>
      </c>
      <c r="F1581" s="53" t="s">
        <v>280</v>
      </c>
      <c r="G1581" s="54">
        <v>77</v>
      </c>
      <c r="H1581" s="55">
        <v>77</v>
      </c>
      <c r="I1581" s="73">
        <v>10.44</v>
      </c>
      <c r="J1581" s="55">
        <v>8.66</v>
      </c>
      <c r="K1581" s="73">
        <v>4.08</v>
      </c>
      <c r="L1581" s="55">
        <v>3.38</v>
      </c>
      <c r="M1581" s="55">
        <f>TRUNC(((J1581*G1581)+(L1581*G1581)),2)</f>
        <v>927.08</v>
      </c>
      <c r="N1581" s="55">
        <f>TRUNC(((J1581*H1581)+(L1581*H1581)),2)</f>
        <v>927.08</v>
      </c>
      <c r="O1581" s="38"/>
      <c r="P1581" s="55">
        <v>10.44</v>
      </c>
      <c r="Q1581" s="55">
        <v>4.08</v>
      </c>
      <c r="R1581" s="55">
        <v>1118.04</v>
      </c>
      <c r="S1581" s="55">
        <v>1118.04</v>
      </c>
      <c r="T1581" s="135">
        <f>N1581/S1581</f>
        <v>0.82920110192837471</v>
      </c>
      <c r="U1581" s="55">
        <f>TRUNC(J1581*H1581,2)</f>
        <v>666.82</v>
      </c>
      <c r="V1581" s="55">
        <f>TRUNC(L1581*H1581,2)</f>
        <v>260.26</v>
      </c>
      <c r="X1581" s="36" t="b">
        <v>1</v>
      </c>
    </row>
    <row r="1582" spans="1:24" x14ac:dyDescent="0.25">
      <c r="A1582" s="42" t="s">
        <v>4671</v>
      </c>
      <c r="B1582" s="128" t="s">
        <v>2395</v>
      </c>
      <c r="C1582" s="50" t="s">
        <v>163</v>
      </c>
      <c r="D1582" s="51">
        <v>60304</v>
      </c>
      <c r="E1582" s="56" t="s">
        <v>318</v>
      </c>
      <c r="F1582" s="53" t="s">
        <v>280</v>
      </c>
      <c r="G1582" s="54">
        <v>114</v>
      </c>
      <c r="H1582" s="55">
        <v>114</v>
      </c>
      <c r="I1582" s="73">
        <v>9.16</v>
      </c>
      <c r="J1582" s="55">
        <v>7.6</v>
      </c>
      <c r="K1582" s="73">
        <v>2.98</v>
      </c>
      <c r="L1582" s="55">
        <v>2.4700000000000002</v>
      </c>
      <c r="M1582" s="55">
        <f>TRUNC(((J1582*G1582)+(L1582*G1582)),2)</f>
        <v>1147.98</v>
      </c>
      <c r="N1582" s="55">
        <f>TRUNC(((J1582*H1582)+(L1582*H1582)),2)</f>
        <v>1147.98</v>
      </c>
      <c r="O1582" s="37"/>
      <c r="P1582" s="55">
        <v>9.16</v>
      </c>
      <c r="Q1582" s="55">
        <v>2.98</v>
      </c>
      <c r="R1582" s="55">
        <v>1383.96</v>
      </c>
      <c r="S1582" s="55">
        <v>1383.96</v>
      </c>
      <c r="T1582" s="135">
        <f>N1582/S1582</f>
        <v>0.82948929159802309</v>
      </c>
      <c r="U1582" s="55">
        <f>TRUNC(J1582*H1582,2)</f>
        <v>866.4</v>
      </c>
      <c r="V1582" s="55">
        <f>TRUNC(L1582*H1582,2)</f>
        <v>281.58</v>
      </c>
      <c r="X1582" s="36" t="b">
        <v>1</v>
      </c>
    </row>
    <row r="1583" spans="1:24" ht="24" x14ac:dyDescent="0.3">
      <c r="A1583" s="42" t="s">
        <v>4672</v>
      </c>
      <c r="B1583" s="128" t="s">
        <v>2396</v>
      </c>
      <c r="C1583" s="50" t="s">
        <v>217</v>
      </c>
      <c r="D1583" s="51">
        <v>92762</v>
      </c>
      <c r="E1583" s="52" t="s">
        <v>3022</v>
      </c>
      <c r="F1583" s="53" t="s">
        <v>280</v>
      </c>
      <c r="G1583" s="54">
        <v>49</v>
      </c>
      <c r="H1583" s="55">
        <v>49</v>
      </c>
      <c r="I1583" s="73">
        <v>10.3</v>
      </c>
      <c r="J1583" s="55">
        <v>8.5500000000000007</v>
      </c>
      <c r="K1583" s="73">
        <v>1.17</v>
      </c>
      <c r="L1583" s="55">
        <v>0.97</v>
      </c>
      <c r="M1583" s="55">
        <f>TRUNC(((J1583*G1583)+(L1583*G1583)),2)</f>
        <v>466.48</v>
      </c>
      <c r="N1583" s="55">
        <f>TRUNC(((J1583*H1583)+(L1583*H1583)),2)</f>
        <v>466.48</v>
      </c>
      <c r="O1583" s="38"/>
      <c r="P1583" s="55">
        <v>10.3</v>
      </c>
      <c r="Q1583" s="55">
        <v>1.17</v>
      </c>
      <c r="R1583" s="55">
        <v>562.03</v>
      </c>
      <c r="S1583" s="55">
        <v>562.03</v>
      </c>
      <c r="T1583" s="135">
        <f>N1583/S1583</f>
        <v>0.82999128160418489</v>
      </c>
      <c r="U1583" s="55">
        <f>TRUNC(J1583*H1583,2)</f>
        <v>418.95</v>
      </c>
      <c r="V1583" s="55">
        <f>TRUNC(L1583*H1583,2)</f>
        <v>47.53</v>
      </c>
      <c r="X1583" s="36" t="b">
        <v>1</v>
      </c>
    </row>
    <row r="1584" spans="1:24" x14ac:dyDescent="0.25">
      <c r="A1584" s="42" t="s">
        <v>4673</v>
      </c>
      <c r="B1584" s="129" t="s">
        <v>2397</v>
      </c>
      <c r="C1584" s="133"/>
      <c r="D1584" s="133"/>
      <c r="E1584" s="58" t="s">
        <v>322</v>
      </c>
      <c r="F1584" s="133"/>
      <c r="G1584" s="59"/>
      <c r="H1584" s="59"/>
      <c r="I1584" s="72"/>
      <c r="J1584" s="59"/>
      <c r="K1584" s="72"/>
      <c r="L1584" s="59"/>
      <c r="M1584" s="60">
        <f>SUM(M1585:M1591)</f>
        <v>12319.7</v>
      </c>
      <c r="N1584" s="60">
        <f>SUM(N1585:N1591)</f>
        <v>12319.7</v>
      </c>
      <c r="O1584" s="37"/>
      <c r="P1584" s="59"/>
      <c r="Q1584" s="59"/>
      <c r="R1584" s="60">
        <v>14850.37</v>
      </c>
      <c r="S1584" s="60">
        <v>14850.37</v>
      </c>
      <c r="T1584" s="135">
        <f>N1584/S1584</f>
        <v>0.82958875772118812</v>
      </c>
      <c r="U1584" s="55">
        <f>TRUNC(J1584*H1584,2)</f>
        <v>0</v>
      </c>
      <c r="V1584" s="55">
        <f>TRUNC(L1584*H1584,2)</f>
        <v>0</v>
      </c>
      <c r="X1584" s="36" t="b">
        <v>1</v>
      </c>
    </row>
    <row r="1585" spans="1:24" x14ac:dyDescent="0.25">
      <c r="A1585" s="42" t="s">
        <v>4674</v>
      </c>
      <c r="B1585" s="128" t="s">
        <v>2398</v>
      </c>
      <c r="C1585" s="50" t="s">
        <v>163</v>
      </c>
      <c r="D1585" s="51">
        <v>60205</v>
      </c>
      <c r="E1585" s="56" t="s">
        <v>324</v>
      </c>
      <c r="F1585" s="53" t="s">
        <v>164</v>
      </c>
      <c r="G1585" s="54">
        <v>77</v>
      </c>
      <c r="H1585" s="55">
        <v>77</v>
      </c>
      <c r="I1585" s="73">
        <v>32.85</v>
      </c>
      <c r="J1585" s="55">
        <v>27.26</v>
      </c>
      <c r="K1585" s="73">
        <v>23.52</v>
      </c>
      <c r="L1585" s="55">
        <v>19.52</v>
      </c>
      <c r="M1585" s="55">
        <f>TRUNC(((J1585*G1585)+(L1585*G1585)),2)</f>
        <v>3602.06</v>
      </c>
      <c r="N1585" s="55">
        <f>TRUNC(((J1585*H1585)+(L1585*H1585)),2)</f>
        <v>3602.06</v>
      </c>
      <c r="O1585" s="37"/>
      <c r="P1585" s="55">
        <v>32.85</v>
      </c>
      <c r="Q1585" s="55">
        <v>23.52</v>
      </c>
      <c r="R1585" s="55">
        <v>4340.49</v>
      </c>
      <c r="S1585" s="55">
        <v>4340.49</v>
      </c>
      <c r="T1585" s="135">
        <f>N1585/S1585</f>
        <v>0.8298740464786234</v>
      </c>
      <c r="U1585" s="55">
        <f>TRUNC(J1585*H1585,2)</f>
        <v>2099.02</v>
      </c>
      <c r="V1585" s="55">
        <f>TRUNC(L1585*H1585,2)</f>
        <v>1503.04</v>
      </c>
      <c r="X1585" s="36" t="b">
        <v>1</v>
      </c>
    </row>
    <row r="1586" spans="1:24" x14ac:dyDescent="0.25">
      <c r="A1586" s="42" t="s">
        <v>4675</v>
      </c>
      <c r="B1586" s="128" t="s">
        <v>2399</v>
      </c>
      <c r="C1586" s="50" t="s">
        <v>163</v>
      </c>
      <c r="D1586" s="51">
        <v>60524</v>
      </c>
      <c r="E1586" s="56" t="s">
        <v>292</v>
      </c>
      <c r="F1586" s="53" t="s">
        <v>211</v>
      </c>
      <c r="G1586" s="54">
        <v>3.9</v>
      </c>
      <c r="H1586" s="55">
        <v>3.9</v>
      </c>
      <c r="I1586" s="73">
        <v>557.77</v>
      </c>
      <c r="J1586" s="55">
        <v>463</v>
      </c>
      <c r="K1586" s="73">
        <v>0</v>
      </c>
      <c r="L1586" s="55">
        <v>0</v>
      </c>
      <c r="M1586" s="55">
        <f>TRUNC(((J1586*G1586)+(L1586*G1586)),2)</f>
        <v>1805.7</v>
      </c>
      <c r="N1586" s="55">
        <f>TRUNC(((J1586*H1586)+(L1586*H1586)),2)</f>
        <v>1805.7</v>
      </c>
      <c r="O1586" s="37"/>
      <c r="P1586" s="55">
        <v>557.77</v>
      </c>
      <c r="Q1586" s="55">
        <v>0</v>
      </c>
      <c r="R1586" s="55">
        <v>2175.3000000000002</v>
      </c>
      <c r="S1586" s="55">
        <v>2175.3000000000002</v>
      </c>
      <c r="T1586" s="135">
        <f>N1586/S1586</f>
        <v>0.8300924010481312</v>
      </c>
      <c r="U1586" s="55">
        <f>TRUNC(J1586*H1586,2)</f>
        <v>1805.7</v>
      </c>
      <c r="V1586" s="55">
        <f>TRUNC(L1586*H1586,2)</f>
        <v>0</v>
      </c>
      <c r="X1586" s="36" t="b">
        <v>1</v>
      </c>
    </row>
    <row r="1587" spans="1:24" ht="24" x14ac:dyDescent="0.3">
      <c r="A1587" s="42" t="s">
        <v>4676</v>
      </c>
      <c r="B1587" s="128" t="s">
        <v>2400</v>
      </c>
      <c r="C1587" s="50" t="s">
        <v>163</v>
      </c>
      <c r="D1587" s="51">
        <v>60800</v>
      </c>
      <c r="E1587" s="52" t="s">
        <v>3024</v>
      </c>
      <c r="F1587" s="53" t="s">
        <v>211</v>
      </c>
      <c r="G1587" s="54">
        <v>3.9</v>
      </c>
      <c r="H1587" s="55">
        <v>3.9</v>
      </c>
      <c r="I1587" s="73">
        <v>0.12</v>
      </c>
      <c r="J1587" s="55">
        <v>0.09</v>
      </c>
      <c r="K1587" s="73">
        <v>51.75</v>
      </c>
      <c r="L1587" s="55">
        <v>42.95</v>
      </c>
      <c r="M1587" s="55">
        <f>TRUNC(((J1587*G1587)+(L1587*G1587)),2)</f>
        <v>167.85</v>
      </c>
      <c r="N1587" s="55">
        <f>TRUNC(((J1587*H1587)+(L1587*H1587)),2)</f>
        <v>167.85</v>
      </c>
      <c r="O1587" s="38"/>
      <c r="P1587" s="55">
        <v>0.12</v>
      </c>
      <c r="Q1587" s="55">
        <v>51.75</v>
      </c>
      <c r="R1587" s="55">
        <v>202.29</v>
      </c>
      <c r="S1587" s="55">
        <v>202.29</v>
      </c>
      <c r="T1587" s="135">
        <f>N1587/S1587</f>
        <v>0.82974936971674329</v>
      </c>
      <c r="U1587" s="55">
        <f>TRUNC(J1587*H1587,2)</f>
        <v>0.35</v>
      </c>
      <c r="V1587" s="55">
        <f>TRUNC(L1587*H1587,2)</f>
        <v>167.5</v>
      </c>
      <c r="X1587" s="36" t="b">
        <v>1</v>
      </c>
    </row>
    <row r="1588" spans="1:24" ht="24" x14ac:dyDescent="0.3">
      <c r="A1588" s="42" t="s">
        <v>4677</v>
      </c>
      <c r="B1588" s="128" t="s">
        <v>2401</v>
      </c>
      <c r="C1588" s="50" t="s">
        <v>217</v>
      </c>
      <c r="D1588" s="51">
        <v>92759</v>
      </c>
      <c r="E1588" s="52" t="s">
        <v>3023</v>
      </c>
      <c r="F1588" s="53" t="s">
        <v>280</v>
      </c>
      <c r="G1588" s="54">
        <v>98</v>
      </c>
      <c r="H1588" s="55">
        <v>98</v>
      </c>
      <c r="I1588" s="73">
        <v>10.44</v>
      </c>
      <c r="J1588" s="55">
        <v>8.66</v>
      </c>
      <c r="K1588" s="73">
        <v>4.08</v>
      </c>
      <c r="L1588" s="55">
        <v>3.38</v>
      </c>
      <c r="M1588" s="55">
        <f>TRUNC(((J1588*G1588)+(L1588*G1588)),2)</f>
        <v>1179.92</v>
      </c>
      <c r="N1588" s="55">
        <f>TRUNC(((J1588*H1588)+(L1588*H1588)),2)</f>
        <v>1179.92</v>
      </c>
      <c r="O1588" s="38"/>
      <c r="P1588" s="55">
        <v>10.44</v>
      </c>
      <c r="Q1588" s="55">
        <v>4.08</v>
      </c>
      <c r="R1588" s="55">
        <v>1422.96</v>
      </c>
      <c r="S1588" s="55">
        <v>1422.96</v>
      </c>
      <c r="T1588" s="135">
        <f>N1588/S1588</f>
        <v>0.82920110192837471</v>
      </c>
      <c r="U1588" s="55">
        <f>TRUNC(J1588*H1588,2)</f>
        <v>848.68</v>
      </c>
      <c r="V1588" s="55">
        <f>TRUNC(L1588*H1588,2)</f>
        <v>331.24</v>
      </c>
      <c r="X1588" s="36" t="b">
        <v>1</v>
      </c>
    </row>
    <row r="1589" spans="1:24" ht="24" x14ac:dyDescent="0.3">
      <c r="A1589" s="42" t="s">
        <v>4678</v>
      </c>
      <c r="B1589" s="128" t="s">
        <v>2402</v>
      </c>
      <c r="C1589" s="50" t="s">
        <v>217</v>
      </c>
      <c r="D1589" s="51">
        <v>92762</v>
      </c>
      <c r="E1589" s="56" t="s">
        <v>338</v>
      </c>
      <c r="F1589" s="53" t="s">
        <v>280</v>
      </c>
      <c r="G1589" s="54">
        <v>149</v>
      </c>
      <c r="H1589" s="55">
        <v>149</v>
      </c>
      <c r="I1589" s="73">
        <v>10.3</v>
      </c>
      <c r="J1589" s="55">
        <v>8.5500000000000007</v>
      </c>
      <c r="K1589" s="73">
        <v>1.17</v>
      </c>
      <c r="L1589" s="55">
        <v>0.97</v>
      </c>
      <c r="M1589" s="55">
        <f>TRUNC(((J1589*G1589)+(L1589*G1589)),2)</f>
        <v>1418.48</v>
      </c>
      <c r="N1589" s="55">
        <f>TRUNC(((J1589*H1589)+(L1589*H1589)),2)</f>
        <v>1418.48</v>
      </c>
      <c r="O1589" s="38"/>
      <c r="P1589" s="55">
        <v>10.3</v>
      </c>
      <c r="Q1589" s="55">
        <v>1.17</v>
      </c>
      <c r="R1589" s="55">
        <v>1709.03</v>
      </c>
      <c r="S1589" s="55">
        <v>1709.03</v>
      </c>
      <c r="T1589" s="135">
        <f>N1589/S1589</f>
        <v>0.82999128160418489</v>
      </c>
      <c r="U1589" s="55">
        <f>TRUNC(J1589*H1589,2)</f>
        <v>1273.95</v>
      </c>
      <c r="V1589" s="55">
        <f>TRUNC(L1589*H1589,2)</f>
        <v>144.53</v>
      </c>
      <c r="X1589" s="36" t="b">
        <v>1</v>
      </c>
    </row>
    <row r="1590" spans="1:24" ht="24" x14ac:dyDescent="0.3">
      <c r="A1590" s="42" t="s">
        <v>4679</v>
      </c>
      <c r="B1590" s="128" t="s">
        <v>2403</v>
      </c>
      <c r="C1590" s="50" t="s">
        <v>217</v>
      </c>
      <c r="D1590" s="51">
        <v>92763</v>
      </c>
      <c r="E1590" s="52" t="s">
        <v>3039</v>
      </c>
      <c r="F1590" s="53" t="s">
        <v>280</v>
      </c>
      <c r="G1590" s="54">
        <v>80</v>
      </c>
      <c r="H1590" s="55">
        <v>80</v>
      </c>
      <c r="I1590" s="73">
        <v>8.92</v>
      </c>
      <c r="J1590" s="55">
        <v>7.4</v>
      </c>
      <c r="K1590" s="73">
        <v>0.72</v>
      </c>
      <c r="L1590" s="55">
        <v>0.59</v>
      </c>
      <c r="M1590" s="55">
        <f>TRUNC(((J1590*G1590)+(L1590*G1590)),2)</f>
        <v>639.20000000000005</v>
      </c>
      <c r="N1590" s="55">
        <f>TRUNC(((J1590*H1590)+(L1590*H1590)),2)</f>
        <v>639.20000000000005</v>
      </c>
      <c r="O1590" s="38"/>
      <c r="P1590" s="55">
        <v>8.92</v>
      </c>
      <c r="Q1590" s="55">
        <v>0.72</v>
      </c>
      <c r="R1590" s="55">
        <v>771.2</v>
      </c>
      <c r="S1590" s="55">
        <v>771.2</v>
      </c>
      <c r="T1590" s="135">
        <f>N1590/S1590</f>
        <v>0.82883817427385897</v>
      </c>
      <c r="U1590" s="55">
        <f>TRUNC(J1590*H1590,2)</f>
        <v>592</v>
      </c>
      <c r="V1590" s="55">
        <f>TRUNC(L1590*H1590,2)</f>
        <v>47.2</v>
      </c>
      <c r="X1590" s="36" t="b">
        <v>1</v>
      </c>
    </row>
    <row r="1591" spans="1:24" x14ac:dyDescent="0.25">
      <c r="A1591" s="42" t="s">
        <v>4680</v>
      </c>
      <c r="B1591" s="128" t="s">
        <v>2404</v>
      </c>
      <c r="C1591" s="50" t="s">
        <v>163</v>
      </c>
      <c r="D1591" s="51">
        <v>60307</v>
      </c>
      <c r="E1591" s="56" t="s">
        <v>2405</v>
      </c>
      <c r="F1591" s="53" t="s">
        <v>280</v>
      </c>
      <c r="G1591" s="54">
        <v>333</v>
      </c>
      <c r="H1591" s="55">
        <v>333</v>
      </c>
      <c r="I1591" s="73">
        <v>8.9600000000000009</v>
      </c>
      <c r="J1591" s="55">
        <v>7.43</v>
      </c>
      <c r="K1591" s="73">
        <v>3.74</v>
      </c>
      <c r="L1591" s="55">
        <v>3.1</v>
      </c>
      <c r="M1591" s="55">
        <f>TRUNC(((J1591*G1591)+(L1591*G1591)),2)</f>
        <v>3506.49</v>
      </c>
      <c r="N1591" s="55">
        <f>TRUNC(((J1591*H1591)+(L1591*H1591)),2)</f>
        <v>3506.49</v>
      </c>
      <c r="O1591" s="37"/>
      <c r="P1591" s="55">
        <v>8.9600000000000009</v>
      </c>
      <c r="Q1591" s="55">
        <v>3.74</v>
      </c>
      <c r="R1591" s="55">
        <v>4229.1000000000004</v>
      </c>
      <c r="S1591" s="55">
        <v>4229.1000000000004</v>
      </c>
      <c r="T1591" s="135">
        <f>N1591/S1591</f>
        <v>0.82913385826771646</v>
      </c>
      <c r="U1591" s="55">
        <f>TRUNC(J1591*H1591,2)</f>
        <v>2474.19</v>
      </c>
      <c r="V1591" s="55">
        <f>TRUNC(L1591*H1591,2)</f>
        <v>1032.3</v>
      </c>
      <c r="X1591" s="36" t="b">
        <v>1</v>
      </c>
    </row>
    <row r="1592" spans="1:24" x14ac:dyDescent="0.25">
      <c r="A1592" s="42" t="s">
        <v>4681</v>
      </c>
      <c r="B1592" s="129" t="s">
        <v>2406</v>
      </c>
      <c r="C1592" s="133"/>
      <c r="D1592" s="133"/>
      <c r="E1592" s="58" t="s">
        <v>1738</v>
      </c>
      <c r="F1592" s="133"/>
      <c r="G1592" s="59"/>
      <c r="H1592" s="59"/>
      <c r="I1592" s="72"/>
      <c r="J1592" s="59"/>
      <c r="K1592" s="72"/>
      <c r="L1592" s="59"/>
      <c r="M1592" s="60">
        <f>SUM(M1593:M1600)</f>
        <v>8918.7300000000014</v>
      </c>
      <c r="N1592" s="60">
        <f>SUM(N1593:N1600)</f>
        <v>8918.7300000000014</v>
      </c>
      <c r="O1592" s="37"/>
      <c r="P1592" s="59"/>
      <c r="Q1592" s="59"/>
      <c r="R1592" s="60">
        <v>10748.69</v>
      </c>
      <c r="S1592" s="60">
        <v>10748.69</v>
      </c>
      <c r="T1592" s="135">
        <f>N1592/S1592</f>
        <v>0.82975041609721756</v>
      </c>
      <c r="U1592" s="55">
        <f>TRUNC(J1592*H1592,2)</f>
        <v>0</v>
      </c>
      <c r="V1592" s="55">
        <f>TRUNC(L1592*H1592,2)</f>
        <v>0</v>
      </c>
      <c r="X1592" s="36" t="b">
        <v>1</v>
      </c>
    </row>
    <row r="1593" spans="1:24" x14ac:dyDescent="0.25">
      <c r="A1593" s="42" t="s">
        <v>4682</v>
      </c>
      <c r="B1593" s="128" t="s">
        <v>2407</v>
      </c>
      <c r="C1593" s="50" t="s">
        <v>163</v>
      </c>
      <c r="D1593" s="51">
        <v>60205</v>
      </c>
      <c r="E1593" s="56" t="s">
        <v>324</v>
      </c>
      <c r="F1593" s="53" t="s">
        <v>164</v>
      </c>
      <c r="G1593" s="54">
        <v>65.3</v>
      </c>
      <c r="H1593" s="55">
        <v>65.3</v>
      </c>
      <c r="I1593" s="73">
        <v>32.85</v>
      </c>
      <c r="J1593" s="55">
        <v>27.26</v>
      </c>
      <c r="K1593" s="73">
        <v>23.52</v>
      </c>
      <c r="L1593" s="55">
        <v>19.52</v>
      </c>
      <c r="M1593" s="55">
        <f>TRUNC(((J1593*G1593)+(L1593*G1593)),2)</f>
        <v>3054.73</v>
      </c>
      <c r="N1593" s="55">
        <f>TRUNC(((J1593*H1593)+(L1593*H1593)),2)</f>
        <v>3054.73</v>
      </c>
      <c r="O1593" s="37"/>
      <c r="P1593" s="55">
        <v>32.85</v>
      </c>
      <c r="Q1593" s="55">
        <v>23.52</v>
      </c>
      <c r="R1593" s="55">
        <v>3680.96</v>
      </c>
      <c r="S1593" s="55">
        <v>3680.96</v>
      </c>
      <c r="T1593" s="135">
        <f>N1593/S1593</f>
        <v>0.82987318525602016</v>
      </c>
      <c r="U1593" s="55">
        <f>TRUNC(J1593*H1593,2)</f>
        <v>1780.07</v>
      </c>
      <c r="V1593" s="55">
        <f>TRUNC(L1593*H1593,2)</f>
        <v>1274.6500000000001</v>
      </c>
      <c r="X1593" s="36" t="b">
        <v>1</v>
      </c>
    </row>
    <row r="1594" spans="1:24" x14ac:dyDescent="0.25">
      <c r="A1594" s="42" t="s">
        <v>4683</v>
      </c>
      <c r="B1594" s="128" t="s">
        <v>2408</v>
      </c>
      <c r="C1594" s="50" t="s">
        <v>163</v>
      </c>
      <c r="D1594" s="51">
        <v>60524</v>
      </c>
      <c r="E1594" s="56" t="s">
        <v>292</v>
      </c>
      <c r="F1594" s="53" t="s">
        <v>211</v>
      </c>
      <c r="G1594" s="54">
        <v>4.9000000000000004</v>
      </c>
      <c r="H1594" s="55">
        <v>4.9000000000000004</v>
      </c>
      <c r="I1594" s="73">
        <v>557.77</v>
      </c>
      <c r="J1594" s="55">
        <v>463</v>
      </c>
      <c r="K1594" s="73">
        <v>0</v>
      </c>
      <c r="L1594" s="55">
        <v>0</v>
      </c>
      <c r="M1594" s="55">
        <f>TRUNC(((J1594*G1594)+(L1594*G1594)),2)</f>
        <v>2268.6999999999998</v>
      </c>
      <c r="N1594" s="55">
        <f>TRUNC(((J1594*H1594)+(L1594*H1594)),2)</f>
        <v>2268.6999999999998</v>
      </c>
      <c r="O1594" s="37"/>
      <c r="P1594" s="55">
        <v>557.77</v>
      </c>
      <c r="Q1594" s="55">
        <v>0</v>
      </c>
      <c r="R1594" s="55">
        <v>2733.07</v>
      </c>
      <c r="S1594" s="55">
        <v>2733.07</v>
      </c>
      <c r="T1594" s="135">
        <f>N1594/S1594</f>
        <v>0.83009216741612901</v>
      </c>
      <c r="U1594" s="55">
        <f>TRUNC(J1594*H1594,2)</f>
        <v>2268.6999999999998</v>
      </c>
      <c r="V1594" s="55">
        <f>TRUNC(L1594*H1594,2)</f>
        <v>0</v>
      </c>
      <c r="X1594" s="36" t="b">
        <v>1</v>
      </c>
    </row>
    <row r="1595" spans="1:24" ht="24" x14ac:dyDescent="0.3">
      <c r="A1595" s="42" t="s">
        <v>4684</v>
      </c>
      <c r="B1595" s="128" t="s">
        <v>2409</v>
      </c>
      <c r="C1595" s="50" t="s">
        <v>163</v>
      </c>
      <c r="D1595" s="51">
        <v>60800</v>
      </c>
      <c r="E1595" s="52" t="s">
        <v>3024</v>
      </c>
      <c r="F1595" s="53" t="s">
        <v>211</v>
      </c>
      <c r="G1595" s="54">
        <v>4.9000000000000004</v>
      </c>
      <c r="H1595" s="55">
        <v>4.9000000000000004</v>
      </c>
      <c r="I1595" s="73">
        <v>0.12</v>
      </c>
      <c r="J1595" s="55">
        <v>0.09</v>
      </c>
      <c r="K1595" s="73">
        <v>51.75</v>
      </c>
      <c r="L1595" s="55">
        <v>42.95</v>
      </c>
      <c r="M1595" s="55">
        <f>TRUNC(((J1595*G1595)+(L1595*G1595)),2)</f>
        <v>210.89</v>
      </c>
      <c r="N1595" s="55">
        <f>TRUNC(((J1595*H1595)+(L1595*H1595)),2)</f>
        <v>210.89</v>
      </c>
      <c r="O1595" s="38"/>
      <c r="P1595" s="55">
        <v>0.12</v>
      </c>
      <c r="Q1595" s="55">
        <v>51.75</v>
      </c>
      <c r="R1595" s="55">
        <v>254.16</v>
      </c>
      <c r="S1595" s="55">
        <v>254.16</v>
      </c>
      <c r="T1595" s="135">
        <f>N1595/S1595</f>
        <v>0.82975291155177833</v>
      </c>
      <c r="U1595" s="55">
        <f>TRUNC(J1595*H1595,2)</f>
        <v>0.44</v>
      </c>
      <c r="V1595" s="55">
        <f>TRUNC(L1595*H1595,2)</f>
        <v>210.45</v>
      </c>
      <c r="X1595" s="36" t="b">
        <v>1</v>
      </c>
    </row>
    <row r="1596" spans="1:24" ht="24" x14ac:dyDescent="0.3">
      <c r="A1596" s="42" t="s">
        <v>4685</v>
      </c>
      <c r="B1596" s="128" t="s">
        <v>2410</v>
      </c>
      <c r="C1596" s="50" t="s">
        <v>217</v>
      </c>
      <c r="D1596" s="51">
        <v>92759</v>
      </c>
      <c r="E1596" s="52" t="s">
        <v>3023</v>
      </c>
      <c r="F1596" s="53" t="s">
        <v>280</v>
      </c>
      <c r="G1596" s="54">
        <v>102</v>
      </c>
      <c r="H1596" s="55">
        <v>102</v>
      </c>
      <c r="I1596" s="73">
        <v>10.44</v>
      </c>
      <c r="J1596" s="55">
        <v>8.66</v>
      </c>
      <c r="K1596" s="73">
        <v>4.08</v>
      </c>
      <c r="L1596" s="55">
        <v>3.38</v>
      </c>
      <c r="M1596" s="55">
        <f>TRUNC(((J1596*G1596)+(L1596*G1596)),2)</f>
        <v>1228.08</v>
      </c>
      <c r="N1596" s="55">
        <f>TRUNC(((J1596*H1596)+(L1596*H1596)),2)</f>
        <v>1228.08</v>
      </c>
      <c r="O1596" s="38"/>
      <c r="P1596" s="55">
        <v>10.44</v>
      </c>
      <c r="Q1596" s="55">
        <v>4.08</v>
      </c>
      <c r="R1596" s="55">
        <v>1481.04</v>
      </c>
      <c r="S1596" s="55">
        <v>1481.04</v>
      </c>
      <c r="T1596" s="135">
        <f>N1596/S1596</f>
        <v>0.8292011019283746</v>
      </c>
      <c r="U1596" s="55">
        <f>TRUNC(J1596*H1596,2)</f>
        <v>883.32</v>
      </c>
      <c r="V1596" s="55">
        <f>TRUNC(L1596*H1596,2)</f>
        <v>344.76</v>
      </c>
      <c r="X1596" s="36" t="b">
        <v>1</v>
      </c>
    </row>
    <row r="1597" spans="1:24" x14ac:dyDescent="0.25">
      <c r="A1597" s="42" t="s">
        <v>4686</v>
      </c>
      <c r="B1597" s="128" t="s">
        <v>2411</v>
      </c>
      <c r="C1597" s="50" t="s">
        <v>163</v>
      </c>
      <c r="D1597" s="51">
        <v>60303</v>
      </c>
      <c r="E1597" s="56" t="s">
        <v>335</v>
      </c>
      <c r="F1597" s="53" t="s">
        <v>280</v>
      </c>
      <c r="G1597" s="54">
        <v>4</v>
      </c>
      <c r="H1597" s="55">
        <v>4</v>
      </c>
      <c r="I1597" s="73">
        <v>9.68</v>
      </c>
      <c r="J1597" s="55">
        <v>8.0299999999999994</v>
      </c>
      <c r="K1597" s="73">
        <v>2.98</v>
      </c>
      <c r="L1597" s="55">
        <v>2.4700000000000002</v>
      </c>
      <c r="M1597" s="55">
        <f>TRUNC(((J1597*G1597)+(L1597*G1597)),2)</f>
        <v>42</v>
      </c>
      <c r="N1597" s="55">
        <f>TRUNC(((J1597*H1597)+(L1597*H1597)),2)</f>
        <v>42</v>
      </c>
      <c r="O1597" s="37"/>
      <c r="P1597" s="55">
        <v>9.68</v>
      </c>
      <c r="Q1597" s="55">
        <v>2.98</v>
      </c>
      <c r="R1597" s="55">
        <v>50.64</v>
      </c>
      <c r="S1597" s="55">
        <v>50.64</v>
      </c>
      <c r="T1597" s="135">
        <f>N1597/S1597</f>
        <v>0.82938388625592419</v>
      </c>
      <c r="U1597" s="55">
        <f>TRUNC(J1597*H1597,2)</f>
        <v>32.119999999999997</v>
      </c>
      <c r="V1597" s="55">
        <f>TRUNC(L1597*H1597,2)</f>
        <v>9.8800000000000008</v>
      </c>
      <c r="X1597" s="36" t="b">
        <v>1</v>
      </c>
    </row>
    <row r="1598" spans="1:24" x14ac:dyDescent="0.25">
      <c r="A1598" s="42" t="s">
        <v>4687</v>
      </c>
      <c r="B1598" s="128" t="s">
        <v>2412</v>
      </c>
      <c r="C1598" s="50" t="s">
        <v>163</v>
      </c>
      <c r="D1598" s="51">
        <v>60304</v>
      </c>
      <c r="E1598" s="56" t="s">
        <v>318</v>
      </c>
      <c r="F1598" s="53" t="s">
        <v>280</v>
      </c>
      <c r="G1598" s="54">
        <v>137</v>
      </c>
      <c r="H1598" s="55">
        <v>137</v>
      </c>
      <c r="I1598" s="73">
        <v>9.16</v>
      </c>
      <c r="J1598" s="55">
        <v>7.6</v>
      </c>
      <c r="K1598" s="73">
        <v>2.98</v>
      </c>
      <c r="L1598" s="55">
        <v>2.4700000000000002</v>
      </c>
      <c r="M1598" s="55">
        <f>TRUNC(((J1598*G1598)+(L1598*G1598)),2)</f>
        <v>1379.59</v>
      </c>
      <c r="N1598" s="55">
        <f>TRUNC(((J1598*H1598)+(L1598*H1598)),2)</f>
        <v>1379.59</v>
      </c>
      <c r="O1598" s="37"/>
      <c r="P1598" s="55">
        <v>9.16</v>
      </c>
      <c r="Q1598" s="55">
        <v>2.98</v>
      </c>
      <c r="R1598" s="55">
        <v>1663.18</v>
      </c>
      <c r="S1598" s="55">
        <v>1663.18</v>
      </c>
      <c r="T1598" s="135">
        <f>N1598/S1598</f>
        <v>0.82948929159802298</v>
      </c>
      <c r="U1598" s="55">
        <f>TRUNC(J1598*H1598,2)</f>
        <v>1041.2</v>
      </c>
      <c r="V1598" s="55">
        <f>TRUNC(L1598*H1598,2)</f>
        <v>338.39</v>
      </c>
      <c r="X1598" s="36" t="b">
        <v>1</v>
      </c>
    </row>
    <row r="1599" spans="1:24" ht="24" x14ac:dyDescent="0.3">
      <c r="A1599" s="42" t="s">
        <v>4688</v>
      </c>
      <c r="B1599" s="128" t="s">
        <v>2413</v>
      </c>
      <c r="C1599" s="50" t="s">
        <v>217</v>
      </c>
      <c r="D1599" s="51">
        <v>92762</v>
      </c>
      <c r="E1599" s="56" t="s">
        <v>338</v>
      </c>
      <c r="F1599" s="53" t="s">
        <v>280</v>
      </c>
      <c r="G1599" s="54">
        <v>52</v>
      </c>
      <c r="H1599" s="55">
        <v>52</v>
      </c>
      <c r="I1599" s="73">
        <v>10.3</v>
      </c>
      <c r="J1599" s="55">
        <v>8.5500000000000007</v>
      </c>
      <c r="K1599" s="73">
        <v>1.17</v>
      </c>
      <c r="L1599" s="55">
        <v>0.97</v>
      </c>
      <c r="M1599" s="55">
        <f>TRUNC(((J1599*G1599)+(L1599*G1599)),2)</f>
        <v>495.04</v>
      </c>
      <c r="N1599" s="55">
        <f>TRUNC(((J1599*H1599)+(L1599*H1599)),2)</f>
        <v>495.04</v>
      </c>
      <c r="O1599" s="38"/>
      <c r="P1599" s="55">
        <v>10.3</v>
      </c>
      <c r="Q1599" s="55">
        <v>1.17</v>
      </c>
      <c r="R1599" s="55">
        <v>596.44000000000005</v>
      </c>
      <c r="S1599" s="55">
        <v>596.44000000000005</v>
      </c>
      <c r="T1599" s="135">
        <f>N1599/S1599</f>
        <v>0.82999128160418478</v>
      </c>
      <c r="U1599" s="55">
        <f>TRUNC(J1599*H1599,2)</f>
        <v>444.6</v>
      </c>
      <c r="V1599" s="55">
        <f>TRUNC(L1599*H1599,2)</f>
        <v>50.44</v>
      </c>
      <c r="X1599" s="36" t="b">
        <v>1</v>
      </c>
    </row>
    <row r="1600" spans="1:24" ht="24" x14ac:dyDescent="0.3">
      <c r="A1600" s="42" t="s">
        <v>4689</v>
      </c>
      <c r="B1600" s="128" t="s">
        <v>2414</v>
      </c>
      <c r="C1600" s="50" t="s">
        <v>217</v>
      </c>
      <c r="D1600" s="51">
        <v>92763</v>
      </c>
      <c r="E1600" s="56" t="s">
        <v>340</v>
      </c>
      <c r="F1600" s="53" t="s">
        <v>280</v>
      </c>
      <c r="G1600" s="54">
        <v>30</v>
      </c>
      <c r="H1600" s="55">
        <v>30</v>
      </c>
      <c r="I1600" s="73">
        <v>8.92</v>
      </c>
      <c r="J1600" s="55">
        <v>7.4</v>
      </c>
      <c r="K1600" s="73">
        <v>0.72</v>
      </c>
      <c r="L1600" s="55">
        <v>0.59</v>
      </c>
      <c r="M1600" s="55">
        <f>TRUNC(((J1600*G1600)+(L1600*G1600)),2)</f>
        <v>239.7</v>
      </c>
      <c r="N1600" s="55">
        <f>TRUNC(((J1600*H1600)+(L1600*H1600)),2)</f>
        <v>239.7</v>
      </c>
      <c r="O1600" s="38"/>
      <c r="P1600" s="55">
        <v>8.92</v>
      </c>
      <c r="Q1600" s="55">
        <v>0.72</v>
      </c>
      <c r="R1600" s="55">
        <v>289.2</v>
      </c>
      <c r="S1600" s="55">
        <v>289.2</v>
      </c>
      <c r="T1600" s="135">
        <f>N1600/S1600</f>
        <v>0.82883817427385886</v>
      </c>
      <c r="U1600" s="55">
        <f>TRUNC(J1600*H1600,2)</f>
        <v>222</v>
      </c>
      <c r="V1600" s="55">
        <f>TRUNC(L1600*H1600,2)</f>
        <v>17.7</v>
      </c>
      <c r="X1600" s="36" t="b">
        <v>1</v>
      </c>
    </row>
    <row r="1601" spans="1:24" x14ac:dyDescent="0.25">
      <c r="A1601" s="42" t="s">
        <v>4690</v>
      </c>
      <c r="B1601" s="129" t="s">
        <v>2415</v>
      </c>
      <c r="C1601" s="133"/>
      <c r="D1601" s="133"/>
      <c r="E1601" s="58" t="s">
        <v>2416</v>
      </c>
      <c r="F1601" s="133"/>
      <c r="G1601" s="59"/>
      <c r="H1601" s="59"/>
      <c r="I1601" s="72"/>
      <c r="J1601" s="59"/>
      <c r="K1601" s="72"/>
      <c r="L1601" s="59"/>
      <c r="M1601" s="60">
        <f>M1602</f>
        <v>7205.9</v>
      </c>
      <c r="N1601" s="60">
        <f>N1602</f>
        <v>7205.9</v>
      </c>
      <c r="O1601" s="37"/>
      <c r="P1601" s="59"/>
      <c r="Q1601" s="59"/>
      <c r="R1601" s="60">
        <v>8681.35</v>
      </c>
      <c r="S1601" s="60">
        <v>8681.35</v>
      </c>
      <c r="T1601" s="135">
        <f>N1601/S1601</f>
        <v>0.83004371439925806</v>
      </c>
      <c r="U1601" s="55">
        <f>TRUNC(J1601*H1601,2)</f>
        <v>0</v>
      </c>
      <c r="V1601" s="55">
        <f>TRUNC(L1601*H1601,2)</f>
        <v>0</v>
      </c>
      <c r="X1601" s="36" t="b">
        <v>1</v>
      </c>
    </row>
    <row r="1602" spans="1:24" ht="36" x14ac:dyDescent="0.3">
      <c r="A1602" s="42" t="s">
        <v>4691</v>
      </c>
      <c r="B1602" s="128" t="s">
        <v>2417</v>
      </c>
      <c r="C1602" s="50" t="s">
        <v>197</v>
      </c>
      <c r="D1602" s="57" t="s">
        <v>1761</v>
      </c>
      <c r="E1602" s="56" t="s">
        <v>1762</v>
      </c>
      <c r="F1602" s="53" t="s">
        <v>164</v>
      </c>
      <c r="G1602" s="54">
        <v>57.5</v>
      </c>
      <c r="H1602" s="55">
        <v>57.5</v>
      </c>
      <c r="I1602" s="73">
        <v>116.09</v>
      </c>
      <c r="J1602" s="55">
        <v>96.36</v>
      </c>
      <c r="K1602" s="73">
        <v>34.89</v>
      </c>
      <c r="L1602" s="55">
        <v>28.96</v>
      </c>
      <c r="M1602" s="55">
        <f>TRUNC(((J1602*G1602)+(L1602*G1602)),2)</f>
        <v>7205.9</v>
      </c>
      <c r="N1602" s="55">
        <f>TRUNC(((J1602*H1602)+(L1602*H1602)),2)</f>
        <v>7205.9</v>
      </c>
      <c r="O1602" s="313"/>
      <c r="P1602" s="55">
        <v>116.09</v>
      </c>
      <c r="Q1602" s="55">
        <v>34.89</v>
      </c>
      <c r="R1602" s="55">
        <v>8681.35</v>
      </c>
      <c r="S1602" s="55">
        <v>8681.35</v>
      </c>
      <c r="T1602" s="135">
        <f>N1602/S1602</f>
        <v>0.83004371439925806</v>
      </c>
      <c r="U1602" s="55">
        <f>TRUNC(J1602*H1602,2)</f>
        <v>5540.7</v>
      </c>
      <c r="V1602" s="55">
        <f>TRUNC(L1602*H1602,2)</f>
        <v>1665.2</v>
      </c>
      <c r="X1602" s="36" t="b">
        <v>1</v>
      </c>
    </row>
    <row r="1603" spans="1:24" x14ac:dyDescent="0.25">
      <c r="A1603" s="42" t="s">
        <v>4692</v>
      </c>
      <c r="B1603" s="129" t="s">
        <v>2418</v>
      </c>
      <c r="C1603" s="133"/>
      <c r="D1603" s="133"/>
      <c r="E1603" s="58" t="s">
        <v>350</v>
      </c>
      <c r="F1603" s="133"/>
      <c r="G1603" s="59"/>
      <c r="H1603" s="59"/>
      <c r="I1603" s="72"/>
      <c r="J1603" s="59"/>
      <c r="K1603" s="72"/>
      <c r="L1603" s="59"/>
      <c r="M1603" s="60">
        <f>M1604</f>
        <v>1342.58</v>
      </c>
      <c r="N1603" s="60">
        <f>N1604</f>
        <v>1342.58</v>
      </c>
      <c r="O1603" s="37"/>
      <c r="P1603" s="59"/>
      <c r="Q1603" s="59"/>
      <c r="R1603" s="60">
        <v>1617.38</v>
      </c>
      <c r="S1603" s="60">
        <v>1617.38</v>
      </c>
      <c r="T1603" s="135">
        <f>N1603/S1603</f>
        <v>0.83009558668958427</v>
      </c>
      <c r="U1603" s="55">
        <f>TRUNC(J1603*H1603,2)</f>
        <v>0</v>
      </c>
      <c r="V1603" s="55">
        <f>TRUNC(L1603*H1603,2)</f>
        <v>0</v>
      </c>
      <c r="X1603" s="36" t="b">
        <v>1</v>
      </c>
    </row>
    <row r="1604" spans="1:24" x14ac:dyDescent="0.25">
      <c r="A1604" s="42" t="s">
        <v>4693</v>
      </c>
      <c r="B1604" s="128" t="s">
        <v>2419</v>
      </c>
      <c r="C1604" s="50" t="s">
        <v>163</v>
      </c>
      <c r="D1604" s="51">
        <v>60010</v>
      </c>
      <c r="E1604" s="56" t="s">
        <v>352</v>
      </c>
      <c r="F1604" s="53" t="s">
        <v>211</v>
      </c>
      <c r="G1604" s="54">
        <v>0.55000000000000004</v>
      </c>
      <c r="H1604" s="55">
        <v>0.55000000000000004</v>
      </c>
      <c r="I1604" s="73">
        <v>2192.1</v>
      </c>
      <c r="J1604" s="55">
        <v>1819.66</v>
      </c>
      <c r="K1604" s="73">
        <v>748.6</v>
      </c>
      <c r="L1604" s="55">
        <v>621.41</v>
      </c>
      <c r="M1604" s="55">
        <f>TRUNC(((J1604*G1604)+(L1604*G1604)),2)</f>
        <v>1342.58</v>
      </c>
      <c r="N1604" s="55">
        <f>TRUNC(((J1604*H1604)+(L1604*H1604)),2)</f>
        <v>1342.58</v>
      </c>
      <c r="O1604" s="37"/>
      <c r="P1604" s="55">
        <v>2192.1</v>
      </c>
      <c r="Q1604" s="55">
        <v>748.6</v>
      </c>
      <c r="R1604" s="55">
        <v>1617.38</v>
      </c>
      <c r="S1604" s="55">
        <v>1617.38</v>
      </c>
      <c r="T1604" s="135">
        <f>N1604/S1604</f>
        <v>0.83009558668958427</v>
      </c>
      <c r="U1604" s="55">
        <f>TRUNC(J1604*H1604,2)</f>
        <v>1000.81</v>
      </c>
      <c r="V1604" s="55">
        <f>TRUNC(L1604*H1604,2)</f>
        <v>341.77</v>
      </c>
      <c r="X1604" s="36" t="b">
        <v>1</v>
      </c>
    </row>
    <row r="1605" spans="1:24" x14ac:dyDescent="0.25">
      <c r="A1605" s="42" t="s">
        <v>4694</v>
      </c>
      <c r="B1605" s="129" t="s">
        <v>2420</v>
      </c>
      <c r="C1605" s="133"/>
      <c r="D1605" s="133"/>
      <c r="E1605" s="58" t="s">
        <v>300</v>
      </c>
      <c r="F1605" s="133"/>
      <c r="G1605" s="59"/>
      <c r="H1605" s="59"/>
      <c r="I1605" s="72"/>
      <c r="J1605" s="59"/>
      <c r="K1605" s="72"/>
      <c r="L1605" s="59"/>
      <c r="M1605" s="60">
        <f>M1606</f>
        <v>224.1</v>
      </c>
      <c r="N1605" s="60">
        <f>N1606</f>
        <v>224.1</v>
      </c>
      <c r="O1605" s="37"/>
      <c r="P1605" s="59"/>
      <c r="Q1605" s="59"/>
      <c r="R1605" s="60">
        <v>270</v>
      </c>
      <c r="S1605" s="60">
        <v>270</v>
      </c>
      <c r="T1605" s="135">
        <f>N1605/S1605</f>
        <v>0.83</v>
      </c>
      <c r="U1605" s="55">
        <f>TRUNC(J1605*H1605,2)</f>
        <v>0</v>
      </c>
      <c r="V1605" s="55">
        <f>TRUNC(L1605*H1605,2)</f>
        <v>0</v>
      </c>
      <c r="X1605" s="36" t="b">
        <v>1</v>
      </c>
    </row>
    <row r="1606" spans="1:24" x14ac:dyDescent="0.25">
      <c r="A1606" s="42" t="s">
        <v>4695</v>
      </c>
      <c r="B1606" s="128" t="s">
        <v>2421</v>
      </c>
      <c r="C1606" s="50" t="s">
        <v>163</v>
      </c>
      <c r="D1606" s="51">
        <v>60487</v>
      </c>
      <c r="E1606" s="56" t="s">
        <v>302</v>
      </c>
      <c r="F1606" s="53" t="s">
        <v>160</v>
      </c>
      <c r="G1606" s="54">
        <v>18</v>
      </c>
      <c r="H1606" s="55">
        <v>18</v>
      </c>
      <c r="I1606" s="73">
        <v>15</v>
      </c>
      <c r="J1606" s="55">
        <v>12.45</v>
      </c>
      <c r="K1606" s="73">
        <v>0</v>
      </c>
      <c r="L1606" s="55">
        <v>0</v>
      </c>
      <c r="M1606" s="55">
        <f>TRUNC(((J1606*G1606)+(L1606*G1606)),2)</f>
        <v>224.1</v>
      </c>
      <c r="N1606" s="55">
        <f>TRUNC(((J1606*H1606)+(L1606*H1606)),2)</f>
        <v>224.1</v>
      </c>
      <c r="O1606" s="37"/>
      <c r="P1606" s="55">
        <v>15</v>
      </c>
      <c r="Q1606" s="55">
        <v>0</v>
      </c>
      <c r="R1606" s="55">
        <v>270</v>
      </c>
      <c r="S1606" s="55">
        <v>270</v>
      </c>
      <c r="T1606" s="135">
        <f>N1606/S1606</f>
        <v>0.83</v>
      </c>
      <c r="U1606" s="55">
        <f>TRUNC(J1606*H1606,2)</f>
        <v>224.1</v>
      </c>
      <c r="V1606" s="55">
        <f>TRUNC(L1606*H1606,2)</f>
        <v>0</v>
      </c>
      <c r="X1606" s="36" t="b">
        <v>1</v>
      </c>
    </row>
    <row r="1607" spans="1:24" x14ac:dyDescent="0.25">
      <c r="A1607" s="42" t="s">
        <v>4696</v>
      </c>
      <c r="B1607" s="127" t="s">
        <v>2422</v>
      </c>
      <c r="C1607" s="132"/>
      <c r="D1607" s="132"/>
      <c r="E1607" s="47" t="s">
        <v>89</v>
      </c>
      <c r="F1607" s="132"/>
      <c r="G1607" s="48"/>
      <c r="H1607" s="48"/>
      <c r="I1607" s="72"/>
      <c r="J1607" s="48"/>
      <c r="K1607" s="72"/>
      <c r="L1607" s="48"/>
      <c r="M1607" s="314">
        <f>SUM(M1608:M1611)</f>
        <v>11107.76</v>
      </c>
      <c r="N1607" s="314">
        <f>SUM(N1608:N1611)</f>
        <v>11107.76</v>
      </c>
      <c r="O1607" s="37"/>
      <c r="P1607" s="48"/>
      <c r="Q1607" s="48"/>
      <c r="R1607" s="314">
        <v>13383.94</v>
      </c>
      <c r="S1607" s="314">
        <v>13383.94</v>
      </c>
      <c r="T1607" s="135">
        <f>N1607/S1607</f>
        <v>0.82993199312011257</v>
      </c>
      <c r="U1607" s="55">
        <f>TRUNC(J1607*H1607,2)</f>
        <v>0</v>
      </c>
      <c r="V1607" s="55">
        <f>TRUNC(L1607*H1607,2)</f>
        <v>0</v>
      </c>
      <c r="X1607" s="36" t="b">
        <v>1</v>
      </c>
    </row>
    <row r="1608" spans="1:24" x14ac:dyDescent="0.25">
      <c r="A1608" s="42" t="s">
        <v>4697</v>
      </c>
      <c r="B1608" s="128" t="s">
        <v>2423</v>
      </c>
      <c r="C1608" s="50" t="s">
        <v>163</v>
      </c>
      <c r="D1608" s="51">
        <v>100102</v>
      </c>
      <c r="E1608" s="56" t="s">
        <v>2424</v>
      </c>
      <c r="F1608" s="53" t="s">
        <v>164</v>
      </c>
      <c r="G1608" s="54">
        <v>7.8</v>
      </c>
      <c r="H1608" s="55">
        <v>7.8</v>
      </c>
      <c r="I1608" s="73">
        <v>47.37</v>
      </c>
      <c r="J1608" s="55">
        <v>39.32</v>
      </c>
      <c r="K1608" s="73">
        <v>40.54</v>
      </c>
      <c r="L1608" s="55">
        <v>33.65</v>
      </c>
      <c r="M1608" s="55">
        <f>TRUNC(((J1608*G1608)+(L1608*G1608)),2)</f>
        <v>569.16</v>
      </c>
      <c r="N1608" s="55">
        <f>TRUNC(((J1608*H1608)+(L1608*H1608)),2)</f>
        <v>569.16</v>
      </c>
      <c r="O1608" s="37"/>
      <c r="P1608" s="55">
        <v>47.37</v>
      </c>
      <c r="Q1608" s="55">
        <v>40.54</v>
      </c>
      <c r="R1608" s="55">
        <v>685.69</v>
      </c>
      <c r="S1608" s="55">
        <v>685.69</v>
      </c>
      <c r="T1608" s="135">
        <f>N1608/S1608</f>
        <v>0.83005439775992051</v>
      </c>
      <c r="U1608" s="55">
        <f>TRUNC(J1608*H1608,2)</f>
        <v>306.69</v>
      </c>
      <c r="V1608" s="55">
        <f>TRUNC(L1608*H1608,2)</f>
        <v>262.47000000000003</v>
      </c>
      <c r="X1608" s="36" t="b">
        <v>1</v>
      </c>
    </row>
    <row r="1609" spans="1:24" ht="24" x14ac:dyDescent="0.3">
      <c r="A1609" s="42" t="s">
        <v>4698</v>
      </c>
      <c r="B1609" s="128" t="s">
        <v>2425</v>
      </c>
      <c r="C1609" s="50" t="s">
        <v>163</v>
      </c>
      <c r="D1609" s="51">
        <v>100160</v>
      </c>
      <c r="E1609" s="52" t="s">
        <v>3031</v>
      </c>
      <c r="F1609" s="53" t="s">
        <v>164</v>
      </c>
      <c r="G1609" s="54">
        <v>155.37</v>
      </c>
      <c r="H1609" s="55">
        <v>155.37</v>
      </c>
      <c r="I1609" s="73">
        <v>24.74</v>
      </c>
      <c r="J1609" s="55">
        <v>20.53</v>
      </c>
      <c r="K1609" s="73">
        <v>27.93</v>
      </c>
      <c r="L1609" s="55">
        <v>23.18</v>
      </c>
      <c r="M1609" s="55">
        <f>TRUNC(((J1609*G1609)+(L1609*G1609)),2)</f>
        <v>6791.22</v>
      </c>
      <c r="N1609" s="55">
        <f>TRUNC(((J1609*H1609)+(L1609*H1609)),2)</f>
        <v>6791.22</v>
      </c>
      <c r="O1609" s="38"/>
      <c r="P1609" s="55">
        <v>24.74</v>
      </c>
      <c r="Q1609" s="55">
        <v>27.93</v>
      </c>
      <c r="R1609" s="55">
        <v>8183.33</v>
      </c>
      <c r="S1609" s="55">
        <v>8183.33</v>
      </c>
      <c r="T1609" s="135">
        <f>N1609/S1609</f>
        <v>0.82988465575749726</v>
      </c>
      <c r="U1609" s="55">
        <f>TRUNC(J1609*H1609,2)</f>
        <v>3189.74</v>
      </c>
      <c r="V1609" s="55">
        <f>TRUNC(L1609*H1609,2)</f>
        <v>3601.47</v>
      </c>
      <c r="X1609" s="36" t="b">
        <v>1</v>
      </c>
    </row>
    <row r="1610" spans="1:24" ht="24" x14ac:dyDescent="0.3">
      <c r="A1610" s="42" t="s">
        <v>4699</v>
      </c>
      <c r="B1610" s="128" t="s">
        <v>2426</v>
      </c>
      <c r="C1610" s="50" t="s">
        <v>217</v>
      </c>
      <c r="D1610" s="51">
        <v>93201</v>
      </c>
      <c r="E1610" s="56" t="s">
        <v>2269</v>
      </c>
      <c r="F1610" s="53" t="s">
        <v>172</v>
      </c>
      <c r="G1610" s="54">
        <v>31.6</v>
      </c>
      <c r="H1610" s="55">
        <v>31.6</v>
      </c>
      <c r="I1610" s="73">
        <v>2.82</v>
      </c>
      <c r="J1610" s="55">
        <v>2.34</v>
      </c>
      <c r="K1610" s="73">
        <v>4.0999999999999996</v>
      </c>
      <c r="L1610" s="55">
        <v>3.4</v>
      </c>
      <c r="M1610" s="55">
        <f>TRUNC(((J1610*G1610)+(L1610*G1610)),2)</f>
        <v>181.38</v>
      </c>
      <c r="N1610" s="55">
        <f>TRUNC(((J1610*H1610)+(L1610*H1610)),2)</f>
        <v>181.38</v>
      </c>
      <c r="O1610" s="38"/>
      <c r="P1610" s="55">
        <v>2.82</v>
      </c>
      <c r="Q1610" s="55">
        <v>4.0999999999999996</v>
      </c>
      <c r="R1610" s="55">
        <v>218.67</v>
      </c>
      <c r="S1610" s="55">
        <v>218.67</v>
      </c>
      <c r="T1610" s="135">
        <f>N1610/S1610</f>
        <v>0.82946906297160106</v>
      </c>
      <c r="U1610" s="55">
        <f>TRUNC(J1610*H1610,2)</f>
        <v>73.94</v>
      </c>
      <c r="V1610" s="55">
        <f>TRUNC(L1610*H1610,2)</f>
        <v>107.44</v>
      </c>
      <c r="X1610" s="36" t="b">
        <v>1</v>
      </c>
    </row>
    <row r="1611" spans="1:24" x14ac:dyDescent="0.25">
      <c r="A1611" s="42" t="s">
        <v>4700</v>
      </c>
      <c r="B1611" s="128" t="s">
        <v>2427</v>
      </c>
      <c r="C1611" s="50" t="s">
        <v>163</v>
      </c>
      <c r="D1611" s="51">
        <v>100501</v>
      </c>
      <c r="E1611" s="56" t="s">
        <v>2428</v>
      </c>
      <c r="F1611" s="53" t="s">
        <v>164</v>
      </c>
      <c r="G1611" s="54">
        <v>25</v>
      </c>
      <c r="H1611" s="55">
        <v>25</v>
      </c>
      <c r="I1611" s="73">
        <v>118.16</v>
      </c>
      <c r="J1611" s="55">
        <v>98.08</v>
      </c>
      <c r="K1611" s="73">
        <v>53.69</v>
      </c>
      <c r="L1611" s="55">
        <v>44.56</v>
      </c>
      <c r="M1611" s="55">
        <f>TRUNC(((J1611*G1611)+(L1611*G1611)),2)</f>
        <v>3566</v>
      </c>
      <c r="N1611" s="55">
        <f>TRUNC(((J1611*H1611)+(L1611*H1611)),2)</f>
        <v>3566</v>
      </c>
      <c r="O1611" s="37"/>
      <c r="P1611" s="55">
        <v>118.16</v>
      </c>
      <c r="Q1611" s="55">
        <v>53.69</v>
      </c>
      <c r="R1611" s="55">
        <v>4296.25</v>
      </c>
      <c r="S1611" s="55">
        <v>4296.25</v>
      </c>
      <c r="T1611" s="135">
        <f>N1611/S1611</f>
        <v>0.83002618562700026</v>
      </c>
      <c r="U1611" s="55">
        <f>TRUNC(J1611*H1611,2)</f>
        <v>2452</v>
      </c>
      <c r="V1611" s="55">
        <f>TRUNC(L1611*H1611,2)</f>
        <v>1114</v>
      </c>
      <c r="X1611" s="36" t="b">
        <v>1</v>
      </c>
    </row>
    <row r="1612" spans="1:24" x14ac:dyDescent="0.25">
      <c r="A1612" s="42" t="s">
        <v>4701</v>
      </c>
      <c r="B1612" s="127" t="s">
        <v>2429</v>
      </c>
      <c r="C1612" s="132"/>
      <c r="D1612" s="132"/>
      <c r="E1612" s="47" t="s">
        <v>91</v>
      </c>
      <c r="F1612" s="132"/>
      <c r="G1612" s="48"/>
      <c r="H1612" s="48"/>
      <c r="I1612" s="72"/>
      <c r="J1612" s="48"/>
      <c r="K1612" s="72"/>
      <c r="L1612" s="48"/>
      <c r="M1612" s="49">
        <f>M1613+M1615</f>
        <v>3303.8</v>
      </c>
      <c r="N1612" s="65">
        <f>N1613+N1615</f>
        <v>3303.8</v>
      </c>
      <c r="O1612" s="37"/>
      <c r="P1612" s="48"/>
      <c r="Q1612" s="48"/>
      <c r="R1612" s="49">
        <v>3982.52</v>
      </c>
      <c r="S1612" s="49">
        <v>3982.52</v>
      </c>
      <c r="T1612" s="135">
        <f>N1612/S1612</f>
        <v>0.82957524381547365</v>
      </c>
      <c r="U1612" s="55">
        <f>TRUNC(J1612*H1612,2)</f>
        <v>0</v>
      </c>
      <c r="V1612" s="55">
        <f>TRUNC(L1612*H1612,2)</f>
        <v>0</v>
      </c>
      <c r="X1612" s="36" t="b">
        <v>1</v>
      </c>
    </row>
    <row r="1613" spans="1:24" x14ac:dyDescent="0.25">
      <c r="A1613" s="42" t="s">
        <v>4702</v>
      </c>
      <c r="B1613" s="129" t="s">
        <v>2430</v>
      </c>
      <c r="C1613" s="133"/>
      <c r="D1613" s="133"/>
      <c r="E1613" s="58" t="s">
        <v>305</v>
      </c>
      <c r="F1613" s="133"/>
      <c r="G1613" s="59"/>
      <c r="H1613" s="59"/>
      <c r="I1613" s="72"/>
      <c r="J1613" s="59"/>
      <c r="K1613" s="72"/>
      <c r="L1613" s="59"/>
      <c r="M1613" s="60">
        <f>M1614</f>
        <v>1716.31</v>
      </c>
      <c r="N1613" s="60">
        <f>N1614</f>
        <v>1716.31</v>
      </c>
      <c r="O1613" s="37"/>
      <c r="P1613" s="59"/>
      <c r="Q1613" s="59"/>
      <c r="R1613" s="60">
        <v>2068.54</v>
      </c>
      <c r="S1613" s="60">
        <v>2068.54</v>
      </c>
      <c r="T1613" s="135">
        <f>N1613/S1613</f>
        <v>0.82972047917855107</v>
      </c>
      <c r="U1613" s="55">
        <f>TRUNC(J1613*H1613,2)</f>
        <v>0</v>
      </c>
      <c r="V1613" s="55">
        <f>TRUNC(L1613*H1613,2)</f>
        <v>0</v>
      </c>
      <c r="X1613" s="36" t="b">
        <v>1</v>
      </c>
    </row>
    <row r="1614" spans="1:24" x14ac:dyDescent="0.25">
      <c r="A1614" s="42" t="s">
        <v>4703</v>
      </c>
      <c r="B1614" s="128" t="s">
        <v>2431</v>
      </c>
      <c r="C1614" s="50" t="s">
        <v>163</v>
      </c>
      <c r="D1614" s="51">
        <v>120902</v>
      </c>
      <c r="E1614" s="56" t="s">
        <v>422</v>
      </c>
      <c r="F1614" s="53" t="s">
        <v>164</v>
      </c>
      <c r="G1614" s="54">
        <v>59</v>
      </c>
      <c r="H1614" s="55">
        <v>59</v>
      </c>
      <c r="I1614" s="73">
        <v>13.25</v>
      </c>
      <c r="J1614" s="55">
        <v>10.99</v>
      </c>
      <c r="K1614" s="73">
        <v>21.81</v>
      </c>
      <c r="L1614" s="55">
        <v>18.100000000000001</v>
      </c>
      <c r="M1614" s="55">
        <f>TRUNC(((J1614*G1614)+(L1614*G1614)),2)</f>
        <v>1716.31</v>
      </c>
      <c r="N1614" s="55">
        <f>TRUNC(((J1614*H1614)+(L1614*H1614)),2)</f>
        <v>1716.31</v>
      </c>
      <c r="O1614" s="37"/>
      <c r="P1614" s="55">
        <v>13.25</v>
      </c>
      <c r="Q1614" s="55">
        <v>21.81</v>
      </c>
      <c r="R1614" s="55">
        <v>2068.54</v>
      </c>
      <c r="S1614" s="55">
        <v>2068.54</v>
      </c>
      <c r="T1614" s="135">
        <f>N1614/S1614</f>
        <v>0.82972047917855107</v>
      </c>
      <c r="U1614" s="55">
        <f>TRUNC(J1614*H1614,2)</f>
        <v>648.41</v>
      </c>
      <c r="V1614" s="55">
        <f>TRUNC(L1614*H1614,2)</f>
        <v>1067.9000000000001</v>
      </c>
      <c r="X1614" s="36" t="b">
        <v>1</v>
      </c>
    </row>
    <row r="1615" spans="1:24" x14ac:dyDescent="0.25">
      <c r="A1615" s="42" t="s">
        <v>4704</v>
      </c>
      <c r="B1615" s="129" t="s">
        <v>2432</v>
      </c>
      <c r="C1615" s="133"/>
      <c r="D1615" s="133"/>
      <c r="E1615" s="58" t="s">
        <v>2010</v>
      </c>
      <c r="F1615" s="133"/>
      <c r="G1615" s="59"/>
      <c r="H1615" s="59"/>
      <c r="I1615" s="72"/>
      <c r="J1615" s="59"/>
      <c r="K1615" s="72"/>
      <c r="L1615" s="59"/>
      <c r="M1615" s="60">
        <f>M1616</f>
        <v>1587.49</v>
      </c>
      <c r="N1615" s="60">
        <f>N1616</f>
        <v>1587.49</v>
      </c>
      <c r="O1615" s="37"/>
      <c r="P1615" s="59"/>
      <c r="Q1615" s="59"/>
      <c r="R1615" s="60">
        <v>1913.98</v>
      </c>
      <c r="S1615" s="60">
        <v>1913.98</v>
      </c>
      <c r="T1615" s="135">
        <f>N1615/S1615</f>
        <v>0.82941828023281328</v>
      </c>
      <c r="U1615" s="55">
        <f>TRUNC(J1615*H1615,2)</f>
        <v>0</v>
      </c>
      <c r="V1615" s="55">
        <f>TRUNC(L1615*H1615,2)</f>
        <v>0</v>
      </c>
      <c r="X1615" s="36" t="b">
        <v>1</v>
      </c>
    </row>
    <row r="1616" spans="1:24" x14ac:dyDescent="0.25">
      <c r="A1616" s="42" t="s">
        <v>4705</v>
      </c>
      <c r="B1616" s="128" t="s">
        <v>2433</v>
      </c>
      <c r="C1616" s="50" t="s">
        <v>163</v>
      </c>
      <c r="D1616" s="51">
        <v>120209</v>
      </c>
      <c r="E1616" s="56" t="s">
        <v>819</v>
      </c>
      <c r="F1616" s="53" t="s">
        <v>164</v>
      </c>
      <c r="G1616" s="54">
        <v>73.7</v>
      </c>
      <c r="H1616" s="55">
        <v>73.7</v>
      </c>
      <c r="I1616" s="73">
        <v>12.48</v>
      </c>
      <c r="J1616" s="55">
        <v>10.35</v>
      </c>
      <c r="K1616" s="73">
        <v>13.49</v>
      </c>
      <c r="L1616" s="55">
        <v>11.19</v>
      </c>
      <c r="M1616" s="55">
        <f>TRUNC(((J1616*G1616)+(L1616*G1616)),2)</f>
        <v>1587.49</v>
      </c>
      <c r="N1616" s="55">
        <f>TRUNC(((J1616*H1616)+(L1616*H1616)),2)</f>
        <v>1587.49</v>
      </c>
      <c r="O1616" s="37"/>
      <c r="P1616" s="55">
        <v>12.48</v>
      </c>
      <c r="Q1616" s="55">
        <v>13.49</v>
      </c>
      <c r="R1616" s="55">
        <v>1913.98</v>
      </c>
      <c r="S1616" s="55">
        <v>1913.98</v>
      </c>
      <c r="T1616" s="135">
        <f>N1616/S1616</f>
        <v>0.82941828023281328</v>
      </c>
      <c r="U1616" s="55">
        <f>TRUNC(J1616*H1616,2)</f>
        <v>762.79</v>
      </c>
      <c r="V1616" s="55">
        <f>TRUNC(L1616*H1616,2)</f>
        <v>824.7</v>
      </c>
      <c r="X1616" s="36" t="b">
        <v>1</v>
      </c>
    </row>
    <row r="1617" spans="1:24" x14ac:dyDescent="0.25">
      <c r="A1617" s="42" t="s">
        <v>4706</v>
      </c>
      <c r="B1617" s="127" t="s">
        <v>2434</v>
      </c>
      <c r="C1617" s="132"/>
      <c r="D1617" s="132"/>
      <c r="E1617" s="47" t="s">
        <v>93</v>
      </c>
      <c r="F1617" s="132"/>
      <c r="G1617" s="48"/>
      <c r="H1617" s="48"/>
      <c r="I1617" s="72"/>
      <c r="J1617" s="48"/>
      <c r="K1617" s="72"/>
      <c r="L1617" s="48"/>
      <c r="M1617" s="314">
        <f>M1618</f>
        <v>30122.61</v>
      </c>
      <c r="N1617" s="314">
        <f>N1618</f>
        <v>30122.61</v>
      </c>
      <c r="O1617" s="37"/>
      <c r="P1617" s="48"/>
      <c r="Q1617" s="48"/>
      <c r="R1617" s="314">
        <v>36318.36</v>
      </c>
      <c r="S1617" s="314">
        <v>36318.36</v>
      </c>
      <c r="T1617" s="135">
        <f>N1617/S1617</f>
        <v>0.82940446650124067</v>
      </c>
      <c r="U1617" s="55">
        <f>TRUNC(J1617*H1617,2)</f>
        <v>0</v>
      </c>
      <c r="V1617" s="55">
        <f>TRUNC(L1617*H1617,2)</f>
        <v>0</v>
      </c>
      <c r="X1617" s="36" t="b">
        <v>1</v>
      </c>
    </row>
    <row r="1618" spans="1:24" ht="36" x14ac:dyDescent="0.3">
      <c r="A1618" s="42" t="s">
        <v>4707</v>
      </c>
      <c r="B1618" s="128" t="s">
        <v>2435</v>
      </c>
      <c r="C1618" s="50" t="s">
        <v>217</v>
      </c>
      <c r="D1618" s="51">
        <v>100775</v>
      </c>
      <c r="E1618" s="56" t="s">
        <v>425</v>
      </c>
      <c r="F1618" s="53" t="s">
        <v>280</v>
      </c>
      <c r="G1618" s="54">
        <v>2253</v>
      </c>
      <c r="H1618" s="55">
        <v>2253</v>
      </c>
      <c r="I1618" s="73">
        <v>15.26</v>
      </c>
      <c r="J1618" s="55">
        <v>12.66</v>
      </c>
      <c r="K1618" s="73">
        <v>0.86</v>
      </c>
      <c r="L1618" s="55">
        <v>0.71</v>
      </c>
      <c r="M1618" s="55">
        <f>TRUNC(((J1618*G1618)+(L1618*G1618)),2)</f>
        <v>30122.61</v>
      </c>
      <c r="N1618" s="55">
        <f>TRUNC(((J1618*H1618)+(L1618*H1618)),2)</f>
        <v>30122.61</v>
      </c>
      <c r="O1618" s="313"/>
      <c r="P1618" s="55">
        <v>15.26</v>
      </c>
      <c r="Q1618" s="55">
        <v>0.86</v>
      </c>
      <c r="R1618" s="55">
        <v>36318.36</v>
      </c>
      <c r="S1618" s="55">
        <v>36318.36</v>
      </c>
      <c r="T1618" s="135">
        <f>N1618/S1618</f>
        <v>0.82940446650124067</v>
      </c>
      <c r="U1618" s="55">
        <f>TRUNC(J1618*H1618,2)</f>
        <v>28522.98</v>
      </c>
      <c r="V1618" s="55">
        <f>TRUNC(L1618*H1618,2)</f>
        <v>1599.63</v>
      </c>
      <c r="X1618" s="36" t="b">
        <v>1</v>
      </c>
    </row>
    <row r="1619" spans="1:24" x14ac:dyDescent="0.25">
      <c r="A1619" s="42" t="s">
        <v>4708</v>
      </c>
      <c r="B1619" s="127" t="s">
        <v>2436</v>
      </c>
      <c r="C1619" s="132"/>
      <c r="D1619" s="132"/>
      <c r="E1619" s="47" t="s">
        <v>95</v>
      </c>
      <c r="F1619" s="132"/>
      <c r="G1619" s="48"/>
      <c r="H1619" s="48"/>
      <c r="I1619" s="72"/>
      <c r="J1619" s="48"/>
      <c r="K1619" s="72"/>
      <c r="L1619" s="48"/>
      <c r="M1619" s="49">
        <f>SUM(M1620:M1623)</f>
        <v>8954.6200000000008</v>
      </c>
      <c r="N1619" s="65">
        <f>SUM(N1620:N1623)</f>
        <v>8954.6200000000008</v>
      </c>
      <c r="O1619" s="37"/>
      <c r="P1619" s="48"/>
      <c r="Q1619" s="48"/>
      <c r="R1619" s="49">
        <v>10792.1</v>
      </c>
      <c r="S1619" s="49">
        <v>10792.1</v>
      </c>
      <c r="T1619" s="135">
        <f>N1619/S1619</f>
        <v>0.82973841977001705</v>
      </c>
      <c r="U1619" s="55">
        <f>TRUNC(J1619*H1619,2)</f>
        <v>0</v>
      </c>
      <c r="V1619" s="55">
        <f>TRUNC(L1619*H1619,2)</f>
        <v>0</v>
      </c>
      <c r="X1619" s="36" t="b">
        <v>1</v>
      </c>
    </row>
    <row r="1620" spans="1:24" x14ac:dyDescent="0.25">
      <c r="A1620" s="42" t="s">
        <v>4709</v>
      </c>
      <c r="B1620" s="128" t="s">
        <v>2437</v>
      </c>
      <c r="C1620" s="50" t="s">
        <v>163</v>
      </c>
      <c r="D1620" s="51">
        <v>160100</v>
      </c>
      <c r="E1620" s="56" t="s">
        <v>428</v>
      </c>
      <c r="F1620" s="53" t="s">
        <v>164</v>
      </c>
      <c r="G1620" s="54">
        <v>210</v>
      </c>
      <c r="H1620" s="55">
        <v>210</v>
      </c>
      <c r="I1620" s="73">
        <v>38.76</v>
      </c>
      <c r="J1620" s="55">
        <v>32.17</v>
      </c>
      <c r="K1620" s="73">
        <v>4.01</v>
      </c>
      <c r="L1620" s="55">
        <v>3.32</v>
      </c>
      <c r="M1620" s="55">
        <f>TRUNC(((J1620*G1620)+(L1620*G1620)),2)</f>
        <v>7452.9</v>
      </c>
      <c r="N1620" s="55">
        <f>TRUNC(((J1620*H1620)+(L1620*H1620)),2)</f>
        <v>7452.9</v>
      </c>
      <c r="O1620" s="37"/>
      <c r="P1620" s="55">
        <v>38.76</v>
      </c>
      <c r="Q1620" s="55">
        <v>4.01</v>
      </c>
      <c r="R1620" s="55">
        <v>8981.7000000000007</v>
      </c>
      <c r="S1620" s="55">
        <v>8981.7000000000007</v>
      </c>
      <c r="T1620" s="135">
        <f>N1620/S1620</f>
        <v>0.82978723404255306</v>
      </c>
      <c r="U1620" s="55">
        <f>TRUNC(J1620*H1620,2)</f>
        <v>6755.7</v>
      </c>
      <c r="V1620" s="55">
        <f>TRUNC(L1620*H1620,2)</f>
        <v>697.2</v>
      </c>
      <c r="X1620" s="36" t="b">
        <v>1</v>
      </c>
    </row>
    <row r="1621" spans="1:24" x14ac:dyDescent="0.25">
      <c r="A1621" s="42" t="s">
        <v>4710</v>
      </c>
      <c r="B1621" s="128" t="s">
        <v>2438</v>
      </c>
      <c r="C1621" s="50" t="s">
        <v>163</v>
      </c>
      <c r="D1621" s="51">
        <v>160101</v>
      </c>
      <c r="E1621" s="56" t="s">
        <v>430</v>
      </c>
      <c r="F1621" s="53" t="s">
        <v>172</v>
      </c>
      <c r="G1621" s="54">
        <v>20.420000000000002</v>
      </c>
      <c r="H1621" s="55">
        <v>20.420000000000002</v>
      </c>
      <c r="I1621" s="73">
        <v>20.02</v>
      </c>
      <c r="J1621" s="55">
        <v>16.61</v>
      </c>
      <c r="K1621" s="73">
        <v>19.5</v>
      </c>
      <c r="L1621" s="55">
        <v>16.18</v>
      </c>
      <c r="M1621" s="55">
        <f>TRUNC(((J1621*G1621)+(L1621*G1621)),2)</f>
        <v>669.57</v>
      </c>
      <c r="N1621" s="55">
        <f>TRUNC(((J1621*H1621)+(L1621*H1621)),2)</f>
        <v>669.57</v>
      </c>
      <c r="O1621" s="37"/>
      <c r="P1621" s="55">
        <v>20.02</v>
      </c>
      <c r="Q1621" s="55">
        <v>19.5</v>
      </c>
      <c r="R1621" s="55">
        <v>806.99</v>
      </c>
      <c r="S1621" s="55">
        <v>806.99</v>
      </c>
      <c r="T1621" s="135">
        <f>N1621/S1621</f>
        <v>0.82971288367885609</v>
      </c>
      <c r="U1621" s="55">
        <f>TRUNC(J1621*H1621,2)</f>
        <v>339.17</v>
      </c>
      <c r="V1621" s="55">
        <f>TRUNC(L1621*H1621,2)</f>
        <v>330.39</v>
      </c>
      <c r="X1621" s="36" t="b">
        <v>1</v>
      </c>
    </row>
    <row r="1622" spans="1:24" x14ac:dyDescent="0.25">
      <c r="A1622" s="42" t="s">
        <v>4711</v>
      </c>
      <c r="B1622" s="128" t="s">
        <v>2439</v>
      </c>
      <c r="C1622" s="50" t="s">
        <v>163</v>
      </c>
      <c r="D1622" s="51">
        <v>160403</v>
      </c>
      <c r="E1622" s="56" t="s">
        <v>432</v>
      </c>
      <c r="F1622" s="53" t="s">
        <v>172</v>
      </c>
      <c r="G1622" s="54">
        <v>20.399999999999999</v>
      </c>
      <c r="H1622" s="55">
        <v>20.399999999999999</v>
      </c>
      <c r="I1622" s="73">
        <v>10.75</v>
      </c>
      <c r="J1622" s="55">
        <v>8.92</v>
      </c>
      <c r="K1622" s="73">
        <v>10.79</v>
      </c>
      <c r="L1622" s="55">
        <v>8.9499999999999993</v>
      </c>
      <c r="M1622" s="55">
        <f>TRUNC(((J1622*G1622)+(L1622*G1622)),2)</f>
        <v>364.54</v>
      </c>
      <c r="N1622" s="55">
        <f>TRUNC(((J1622*H1622)+(L1622*H1622)),2)</f>
        <v>364.54</v>
      </c>
      <c r="O1622" s="37"/>
      <c r="P1622" s="55">
        <v>10.75</v>
      </c>
      <c r="Q1622" s="55">
        <v>10.79</v>
      </c>
      <c r="R1622" s="55">
        <v>439.41</v>
      </c>
      <c r="S1622" s="55">
        <v>439.41</v>
      </c>
      <c r="T1622" s="135">
        <f>N1622/S1622</f>
        <v>0.82961243485582936</v>
      </c>
      <c r="U1622" s="55">
        <f>TRUNC(J1622*H1622,2)</f>
        <v>181.96</v>
      </c>
      <c r="V1622" s="55">
        <f>TRUNC(L1622*H1622,2)</f>
        <v>182.58</v>
      </c>
      <c r="X1622" s="36" t="b">
        <v>1</v>
      </c>
    </row>
    <row r="1623" spans="1:24" x14ac:dyDescent="0.25">
      <c r="A1623" s="42" t="s">
        <v>4712</v>
      </c>
      <c r="B1623" s="128" t="s">
        <v>2440</v>
      </c>
      <c r="C1623" s="50" t="s">
        <v>163</v>
      </c>
      <c r="D1623" s="51">
        <v>160404</v>
      </c>
      <c r="E1623" s="56" t="s">
        <v>434</v>
      </c>
      <c r="F1623" s="53" t="s">
        <v>172</v>
      </c>
      <c r="G1623" s="54">
        <v>40.840000000000003</v>
      </c>
      <c r="H1623" s="55">
        <v>40.840000000000003</v>
      </c>
      <c r="I1623" s="73">
        <v>0.5</v>
      </c>
      <c r="J1623" s="55">
        <v>0.41</v>
      </c>
      <c r="K1623" s="73">
        <v>13.31</v>
      </c>
      <c r="L1623" s="55">
        <v>11.04</v>
      </c>
      <c r="M1623" s="55">
        <f>TRUNC(((J1623*G1623)+(L1623*G1623)),2)</f>
        <v>467.61</v>
      </c>
      <c r="N1623" s="55">
        <f>TRUNC(((J1623*H1623)+(L1623*H1623)),2)</f>
        <v>467.61</v>
      </c>
      <c r="O1623" s="37"/>
      <c r="P1623" s="55">
        <v>0.5</v>
      </c>
      <c r="Q1623" s="55">
        <v>13.31</v>
      </c>
      <c r="R1623" s="55">
        <v>564</v>
      </c>
      <c r="S1623" s="55">
        <v>564</v>
      </c>
      <c r="T1623" s="135">
        <f>N1623/S1623</f>
        <v>0.82909574468085112</v>
      </c>
      <c r="U1623" s="55">
        <f>TRUNC(J1623*H1623,2)</f>
        <v>16.739999999999998</v>
      </c>
      <c r="V1623" s="55">
        <f>TRUNC(L1623*H1623,2)</f>
        <v>450.87</v>
      </c>
      <c r="X1623" s="36" t="b">
        <v>1</v>
      </c>
    </row>
    <row r="1624" spans="1:24" x14ac:dyDescent="0.25">
      <c r="A1624" s="42" t="s">
        <v>4713</v>
      </c>
      <c r="B1624" s="127" t="s">
        <v>2441</v>
      </c>
      <c r="C1624" s="132"/>
      <c r="D1624" s="132"/>
      <c r="E1624" s="47" t="s">
        <v>99</v>
      </c>
      <c r="F1624" s="132"/>
      <c r="G1624" s="48"/>
      <c r="H1624" s="48"/>
      <c r="I1624" s="72"/>
      <c r="J1624" s="48"/>
      <c r="K1624" s="72"/>
      <c r="L1624" s="48"/>
      <c r="M1624" s="314">
        <f>M1625+M1630</f>
        <v>14121.78</v>
      </c>
      <c r="N1624" s="314">
        <f>N1625+N1630</f>
        <v>14121.78</v>
      </c>
      <c r="O1624" s="37"/>
      <c r="P1624" s="48"/>
      <c r="Q1624" s="48"/>
      <c r="R1624" s="314">
        <v>17012.509999999998</v>
      </c>
      <c r="S1624" s="314">
        <v>17012.509999999998</v>
      </c>
      <c r="T1624" s="135">
        <f>N1624/S1624</f>
        <v>0.83008209840875935</v>
      </c>
      <c r="U1624" s="55">
        <f>TRUNC(J1624*H1624,2)</f>
        <v>0</v>
      </c>
      <c r="V1624" s="55">
        <f>TRUNC(L1624*H1624,2)</f>
        <v>0</v>
      </c>
      <c r="X1624" s="36" t="b">
        <v>1</v>
      </c>
    </row>
    <row r="1625" spans="1:24" x14ac:dyDescent="0.25">
      <c r="A1625" s="42" t="s">
        <v>4714</v>
      </c>
      <c r="B1625" s="129" t="s">
        <v>2442</v>
      </c>
      <c r="C1625" s="133"/>
      <c r="D1625" s="133"/>
      <c r="E1625" s="58" t="s">
        <v>2024</v>
      </c>
      <c r="F1625" s="133"/>
      <c r="G1625" s="59"/>
      <c r="H1625" s="59"/>
      <c r="I1625" s="72"/>
      <c r="J1625" s="59"/>
      <c r="K1625" s="72"/>
      <c r="L1625" s="59"/>
      <c r="M1625" s="60">
        <f>SUM(M1626:M1629)</f>
        <v>11577.54</v>
      </c>
      <c r="N1625" s="60">
        <f>SUM(N1626:N1629)</f>
        <v>11577.54</v>
      </c>
      <c r="O1625" s="37"/>
      <c r="P1625" s="59"/>
      <c r="Q1625" s="59"/>
      <c r="R1625" s="60">
        <v>13947.47</v>
      </c>
      <c r="S1625" s="60">
        <v>13947.47</v>
      </c>
      <c r="T1625" s="135">
        <f>N1625/S1625</f>
        <v>0.83008172808401826</v>
      </c>
      <c r="U1625" s="55">
        <f>TRUNC(J1625*H1625,2)</f>
        <v>0</v>
      </c>
      <c r="V1625" s="55">
        <f>TRUNC(L1625*H1625,2)</f>
        <v>0</v>
      </c>
      <c r="X1625" s="36" t="b">
        <v>1</v>
      </c>
    </row>
    <row r="1626" spans="1:24" x14ac:dyDescent="0.25">
      <c r="A1626" s="42" t="s">
        <v>4715</v>
      </c>
      <c r="B1626" s="128" t="s">
        <v>2443</v>
      </c>
      <c r="C1626" s="50" t="s">
        <v>163</v>
      </c>
      <c r="D1626" s="51">
        <v>180304</v>
      </c>
      <c r="E1626" s="56" t="s">
        <v>2194</v>
      </c>
      <c r="F1626" s="53" t="s">
        <v>164</v>
      </c>
      <c r="G1626" s="54">
        <v>3.6</v>
      </c>
      <c r="H1626" s="55">
        <v>3.6</v>
      </c>
      <c r="I1626" s="73">
        <v>414.41</v>
      </c>
      <c r="J1626" s="55">
        <v>344</v>
      </c>
      <c r="K1626" s="73">
        <v>43.83</v>
      </c>
      <c r="L1626" s="55">
        <v>36.380000000000003</v>
      </c>
      <c r="M1626" s="55">
        <f>TRUNC(((J1626*G1626)+(L1626*G1626)),2)</f>
        <v>1369.36</v>
      </c>
      <c r="N1626" s="55">
        <f>TRUNC(((J1626*H1626)+(L1626*H1626)),2)</f>
        <v>1369.36</v>
      </c>
      <c r="O1626" s="37"/>
      <c r="P1626" s="55">
        <v>414.41</v>
      </c>
      <c r="Q1626" s="55">
        <v>43.83</v>
      </c>
      <c r="R1626" s="55">
        <v>1649.66</v>
      </c>
      <c r="S1626" s="55">
        <v>1649.66</v>
      </c>
      <c r="T1626" s="135">
        <f>N1626/S1626</f>
        <v>0.83008619958051955</v>
      </c>
      <c r="U1626" s="55">
        <f>TRUNC(J1626*H1626,2)</f>
        <v>1238.4000000000001</v>
      </c>
      <c r="V1626" s="55">
        <f>TRUNC(L1626*H1626,2)</f>
        <v>130.96</v>
      </c>
      <c r="X1626" s="36" t="b">
        <v>1</v>
      </c>
    </row>
    <row r="1627" spans="1:24" x14ac:dyDescent="0.25">
      <c r="A1627" s="42" t="s">
        <v>4716</v>
      </c>
      <c r="B1627" s="128" t="s">
        <v>2444</v>
      </c>
      <c r="C1627" s="50" t="s">
        <v>163</v>
      </c>
      <c r="D1627" s="51">
        <v>180303</v>
      </c>
      <c r="E1627" s="56" t="s">
        <v>2445</v>
      </c>
      <c r="F1627" s="53" t="s">
        <v>164</v>
      </c>
      <c r="G1627" s="54">
        <v>5.6</v>
      </c>
      <c r="H1627" s="55">
        <v>5.6</v>
      </c>
      <c r="I1627" s="73">
        <v>268.12</v>
      </c>
      <c r="J1627" s="55">
        <v>222.56</v>
      </c>
      <c r="K1627" s="73">
        <v>58.36</v>
      </c>
      <c r="L1627" s="55">
        <v>48.44</v>
      </c>
      <c r="M1627" s="55">
        <f>TRUNC(((J1627*G1627)+(L1627*G1627)),2)</f>
        <v>1517.6</v>
      </c>
      <c r="N1627" s="55">
        <f>TRUNC(((J1627*H1627)+(L1627*H1627)),2)</f>
        <v>1517.6</v>
      </c>
      <c r="O1627" s="37"/>
      <c r="P1627" s="55">
        <v>268.12</v>
      </c>
      <c r="Q1627" s="55">
        <v>58.36</v>
      </c>
      <c r="R1627" s="55">
        <v>1828.28</v>
      </c>
      <c r="S1627" s="55">
        <v>1828.28</v>
      </c>
      <c r="T1627" s="135">
        <f>N1627/S1627</f>
        <v>0.83006979237315948</v>
      </c>
      <c r="U1627" s="55">
        <f>TRUNC(J1627*H1627,2)</f>
        <v>1246.33</v>
      </c>
      <c r="V1627" s="55">
        <f>TRUNC(L1627*H1627,2)</f>
        <v>271.26</v>
      </c>
      <c r="X1627" s="36" t="b">
        <v>1</v>
      </c>
    </row>
    <row r="1628" spans="1:24" x14ac:dyDescent="0.25">
      <c r="A1628" s="42" t="s">
        <v>4717</v>
      </c>
      <c r="B1628" s="128" t="s">
        <v>2446</v>
      </c>
      <c r="C1628" s="50" t="s">
        <v>163</v>
      </c>
      <c r="D1628" s="51">
        <v>180501</v>
      </c>
      <c r="E1628" s="56" t="s">
        <v>439</v>
      </c>
      <c r="F1628" s="53" t="s">
        <v>164</v>
      </c>
      <c r="G1628" s="54">
        <v>12.81</v>
      </c>
      <c r="H1628" s="55">
        <v>12.81</v>
      </c>
      <c r="I1628" s="73">
        <v>665.98</v>
      </c>
      <c r="J1628" s="55">
        <v>552.82000000000005</v>
      </c>
      <c r="K1628" s="73">
        <v>45.72</v>
      </c>
      <c r="L1628" s="55">
        <v>37.950000000000003</v>
      </c>
      <c r="M1628" s="55">
        <f>TRUNC(((J1628*G1628)+(L1628*G1628)),2)</f>
        <v>7567.76</v>
      </c>
      <c r="N1628" s="55">
        <f>TRUNC(((J1628*H1628)+(L1628*H1628)),2)</f>
        <v>7567.76</v>
      </c>
      <c r="O1628" s="37"/>
      <c r="P1628" s="55">
        <v>665.98</v>
      </c>
      <c r="Q1628" s="55">
        <v>45.72</v>
      </c>
      <c r="R1628" s="55">
        <v>9116.8700000000008</v>
      </c>
      <c r="S1628" s="55">
        <v>9116.8700000000008</v>
      </c>
      <c r="T1628" s="135">
        <f>N1628/S1628</f>
        <v>0.83008313160108671</v>
      </c>
      <c r="U1628" s="55">
        <f>TRUNC(J1628*H1628,2)</f>
        <v>7081.62</v>
      </c>
      <c r="V1628" s="55">
        <f>TRUNC(L1628*H1628,2)</f>
        <v>486.13</v>
      </c>
      <c r="X1628" s="36" t="b">
        <v>1</v>
      </c>
    </row>
    <row r="1629" spans="1:24" x14ac:dyDescent="0.25">
      <c r="A1629" s="42" t="s">
        <v>4718</v>
      </c>
      <c r="B1629" s="128" t="s">
        <v>2447</v>
      </c>
      <c r="C1629" s="50" t="s">
        <v>163</v>
      </c>
      <c r="D1629" s="51">
        <v>180505</v>
      </c>
      <c r="E1629" s="56" t="s">
        <v>2448</v>
      </c>
      <c r="F1629" s="53" t="s">
        <v>164</v>
      </c>
      <c r="G1629" s="54">
        <v>2.34</v>
      </c>
      <c r="H1629" s="55">
        <v>2.34</v>
      </c>
      <c r="I1629" s="73">
        <v>532.34</v>
      </c>
      <c r="J1629" s="55">
        <v>441.89</v>
      </c>
      <c r="K1629" s="73">
        <v>45.72</v>
      </c>
      <c r="L1629" s="55">
        <v>37.950000000000003</v>
      </c>
      <c r="M1629" s="55">
        <f>TRUNC(((J1629*G1629)+(L1629*G1629)),2)</f>
        <v>1122.82</v>
      </c>
      <c r="N1629" s="55">
        <f>TRUNC(((J1629*H1629)+(L1629*H1629)),2)</f>
        <v>1122.82</v>
      </c>
      <c r="O1629" s="37"/>
      <c r="P1629" s="55">
        <v>532.34</v>
      </c>
      <c r="Q1629" s="55">
        <v>45.72</v>
      </c>
      <c r="R1629" s="55">
        <v>1352.66</v>
      </c>
      <c r="S1629" s="55">
        <v>1352.66</v>
      </c>
      <c r="T1629" s="135">
        <f>N1629/S1629</f>
        <v>0.8300829476734729</v>
      </c>
      <c r="U1629" s="55">
        <f>TRUNC(J1629*H1629,2)</f>
        <v>1034.02</v>
      </c>
      <c r="V1629" s="55">
        <f>TRUNC(L1629*H1629,2)</f>
        <v>88.8</v>
      </c>
      <c r="X1629" s="36" t="b">
        <v>1</v>
      </c>
    </row>
    <row r="1630" spans="1:24" x14ac:dyDescent="0.25">
      <c r="A1630" s="42" t="s">
        <v>4719</v>
      </c>
      <c r="B1630" s="129" t="s">
        <v>2449</v>
      </c>
      <c r="C1630" s="133"/>
      <c r="D1630" s="133"/>
      <c r="E1630" s="58" t="s">
        <v>441</v>
      </c>
      <c r="F1630" s="133"/>
      <c r="G1630" s="59"/>
      <c r="H1630" s="59"/>
      <c r="I1630" s="72"/>
      <c r="J1630" s="59"/>
      <c r="K1630" s="72"/>
      <c r="L1630" s="59"/>
      <c r="M1630" s="60">
        <f>SUM(M1631:M1632)</f>
        <v>2544.2400000000002</v>
      </c>
      <c r="N1630" s="60">
        <f>SUM(N1631:N1632)</f>
        <v>2544.2400000000002</v>
      </c>
      <c r="O1630" s="37"/>
      <c r="P1630" s="59"/>
      <c r="Q1630" s="59"/>
      <c r="R1630" s="60">
        <v>3065.04</v>
      </c>
      <c r="S1630" s="60">
        <v>3065.04</v>
      </c>
      <c r="T1630" s="135">
        <f>N1630/S1630</f>
        <v>0.83008378357215573</v>
      </c>
      <c r="U1630" s="55">
        <f>TRUNC(J1630*H1630,2)</f>
        <v>0</v>
      </c>
      <c r="V1630" s="55">
        <f>TRUNC(L1630*H1630,2)</f>
        <v>0</v>
      </c>
      <c r="X1630" s="36" t="b">
        <v>1</v>
      </c>
    </row>
    <row r="1631" spans="1:24" x14ac:dyDescent="0.25">
      <c r="A1631" s="42" t="s">
        <v>4720</v>
      </c>
      <c r="B1631" s="128" t="s">
        <v>2450</v>
      </c>
      <c r="C1631" s="50" t="s">
        <v>163</v>
      </c>
      <c r="D1631" s="51">
        <v>180401</v>
      </c>
      <c r="E1631" s="56" t="s">
        <v>443</v>
      </c>
      <c r="F1631" s="53" t="s">
        <v>164</v>
      </c>
      <c r="G1631" s="54">
        <v>9</v>
      </c>
      <c r="H1631" s="55">
        <v>9</v>
      </c>
      <c r="I1631" s="73">
        <v>225.64</v>
      </c>
      <c r="J1631" s="55">
        <v>187.3</v>
      </c>
      <c r="K1631" s="73">
        <v>48.85</v>
      </c>
      <c r="L1631" s="55">
        <v>40.549999999999997</v>
      </c>
      <c r="M1631" s="55">
        <f>TRUNC(((J1631*G1631)+(L1631*G1631)),2)</f>
        <v>2050.65</v>
      </c>
      <c r="N1631" s="55">
        <f>TRUNC(((J1631*H1631)+(L1631*H1631)),2)</f>
        <v>2050.65</v>
      </c>
      <c r="O1631" s="37"/>
      <c r="P1631" s="55">
        <v>225.64</v>
      </c>
      <c r="Q1631" s="55">
        <v>48.85</v>
      </c>
      <c r="R1631" s="55">
        <v>2470.41</v>
      </c>
      <c r="S1631" s="55">
        <v>2470.41</v>
      </c>
      <c r="T1631" s="135">
        <f>N1631/S1631</f>
        <v>0.8300848846952531</v>
      </c>
      <c r="U1631" s="55">
        <f>TRUNC(J1631*H1631,2)</f>
        <v>1685.7</v>
      </c>
      <c r="V1631" s="55">
        <f>TRUNC(L1631*H1631,2)</f>
        <v>364.95</v>
      </c>
      <c r="X1631" s="36" t="b">
        <v>1</v>
      </c>
    </row>
    <row r="1632" spans="1:24" x14ac:dyDescent="0.25">
      <c r="A1632" s="42" t="s">
        <v>4721</v>
      </c>
      <c r="B1632" s="128" t="s">
        <v>2451</v>
      </c>
      <c r="C1632" s="50" t="s">
        <v>163</v>
      </c>
      <c r="D1632" s="51">
        <v>180381</v>
      </c>
      <c r="E1632" s="56" t="s">
        <v>2030</v>
      </c>
      <c r="F1632" s="53" t="s">
        <v>164</v>
      </c>
      <c r="G1632" s="54">
        <v>1.26</v>
      </c>
      <c r="H1632" s="55">
        <v>1.26</v>
      </c>
      <c r="I1632" s="73">
        <v>423.08</v>
      </c>
      <c r="J1632" s="55">
        <v>351.19</v>
      </c>
      <c r="K1632" s="73">
        <v>48.85</v>
      </c>
      <c r="L1632" s="55">
        <v>40.549999999999997</v>
      </c>
      <c r="M1632" s="55">
        <f>TRUNC(((J1632*G1632)+(L1632*G1632)),2)</f>
        <v>493.59</v>
      </c>
      <c r="N1632" s="55">
        <f>TRUNC(((J1632*H1632)+(L1632*H1632)),2)</f>
        <v>493.59</v>
      </c>
      <c r="O1632" s="37"/>
      <c r="P1632" s="55">
        <v>423.08</v>
      </c>
      <c r="Q1632" s="55">
        <v>48.85</v>
      </c>
      <c r="R1632" s="55">
        <v>594.63</v>
      </c>
      <c r="S1632" s="55">
        <v>594.63</v>
      </c>
      <c r="T1632" s="135">
        <f>N1632/S1632</f>
        <v>0.83007920891983245</v>
      </c>
      <c r="U1632" s="55">
        <f>TRUNC(J1632*H1632,2)</f>
        <v>442.49</v>
      </c>
      <c r="V1632" s="55">
        <f>TRUNC(L1632*H1632,2)</f>
        <v>51.09</v>
      </c>
      <c r="X1632" s="36" t="b">
        <v>1</v>
      </c>
    </row>
    <row r="1633" spans="1:24" x14ac:dyDescent="0.25">
      <c r="A1633" s="42" t="s">
        <v>4722</v>
      </c>
      <c r="B1633" s="127" t="s">
        <v>2452</v>
      </c>
      <c r="C1633" s="132"/>
      <c r="D1633" s="132"/>
      <c r="E1633" s="47" t="s">
        <v>101</v>
      </c>
      <c r="F1633" s="132"/>
      <c r="G1633" s="48"/>
      <c r="H1633" s="48"/>
      <c r="I1633" s="72"/>
      <c r="J1633" s="48"/>
      <c r="K1633" s="72"/>
      <c r="L1633" s="48"/>
      <c r="M1633" s="314">
        <f>M1634</f>
        <v>1532.12</v>
      </c>
      <c r="N1633" s="314">
        <f>N1634</f>
        <v>1532.12</v>
      </c>
      <c r="O1633" s="37"/>
      <c r="P1633" s="48"/>
      <c r="Q1633" s="48"/>
      <c r="R1633" s="314">
        <v>1845.77</v>
      </c>
      <c r="S1633" s="314">
        <v>1845.77</v>
      </c>
      <c r="T1633" s="135">
        <f>N1633/S1633</f>
        <v>0.83007091891189033</v>
      </c>
      <c r="U1633" s="55">
        <f>TRUNC(J1633*H1633,2)</f>
        <v>0</v>
      </c>
      <c r="V1633" s="55">
        <f>TRUNC(L1633*H1633,2)</f>
        <v>0</v>
      </c>
      <c r="X1633" s="36" t="b">
        <v>1</v>
      </c>
    </row>
    <row r="1634" spans="1:24" x14ac:dyDescent="0.25">
      <c r="A1634" s="42" t="s">
        <v>4723</v>
      </c>
      <c r="B1634" s="128" t="s">
        <v>2453</v>
      </c>
      <c r="C1634" s="50" t="s">
        <v>163</v>
      </c>
      <c r="D1634" s="51">
        <v>190105</v>
      </c>
      <c r="E1634" s="56" t="s">
        <v>2296</v>
      </c>
      <c r="F1634" s="53" t="s">
        <v>164</v>
      </c>
      <c r="G1634" s="54">
        <v>10.26</v>
      </c>
      <c r="H1634" s="55">
        <v>10.26</v>
      </c>
      <c r="I1634" s="73">
        <v>179.9</v>
      </c>
      <c r="J1634" s="55">
        <v>149.33000000000001</v>
      </c>
      <c r="K1634" s="73">
        <v>0</v>
      </c>
      <c r="L1634" s="55">
        <v>0</v>
      </c>
      <c r="M1634" s="55">
        <f>TRUNC(((J1634*G1634)+(L1634*G1634)),2)</f>
        <v>1532.12</v>
      </c>
      <c r="N1634" s="55">
        <f>TRUNC(((J1634*H1634)+(L1634*H1634)),2)</f>
        <v>1532.12</v>
      </c>
      <c r="O1634" s="37"/>
      <c r="P1634" s="55">
        <v>179.9</v>
      </c>
      <c r="Q1634" s="55">
        <v>0</v>
      </c>
      <c r="R1634" s="55">
        <v>1845.77</v>
      </c>
      <c r="S1634" s="55">
        <v>1845.77</v>
      </c>
      <c r="T1634" s="135">
        <f>N1634/S1634</f>
        <v>0.83007091891189033</v>
      </c>
      <c r="U1634" s="55">
        <f>TRUNC(J1634*H1634,2)</f>
        <v>1532.12</v>
      </c>
      <c r="V1634" s="55">
        <f>TRUNC(L1634*H1634,2)</f>
        <v>0</v>
      </c>
      <c r="X1634" s="36" t="b">
        <v>1</v>
      </c>
    </row>
    <row r="1635" spans="1:24" x14ac:dyDescent="0.25">
      <c r="A1635" s="42" t="s">
        <v>4724</v>
      </c>
      <c r="B1635" s="127" t="s">
        <v>2454</v>
      </c>
      <c r="C1635" s="132"/>
      <c r="D1635" s="132"/>
      <c r="E1635" s="47" t="s">
        <v>103</v>
      </c>
      <c r="F1635" s="132"/>
      <c r="G1635" s="48"/>
      <c r="H1635" s="48"/>
      <c r="I1635" s="72"/>
      <c r="J1635" s="48"/>
      <c r="K1635" s="72"/>
      <c r="L1635" s="48"/>
      <c r="M1635" s="314">
        <f>SUM(M1636:M1639)</f>
        <v>20996.09</v>
      </c>
      <c r="N1635" s="314">
        <f>SUM(N1636:N1639)</f>
        <v>20996.09</v>
      </c>
      <c r="O1635" s="37"/>
      <c r="P1635" s="48"/>
      <c r="Q1635" s="48"/>
      <c r="R1635" s="314">
        <v>25303.84</v>
      </c>
      <c r="S1635" s="314">
        <v>25303.84</v>
      </c>
      <c r="T1635" s="135">
        <f>N1635/S1635</f>
        <v>0.82975904052507443</v>
      </c>
      <c r="U1635" s="55">
        <f>TRUNC(J1635*H1635,2)</f>
        <v>0</v>
      </c>
      <c r="V1635" s="55">
        <f>TRUNC(L1635*H1635,2)</f>
        <v>0</v>
      </c>
      <c r="X1635" s="36" t="b">
        <v>1</v>
      </c>
    </row>
    <row r="1636" spans="1:24" x14ac:dyDescent="0.25">
      <c r="A1636" s="42" t="s">
        <v>4725</v>
      </c>
      <c r="B1636" s="128" t="s">
        <v>2455</v>
      </c>
      <c r="C1636" s="50" t="s">
        <v>163</v>
      </c>
      <c r="D1636" s="51">
        <v>200150</v>
      </c>
      <c r="E1636" s="56" t="s">
        <v>449</v>
      </c>
      <c r="F1636" s="53" t="s">
        <v>164</v>
      </c>
      <c r="G1636" s="54">
        <v>310.74</v>
      </c>
      <c r="H1636" s="55">
        <v>310.74</v>
      </c>
      <c r="I1636" s="73">
        <v>3.75</v>
      </c>
      <c r="J1636" s="55">
        <v>3.11</v>
      </c>
      <c r="K1636" s="73">
        <v>1.24</v>
      </c>
      <c r="L1636" s="55">
        <v>1.02</v>
      </c>
      <c r="M1636" s="55">
        <f>TRUNC(((J1636*G1636)+(L1636*G1636)),2)</f>
        <v>1283.3499999999999</v>
      </c>
      <c r="N1636" s="55">
        <f>TRUNC(((J1636*H1636)+(L1636*H1636)),2)</f>
        <v>1283.3499999999999</v>
      </c>
      <c r="O1636" s="37"/>
      <c r="P1636" s="55">
        <v>3.75</v>
      </c>
      <c r="Q1636" s="55">
        <v>1.24</v>
      </c>
      <c r="R1636" s="55">
        <v>1550.59</v>
      </c>
      <c r="S1636" s="55">
        <v>1550.59</v>
      </c>
      <c r="T1636" s="135">
        <f>N1636/S1636</f>
        <v>0.82765269994002277</v>
      </c>
      <c r="U1636" s="55">
        <f>TRUNC(J1636*H1636,2)</f>
        <v>966.4</v>
      </c>
      <c r="V1636" s="55">
        <f>TRUNC(L1636*H1636,2)</f>
        <v>316.95</v>
      </c>
      <c r="X1636" s="36" t="b">
        <v>1</v>
      </c>
    </row>
    <row r="1637" spans="1:24" x14ac:dyDescent="0.25">
      <c r="A1637" s="42" t="s">
        <v>4726</v>
      </c>
      <c r="B1637" s="128" t="s">
        <v>2456</v>
      </c>
      <c r="C1637" s="50" t="s">
        <v>163</v>
      </c>
      <c r="D1637" s="51">
        <v>200201</v>
      </c>
      <c r="E1637" s="56" t="s">
        <v>2300</v>
      </c>
      <c r="F1637" s="53" t="s">
        <v>164</v>
      </c>
      <c r="G1637" s="54">
        <v>201.34</v>
      </c>
      <c r="H1637" s="55">
        <v>201.34</v>
      </c>
      <c r="I1637" s="73">
        <v>9.57</v>
      </c>
      <c r="J1637" s="55">
        <v>7.94</v>
      </c>
      <c r="K1637" s="73">
        <v>13.87</v>
      </c>
      <c r="L1637" s="55">
        <v>11.51</v>
      </c>
      <c r="M1637" s="55">
        <f>TRUNC(((J1637*G1637)+(L1637*G1637)),2)</f>
        <v>3916.06</v>
      </c>
      <c r="N1637" s="55">
        <f>TRUNC(((J1637*H1637)+(L1637*H1637)),2)</f>
        <v>3916.06</v>
      </c>
      <c r="O1637" s="37"/>
      <c r="P1637" s="55">
        <v>9.57</v>
      </c>
      <c r="Q1637" s="55">
        <v>13.87</v>
      </c>
      <c r="R1637" s="55">
        <v>4719.3999999999996</v>
      </c>
      <c r="S1637" s="55">
        <v>4719.3999999999996</v>
      </c>
      <c r="T1637" s="135">
        <f>N1637/S1637</f>
        <v>0.82977920922151127</v>
      </c>
      <c r="U1637" s="55">
        <f>TRUNC(J1637*H1637,2)</f>
        <v>1598.63</v>
      </c>
      <c r="V1637" s="55">
        <f>TRUNC(L1637*H1637,2)</f>
        <v>2317.42</v>
      </c>
      <c r="X1637" s="36" t="b">
        <v>1</v>
      </c>
    </row>
    <row r="1638" spans="1:24" x14ac:dyDescent="0.25">
      <c r="A1638" s="42" t="s">
        <v>4727</v>
      </c>
      <c r="B1638" s="128" t="s">
        <v>2457</v>
      </c>
      <c r="C1638" s="50" t="s">
        <v>163</v>
      </c>
      <c r="D1638" s="51">
        <v>200403</v>
      </c>
      <c r="E1638" s="56" t="s">
        <v>451</v>
      </c>
      <c r="F1638" s="53" t="s">
        <v>164</v>
      </c>
      <c r="G1638" s="54">
        <v>109.4</v>
      </c>
      <c r="H1638" s="55">
        <v>109.4</v>
      </c>
      <c r="I1638" s="73">
        <v>2.88</v>
      </c>
      <c r="J1638" s="55">
        <v>2.39</v>
      </c>
      <c r="K1638" s="73">
        <v>15.13</v>
      </c>
      <c r="L1638" s="55">
        <v>12.55</v>
      </c>
      <c r="M1638" s="55">
        <f>TRUNC(((J1638*G1638)+(L1638*G1638)),2)</f>
        <v>1634.43</v>
      </c>
      <c r="N1638" s="55">
        <f>TRUNC(((J1638*H1638)+(L1638*H1638)),2)</f>
        <v>1634.43</v>
      </c>
      <c r="O1638" s="37"/>
      <c r="P1638" s="55">
        <v>2.88</v>
      </c>
      <c r="Q1638" s="55">
        <v>15.13</v>
      </c>
      <c r="R1638" s="55">
        <v>1970.29</v>
      </c>
      <c r="S1638" s="55">
        <v>1970.29</v>
      </c>
      <c r="T1638" s="135">
        <f>N1638/S1638</f>
        <v>0.82953778377802256</v>
      </c>
      <c r="U1638" s="55">
        <f>TRUNC(J1638*H1638,2)</f>
        <v>261.45999999999998</v>
      </c>
      <c r="V1638" s="55">
        <f>TRUNC(L1638*H1638,2)</f>
        <v>1372.97</v>
      </c>
      <c r="X1638" s="36" t="b">
        <v>1</v>
      </c>
    </row>
    <row r="1639" spans="1:24" x14ac:dyDescent="0.25">
      <c r="A1639" s="42" t="s">
        <v>4728</v>
      </c>
      <c r="B1639" s="128" t="s">
        <v>2458</v>
      </c>
      <c r="C1639" s="50" t="s">
        <v>163</v>
      </c>
      <c r="D1639" s="51">
        <v>201302</v>
      </c>
      <c r="E1639" s="56" t="s">
        <v>2303</v>
      </c>
      <c r="F1639" s="53" t="s">
        <v>164</v>
      </c>
      <c r="G1639" s="54">
        <v>201.34</v>
      </c>
      <c r="H1639" s="55">
        <v>201.34</v>
      </c>
      <c r="I1639" s="73">
        <v>59.14</v>
      </c>
      <c r="J1639" s="55">
        <v>49.09</v>
      </c>
      <c r="K1639" s="73">
        <v>25.61</v>
      </c>
      <c r="L1639" s="55">
        <v>21.25</v>
      </c>
      <c r="M1639" s="55">
        <f>TRUNC(((J1639*G1639)+(L1639*G1639)),2)</f>
        <v>14162.25</v>
      </c>
      <c r="N1639" s="55">
        <f>TRUNC(((J1639*H1639)+(L1639*H1639)),2)</f>
        <v>14162.25</v>
      </c>
      <c r="O1639" s="37"/>
      <c r="P1639" s="55">
        <v>59.14</v>
      </c>
      <c r="Q1639" s="55">
        <v>25.61</v>
      </c>
      <c r="R1639" s="55">
        <v>17063.560000000001</v>
      </c>
      <c r="S1639" s="55">
        <v>17063.560000000001</v>
      </c>
      <c r="T1639" s="135">
        <f>N1639/S1639</f>
        <v>0.82997041648987657</v>
      </c>
      <c r="U1639" s="55">
        <f>TRUNC(J1639*H1639,2)</f>
        <v>9883.7800000000007</v>
      </c>
      <c r="V1639" s="55">
        <f>TRUNC(L1639*H1639,2)</f>
        <v>4278.47</v>
      </c>
      <c r="X1639" s="36" t="b">
        <v>1</v>
      </c>
    </row>
    <row r="1640" spans="1:24" x14ac:dyDescent="0.25">
      <c r="A1640" s="42" t="s">
        <v>4729</v>
      </c>
      <c r="B1640" s="127" t="s">
        <v>2459</v>
      </c>
      <c r="C1640" s="132"/>
      <c r="D1640" s="132"/>
      <c r="E1640" s="47" t="s">
        <v>105</v>
      </c>
      <c r="F1640" s="132"/>
      <c r="G1640" s="48"/>
      <c r="H1640" s="48"/>
      <c r="I1640" s="72"/>
      <c r="J1640" s="48"/>
      <c r="K1640" s="72"/>
      <c r="L1640" s="48"/>
      <c r="M1640" s="49">
        <f>SUM(M1641:M1642)</f>
        <v>3537.34</v>
      </c>
      <c r="N1640" s="65">
        <f>SUM(N1641:N1642)</f>
        <v>3537.34</v>
      </c>
      <c r="O1640" s="37"/>
      <c r="P1640" s="48"/>
      <c r="Q1640" s="48"/>
      <c r="R1640" s="49">
        <v>4262.28</v>
      </c>
      <c r="S1640" s="49">
        <v>4262.28</v>
      </c>
      <c r="T1640" s="135">
        <f>N1640/S1640</f>
        <v>0.829917321245906</v>
      </c>
      <c r="U1640" s="55">
        <f>TRUNC(J1640*H1640,2)</f>
        <v>0</v>
      </c>
      <c r="V1640" s="55">
        <f>TRUNC(L1640*H1640,2)</f>
        <v>0</v>
      </c>
      <c r="X1640" s="36" t="b">
        <v>1</v>
      </c>
    </row>
    <row r="1641" spans="1:24" x14ac:dyDescent="0.3">
      <c r="A1641" s="42" t="s">
        <v>4730</v>
      </c>
      <c r="B1641" s="128" t="s">
        <v>2460</v>
      </c>
      <c r="C1641" s="50" t="s">
        <v>163</v>
      </c>
      <c r="D1641" s="51">
        <v>210499</v>
      </c>
      <c r="E1641" s="56" t="s">
        <v>2044</v>
      </c>
      <c r="F1641" s="53" t="s">
        <v>164</v>
      </c>
      <c r="G1641" s="54">
        <v>52.73</v>
      </c>
      <c r="H1641" s="55">
        <v>52.73</v>
      </c>
      <c r="I1641" s="73">
        <v>63.9</v>
      </c>
      <c r="J1641" s="55">
        <v>53.04</v>
      </c>
      <c r="K1641" s="73">
        <v>12.93</v>
      </c>
      <c r="L1641" s="55">
        <v>10.73</v>
      </c>
      <c r="M1641" s="55">
        <f>TRUNC(((J1641*G1641)+(L1641*G1641)),2)</f>
        <v>3362.59</v>
      </c>
      <c r="N1641" s="55">
        <f>TRUNC(((J1641*H1641)+(L1641*H1641)),2)</f>
        <v>3362.59</v>
      </c>
      <c r="O1641" s="38"/>
      <c r="P1641" s="55">
        <v>63.9</v>
      </c>
      <c r="Q1641" s="55">
        <v>12.93</v>
      </c>
      <c r="R1641" s="55">
        <v>4051.24</v>
      </c>
      <c r="S1641" s="55">
        <v>4051.24</v>
      </c>
      <c r="T1641" s="135">
        <f>N1641/S1641</f>
        <v>0.83001500775071346</v>
      </c>
      <c r="U1641" s="55">
        <f>TRUNC(J1641*H1641,2)</f>
        <v>2796.79</v>
      </c>
      <c r="V1641" s="55">
        <f>TRUNC(L1641*H1641,2)</f>
        <v>565.79</v>
      </c>
      <c r="X1641" s="36" t="b">
        <v>1</v>
      </c>
    </row>
    <row r="1642" spans="1:24" x14ac:dyDescent="0.25">
      <c r="A1642" s="42" t="s">
        <v>4731</v>
      </c>
      <c r="B1642" s="128" t="s">
        <v>2461</v>
      </c>
      <c r="C1642" s="50" t="s">
        <v>217</v>
      </c>
      <c r="D1642" s="51">
        <v>96120</v>
      </c>
      <c r="E1642" s="56" t="s">
        <v>2462</v>
      </c>
      <c r="F1642" s="53" t="s">
        <v>172</v>
      </c>
      <c r="G1642" s="54">
        <v>74.05</v>
      </c>
      <c r="H1642" s="55">
        <v>74.05</v>
      </c>
      <c r="I1642" s="73">
        <v>1.57</v>
      </c>
      <c r="J1642" s="55">
        <v>1.3</v>
      </c>
      <c r="K1642" s="73">
        <v>1.28</v>
      </c>
      <c r="L1642" s="55">
        <v>1.06</v>
      </c>
      <c r="M1642" s="55">
        <f>TRUNC(((J1642*G1642)+(L1642*G1642)),2)</f>
        <v>174.75</v>
      </c>
      <c r="N1642" s="55">
        <f>TRUNC(((J1642*H1642)+(L1642*H1642)),2)</f>
        <v>174.75</v>
      </c>
      <c r="O1642" s="37"/>
      <c r="P1642" s="55">
        <v>1.57</v>
      </c>
      <c r="Q1642" s="55">
        <v>1.28</v>
      </c>
      <c r="R1642" s="55">
        <v>211.04</v>
      </c>
      <c r="S1642" s="55">
        <v>211.04</v>
      </c>
      <c r="T1642" s="135">
        <f>N1642/S1642</f>
        <v>0.82804207733131163</v>
      </c>
      <c r="U1642" s="55">
        <f>TRUNC(J1642*H1642,2)</f>
        <v>96.26</v>
      </c>
      <c r="V1642" s="55">
        <f>TRUNC(L1642*H1642,2)</f>
        <v>78.489999999999995</v>
      </c>
      <c r="X1642" s="36" t="b">
        <v>1</v>
      </c>
    </row>
    <row r="1643" spans="1:24" x14ac:dyDescent="0.25">
      <c r="A1643" s="42" t="s">
        <v>4732</v>
      </c>
      <c r="B1643" s="127" t="s">
        <v>2463</v>
      </c>
      <c r="C1643" s="132"/>
      <c r="D1643" s="132"/>
      <c r="E1643" s="47" t="s">
        <v>107</v>
      </c>
      <c r="F1643" s="132"/>
      <c r="G1643" s="48"/>
      <c r="H1643" s="48"/>
      <c r="I1643" s="72"/>
      <c r="J1643" s="48"/>
      <c r="K1643" s="72"/>
      <c r="L1643" s="48"/>
      <c r="M1643" s="49">
        <f>M1644+M1646+M1649+M1651</f>
        <v>21812.55</v>
      </c>
      <c r="N1643" s="65">
        <f>N1644+N1646+N1649+N1651</f>
        <v>21812.55</v>
      </c>
      <c r="O1643" s="37"/>
      <c r="P1643" s="48"/>
      <c r="Q1643" s="48"/>
      <c r="R1643" s="49">
        <v>26280.05</v>
      </c>
      <c r="S1643" s="49">
        <v>26280.05</v>
      </c>
      <c r="T1643" s="135">
        <f>N1643/S1643</f>
        <v>0.8300041286070613</v>
      </c>
      <c r="U1643" s="55">
        <f>TRUNC(J1643*H1643,2)</f>
        <v>0</v>
      </c>
      <c r="V1643" s="55">
        <f>TRUNC(L1643*H1643,2)</f>
        <v>0</v>
      </c>
      <c r="X1643" s="36" t="b">
        <v>1</v>
      </c>
    </row>
    <row r="1644" spans="1:24" x14ac:dyDescent="0.25">
      <c r="A1644" s="42" t="s">
        <v>4733</v>
      </c>
      <c r="B1644" s="129" t="s">
        <v>2464</v>
      </c>
      <c r="C1644" s="133"/>
      <c r="D1644" s="133"/>
      <c r="E1644" s="58" t="s">
        <v>459</v>
      </c>
      <c r="F1644" s="133"/>
      <c r="G1644" s="59"/>
      <c r="H1644" s="59"/>
      <c r="I1644" s="72"/>
      <c r="J1644" s="59"/>
      <c r="K1644" s="72"/>
      <c r="L1644" s="59"/>
      <c r="M1644" s="60">
        <f>M1645</f>
        <v>5247.02</v>
      </c>
      <c r="N1644" s="60">
        <f>N1645</f>
        <v>5247.02</v>
      </c>
      <c r="O1644" s="37"/>
      <c r="P1644" s="59"/>
      <c r="Q1644" s="59"/>
      <c r="R1644" s="60">
        <v>6322.31</v>
      </c>
      <c r="S1644" s="60">
        <v>6322.31</v>
      </c>
      <c r="T1644" s="135">
        <f>N1644/S1644</f>
        <v>0.82992134204112111</v>
      </c>
      <c r="U1644" s="55">
        <f>TRUNC(J1644*H1644,2)</f>
        <v>0</v>
      </c>
      <c r="V1644" s="55">
        <f>TRUNC(L1644*H1644,2)</f>
        <v>0</v>
      </c>
      <c r="X1644" s="36" t="b">
        <v>1</v>
      </c>
    </row>
    <row r="1645" spans="1:24" x14ac:dyDescent="0.3">
      <c r="A1645" s="42" t="s">
        <v>4734</v>
      </c>
      <c r="B1645" s="128" t="s">
        <v>2465</v>
      </c>
      <c r="C1645" s="50" t="s">
        <v>163</v>
      </c>
      <c r="D1645" s="51">
        <v>220101</v>
      </c>
      <c r="E1645" s="56" t="s">
        <v>461</v>
      </c>
      <c r="F1645" s="53" t="s">
        <v>164</v>
      </c>
      <c r="G1645" s="54">
        <v>165.94</v>
      </c>
      <c r="H1645" s="55">
        <v>165.94</v>
      </c>
      <c r="I1645" s="73">
        <v>27.05</v>
      </c>
      <c r="J1645" s="55">
        <v>22.45</v>
      </c>
      <c r="K1645" s="73">
        <v>11.05</v>
      </c>
      <c r="L1645" s="55">
        <v>9.17</v>
      </c>
      <c r="M1645" s="55">
        <f>TRUNC(((J1645*G1645)+(L1645*G1645)),2)</f>
        <v>5247.02</v>
      </c>
      <c r="N1645" s="55">
        <f>TRUNC(((J1645*H1645)+(L1645*H1645)),2)</f>
        <v>5247.02</v>
      </c>
      <c r="O1645" s="38"/>
      <c r="P1645" s="55">
        <v>27.05</v>
      </c>
      <c r="Q1645" s="55">
        <v>11.05</v>
      </c>
      <c r="R1645" s="55">
        <v>6322.31</v>
      </c>
      <c r="S1645" s="55">
        <v>6322.31</v>
      </c>
      <c r="T1645" s="135">
        <f>N1645/S1645</f>
        <v>0.82992134204112111</v>
      </c>
      <c r="U1645" s="55">
        <f>TRUNC(J1645*H1645,2)</f>
        <v>3725.35</v>
      </c>
      <c r="V1645" s="55">
        <f>TRUNC(L1645*H1645,2)</f>
        <v>1521.66</v>
      </c>
      <c r="X1645" s="36" t="b">
        <v>1</v>
      </c>
    </row>
    <row r="1646" spans="1:24" x14ac:dyDescent="0.25">
      <c r="A1646" s="42" t="s">
        <v>4735</v>
      </c>
      <c r="B1646" s="129" t="s">
        <v>2466</v>
      </c>
      <c r="C1646" s="133"/>
      <c r="D1646" s="133"/>
      <c r="E1646" s="58" t="s">
        <v>463</v>
      </c>
      <c r="F1646" s="133"/>
      <c r="G1646" s="59"/>
      <c r="H1646" s="59"/>
      <c r="I1646" s="72"/>
      <c r="J1646" s="59"/>
      <c r="K1646" s="72"/>
      <c r="L1646" s="59"/>
      <c r="M1646" s="60">
        <f>SUM(M1647:M1648)</f>
        <v>13213.060000000001</v>
      </c>
      <c r="N1646" s="60">
        <f>SUM(N1647:N1648)</f>
        <v>13213.060000000001</v>
      </c>
      <c r="O1646" s="37"/>
      <c r="P1646" s="59"/>
      <c r="Q1646" s="59"/>
      <c r="R1646" s="60">
        <v>15918.46</v>
      </c>
      <c r="S1646" s="60">
        <v>15918.46</v>
      </c>
      <c r="T1646" s="135">
        <f>N1646/S1646</f>
        <v>0.83004637383264479</v>
      </c>
      <c r="U1646" s="55">
        <f>TRUNC(J1646*H1646,2)</f>
        <v>0</v>
      </c>
      <c r="V1646" s="55">
        <f>TRUNC(L1646*H1646,2)</f>
        <v>0</v>
      </c>
      <c r="X1646" s="36" t="b">
        <v>1</v>
      </c>
    </row>
    <row r="1647" spans="1:24" ht="24" x14ac:dyDescent="0.3">
      <c r="A1647" s="42" t="s">
        <v>4736</v>
      </c>
      <c r="B1647" s="128" t="s">
        <v>2467</v>
      </c>
      <c r="C1647" s="50" t="s">
        <v>197</v>
      </c>
      <c r="D1647" s="57" t="s">
        <v>465</v>
      </c>
      <c r="E1647" s="52" t="s">
        <v>3090</v>
      </c>
      <c r="F1647" s="53" t="s">
        <v>164</v>
      </c>
      <c r="G1647" s="54">
        <v>165.94</v>
      </c>
      <c r="H1647" s="55">
        <v>165.94</v>
      </c>
      <c r="I1647" s="73">
        <v>71.739999999999995</v>
      </c>
      <c r="J1647" s="55">
        <v>59.55</v>
      </c>
      <c r="K1647" s="73">
        <v>21.88</v>
      </c>
      <c r="L1647" s="55">
        <v>18.16</v>
      </c>
      <c r="M1647" s="55">
        <f>TRUNC(((J1647*G1647)+(L1647*G1647)),2)</f>
        <v>12895.19</v>
      </c>
      <c r="N1647" s="55">
        <f>TRUNC(((J1647*H1647)+(L1647*H1647)),2)</f>
        <v>12895.19</v>
      </c>
      <c r="O1647" s="38"/>
      <c r="P1647" s="55">
        <v>71.739999999999995</v>
      </c>
      <c r="Q1647" s="55">
        <v>21.88</v>
      </c>
      <c r="R1647" s="55">
        <v>15535.3</v>
      </c>
      <c r="S1647" s="55">
        <v>15535.3</v>
      </c>
      <c r="T1647" s="135">
        <f>N1647/S1647</f>
        <v>0.83005735325355812</v>
      </c>
      <c r="U1647" s="55">
        <f>TRUNC(J1647*H1647,2)</f>
        <v>9881.7199999999993</v>
      </c>
      <c r="V1647" s="55">
        <f>TRUNC(L1647*H1647,2)</f>
        <v>3013.47</v>
      </c>
      <c r="X1647" s="36" t="b">
        <v>1</v>
      </c>
    </row>
    <row r="1648" spans="1:24" x14ac:dyDescent="0.25">
      <c r="A1648" s="42" t="s">
        <v>4737</v>
      </c>
      <c r="B1648" s="128" t="s">
        <v>2468</v>
      </c>
      <c r="C1648" s="50" t="s">
        <v>197</v>
      </c>
      <c r="D1648" s="57" t="s">
        <v>468</v>
      </c>
      <c r="E1648" s="56" t="s">
        <v>469</v>
      </c>
      <c r="F1648" s="53" t="s">
        <v>172</v>
      </c>
      <c r="G1648" s="54">
        <v>18.600000000000001</v>
      </c>
      <c r="H1648" s="55">
        <v>18.600000000000001</v>
      </c>
      <c r="I1648" s="73">
        <v>20.25</v>
      </c>
      <c r="J1648" s="55">
        <v>16.8</v>
      </c>
      <c r="K1648" s="73">
        <v>0.35</v>
      </c>
      <c r="L1648" s="55">
        <v>0.28999999999999998</v>
      </c>
      <c r="M1648" s="55">
        <f>TRUNC(((J1648*G1648)+(L1648*G1648)),2)</f>
        <v>317.87</v>
      </c>
      <c r="N1648" s="55">
        <f>TRUNC(((J1648*H1648)+(L1648*H1648)),2)</f>
        <v>317.87</v>
      </c>
      <c r="O1648" s="37"/>
      <c r="P1648" s="55">
        <v>20.25</v>
      </c>
      <c r="Q1648" s="55">
        <v>0.35</v>
      </c>
      <c r="R1648" s="55">
        <v>383.16</v>
      </c>
      <c r="S1648" s="55">
        <v>383.16</v>
      </c>
      <c r="T1648" s="135">
        <f>N1648/S1648</f>
        <v>0.82960121098235717</v>
      </c>
      <c r="U1648" s="55">
        <f>TRUNC(J1648*H1648,2)</f>
        <v>312.48</v>
      </c>
      <c r="V1648" s="55">
        <f>TRUNC(L1648*H1648,2)</f>
        <v>5.39</v>
      </c>
      <c r="X1648" s="36" t="b">
        <v>1</v>
      </c>
    </row>
    <row r="1649" spans="1:24" x14ac:dyDescent="0.25">
      <c r="A1649" s="42" t="s">
        <v>4738</v>
      </c>
      <c r="B1649" s="129" t="s">
        <v>2469</v>
      </c>
      <c r="C1649" s="133"/>
      <c r="D1649" s="133"/>
      <c r="E1649" s="58" t="s">
        <v>2470</v>
      </c>
      <c r="F1649" s="133"/>
      <c r="G1649" s="59"/>
      <c r="H1649" s="59"/>
      <c r="I1649" s="72"/>
      <c r="J1649" s="59"/>
      <c r="K1649" s="72"/>
      <c r="L1649" s="59"/>
      <c r="M1649" s="60">
        <f>M1650</f>
        <v>471.37</v>
      </c>
      <c r="N1649" s="60">
        <f>N1650</f>
        <v>471.37</v>
      </c>
      <c r="O1649" s="37"/>
      <c r="P1649" s="59"/>
      <c r="Q1649" s="59"/>
      <c r="R1649" s="60">
        <v>568.03</v>
      </c>
      <c r="S1649" s="60">
        <v>568.03</v>
      </c>
      <c r="T1649" s="135">
        <f>N1649/S1649</f>
        <v>0.82983293135925928</v>
      </c>
      <c r="U1649" s="55">
        <f>TRUNC(J1649*H1649,2)</f>
        <v>0</v>
      </c>
      <c r="V1649" s="55">
        <f>TRUNC(L1649*H1649,2)</f>
        <v>0</v>
      </c>
      <c r="X1649" s="36" t="b">
        <v>1</v>
      </c>
    </row>
    <row r="1650" spans="1:24" x14ac:dyDescent="0.25">
      <c r="A1650" s="42" t="s">
        <v>4739</v>
      </c>
      <c r="B1650" s="128" t="s">
        <v>2471</v>
      </c>
      <c r="C1650" s="50" t="s">
        <v>163</v>
      </c>
      <c r="D1650" s="51">
        <v>220102</v>
      </c>
      <c r="E1650" s="56" t="s">
        <v>1242</v>
      </c>
      <c r="F1650" s="53" t="s">
        <v>164</v>
      </c>
      <c r="G1650" s="54">
        <v>16.11</v>
      </c>
      <c r="H1650" s="55">
        <v>16.11</v>
      </c>
      <c r="I1650" s="73">
        <v>22.48</v>
      </c>
      <c r="J1650" s="55">
        <v>18.66</v>
      </c>
      <c r="K1650" s="73">
        <v>12.78</v>
      </c>
      <c r="L1650" s="55">
        <v>10.6</v>
      </c>
      <c r="M1650" s="55">
        <f>TRUNC(((J1650*G1650)+(L1650*G1650)),2)</f>
        <v>471.37</v>
      </c>
      <c r="N1650" s="55">
        <f>TRUNC(((J1650*H1650)+(L1650*H1650)),2)</f>
        <v>471.37</v>
      </c>
      <c r="O1650" s="37"/>
      <c r="P1650" s="55">
        <v>22.48</v>
      </c>
      <c r="Q1650" s="55">
        <v>12.78</v>
      </c>
      <c r="R1650" s="55">
        <v>568.03</v>
      </c>
      <c r="S1650" s="55">
        <v>568.03</v>
      </c>
      <c r="T1650" s="135">
        <f>N1650/S1650</f>
        <v>0.82983293135925928</v>
      </c>
      <c r="U1650" s="55">
        <f>TRUNC(J1650*H1650,2)</f>
        <v>300.61</v>
      </c>
      <c r="V1650" s="55">
        <f>TRUNC(L1650*H1650,2)</f>
        <v>170.76</v>
      </c>
      <c r="X1650" s="36" t="b">
        <v>1</v>
      </c>
    </row>
    <row r="1651" spans="1:24" x14ac:dyDescent="0.25">
      <c r="A1651" s="42" t="s">
        <v>4740</v>
      </c>
      <c r="B1651" s="129" t="s">
        <v>2472</v>
      </c>
      <c r="C1651" s="133"/>
      <c r="D1651" s="133"/>
      <c r="E1651" s="58" t="s">
        <v>471</v>
      </c>
      <c r="F1651" s="133"/>
      <c r="G1651" s="59"/>
      <c r="H1651" s="59"/>
      <c r="I1651" s="72"/>
      <c r="J1651" s="59"/>
      <c r="K1651" s="72"/>
      <c r="L1651" s="59"/>
      <c r="M1651" s="60">
        <f>SUM(M1652:M1653)</f>
        <v>2881.1</v>
      </c>
      <c r="N1651" s="60">
        <f>SUM(N1652:N1653)</f>
        <v>2881.1</v>
      </c>
      <c r="O1651" s="37"/>
      <c r="P1651" s="59"/>
      <c r="Q1651" s="59"/>
      <c r="R1651" s="60">
        <v>3471.25</v>
      </c>
      <c r="S1651" s="60">
        <v>3471.25</v>
      </c>
      <c r="T1651" s="135">
        <f>N1651/S1651</f>
        <v>0.82998919697515305</v>
      </c>
      <c r="U1651" s="55">
        <f>TRUNC(J1651*H1651,2)</f>
        <v>0</v>
      </c>
      <c r="V1651" s="55">
        <f>TRUNC(L1651*H1651,2)</f>
        <v>0</v>
      </c>
      <c r="X1651" s="36" t="b">
        <v>1</v>
      </c>
    </row>
    <row r="1652" spans="1:24" ht="24" x14ac:dyDescent="0.3">
      <c r="A1652" s="42" t="s">
        <v>4741</v>
      </c>
      <c r="B1652" s="128" t="s">
        <v>2473</v>
      </c>
      <c r="C1652" s="50" t="s">
        <v>163</v>
      </c>
      <c r="D1652" s="51">
        <v>220100</v>
      </c>
      <c r="E1652" s="52" t="s">
        <v>3033</v>
      </c>
      <c r="F1652" s="53" t="s">
        <v>164</v>
      </c>
      <c r="G1652" s="54">
        <v>36.6</v>
      </c>
      <c r="H1652" s="55">
        <v>36.6</v>
      </c>
      <c r="I1652" s="73">
        <v>48.02</v>
      </c>
      <c r="J1652" s="55">
        <v>39.86</v>
      </c>
      <c r="K1652" s="73">
        <v>39.35</v>
      </c>
      <c r="L1652" s="55">
        <v>32.659999999999997</v>
      </c>
      <c r="M1652" s="55">
        <f>TRUNC(((J1652*G1652)+(L1652*G1652)),2)</f>
        <v>2654.23</v>
      </c>
      <c r="N1652" s="55">
        <f>TRUNC(((J1652*H1652)+(L1652*H1652)),2)</f>
        <v>2654.23</v>
      </c>
      <c r="O1652" s="38"/>
      <c r="P1652" s="55">
        <v>48.02</v>
      </c>
      <c r="Q1652" s="55">
        <v>39.35</v>
      </c>
      <c r="R1652" s="55">
        <v>3197.74</v>
      </c>
      <c r="S1652" s="55">
        <v>3197.74</v>
      </c>
      <c r="T1652" s="135">
        <f>N1652/S1652</f>
        <v>0.83003308586689351</v>
      </c>
      <c r="U1652" s="55">
        <f>TRUNC(J1652*H1652,2)</f>
        <v>1458.87</v>
      </c>
      <c r="V1652" s="55">
        <f>TRUNC(L1652*H1652,2)</f>
        <v>1195.3499999999999</v>
      </c>
      <c r="X1652" s="36" t="b">
        <v>1</v>
      </c>
    </row>
    <row r="1653" spans="1:24" x14ac:dyDescent="0.25">
      <c r="A1653" s="42" t="s">
        <v>4742</v>
      </c>
      <c r="B1653" s="128" t="s">
        <v>2474</v>
      </c>
      <c r="C1653" s="50" t="s">
        <v>163</v>
      </c>
      <c r="D1653" s="51">
        <v>220902</v>
      </c>
      <c r="E1653" s="56" t="s">
        <v>474</v>
      </c>
      <c r="F1653" s="53" t="s">
        <v>172</v>
      </c>
      <c r="G1653" s="54">
        <v>27.6</v>
      </c>
      <c r="H1653" s="55">
        <v>27.6</v>
      </c>
      <c r="I1653" s="73">
        <v>1.53</v>
      </c>
      <c r="J1653" s="55">
        <v>1.27</v>
      </c>
      <c r="K1653" s="73">
        <v>8.3800000000000008</v>
      </c>
      <c r="L1653" s="55">
        <v>6.95</v>
      </c>
      <c r="M1653" s="55">
        <f>TRUNC(((J1653*G1653)+(L1653*G1653)),2)</f>
        <v>226.87</v>
      </c>
      <c r="N1653" s="55">
        <f>TRUNC(((J1653*H1653)+(L1653*H1653)),2)</f>
        <v>226.87</v>
      </c>
      <c r="O1653" s="37"/>
      <c r="P1653" s="55">
        <v>1.53</v>
      </c>
      <c r="Q1653" s="55">
        <v>8.3800000000000008</v>
      </c>
      <c r="R1653" s="55">
        <v>273.51</v>
      </c>
      <c r="S1653" s="55">
        <v>273.51</v>
      </c>
      <c r="T1653" s="135">
        <f>N1653/S1653</f>
        <v>0.82947607034477722</v>
      </c>
      <c r="U1653" s="55">
        <f>TRUNC(J1653*H1653,2)</f>
        <v>35.049999999999997</v>
      </c>
      <c r="V1653" s="55">
        <f>TRUNC(L1653*H1653,2)</f>
        <v>191.82</v>
      </c>
      <c r="X1653" s="36" t="b">
        <v>1</v>
      </c>
    </row>
    <row r="1654" spans="1:24" x14ac:dyDescent="0.25">
      <c r="A1654" s="42" t="s">
        <v>4743</v>
      </c>
      <c r="B1654" s="127" t="s">
        <v>2475</v>
      </c>
      <c r="C1654" s="132"/>
      <c r="D1654" s="132"/>
      <c r="E1654" s="47" t="s">
        <v>115</v>
      </c>
      <c r="F1654" s="132"/>
      <c r="G1654" s="48"/>
      <c r="H1654" s="48"/>
      <c r="I1654" s="72"/>
      <c r="J1654" s="48"/>
      <c r="K1654" s="72"/>
      <c r="L1654" s="48"/>
      <c r="M1654" s="49">
        <f>M1655+M1659+M1662+M1664+M1666+M1668+M1670</f>
        <v>10035.400000000001</v>
      </c>
      <c r="N1654" s="65">
        <f>N1655+N1659+N1662+N1664+N1666+N1668+N1670</f>
        <v>10035.400000000001</v>
      </c>
      <c r="O1654" s="37"/>
      <c r="P1654" s="48"/>
      <c r="Q1654" s="48"/>
      <c r="R1654" s="49">
        <v>12099.42</v>
      </c>
      <c r="S1654" s="49">
        <v>12099.42</v>
      </c>
      <c r="T1654" s="135">
        <f>N1654/S1654</f>
        <v>0.82941165774888392</v>
      </c>
      <c r="U1654" s="55">
        <f>TRUNC(J1654*H1654,2)</f>
        <v>0</v>
      </c>
      <c r="V1654" s="55">
        <f>TRUNC(L1654*H1654,2)</f>
        <v>0</v>
      </c>
      <c r="X1654" s="36" t="b">
        <v>1</v>
      </c>
    </row>
    <row r="1655" spans="1:24" x14ac:dyDescent="0.25">
      <c r="A1655" s="42" t="s">
        <v>4744</v>
      </c>
      <c r="B1655" s="129" t="s">
        <v>2476</v>
      </c>
      <c r="C1655" s="133"/>
      <c r="D1655" s="133"/>
      <c r="E1655" s="58" t="s">
        <v>2320</v>
      </c>
      <c r="F1655" s="133"/>
      <c r="G1655" s="59"/>
      <c r="H1655" s="59"/>
      <c r="I1655" s="72"/>
      <c r="J1655" s="59"/>
      <c r="K1655" s="72"/>
      <c r="L1655" s="59"/>
      <c r="M1655" s="60">
        <f>SUM(M1656:M1658)</f>
        <v>1461.74</v>
      </c>
      <c r="N1655" s="60">
        <f>SUM(N1656:N1658)</f>
        <v>1461.74</v>
      </c>
      <c r="O1655" s="37"/>
      <c r="P1655" s="59"/>
      <c r="Q1655" s="59"/>
      <c r="R1655" s="60">
        <v>1762.38</v>
      </c>
      <c r="S1655" s="60">
        <v>1762.38</v>
      </c>
      <c r="T1655" s="135">
        <f>N1655/S1655</f>
        <v>0.82941249900702452</v>
      </c>
      <c r="U1655" s="55">
        <f>TRUNC(J1655*H1655,2)</f>
        <v>0</v>
      </c>
      <c r="V1655" s="55">
        <f>TRUNC(L1655*H1655,2)</f>
        <v>0</v>
      </c>
      <c r="X1655" s="36" t="b">
        <v>1</v>
      </c>
    </row>
    <row r="1656" spans="1:24" x14ac:dyDescent="0.25">
      <c r="A1656" s="42" t="s">
        <v>4745</v>
      </c>
      <c r="B1656" s="128" t="s">
        <v>2477</v>
      </c>
      <c r="C1656" s="50" t="s">
        <v>163</v>
      </c>
      <c r="D1656" s="51">
        <v>261300</v>
      </c>
      <c r="E1656" s="56" t="s">
        <v>482</v>
      </c>
      <c r="F1656" s="53" t="s">
        <v>164</v>
      </c>
      <c r="G1656" s="54">
        <v>67.400000000000006</v>
      </c>
      <c r="H1656" s="55">
        <v>67.400000000000006</v>
      </c>
      <c r="I1656" s="73">
        <v>2.19</v>
      </c>
      <c r="J1656" s="55">
        <v>1.81</v>
      </c>
      <c r="K1656" s="73">
        <v>9.6999999999999993</v>
      </c>
      <c r="L1656" s="55">
        <v>8.0500000000000007</v>
      </c>
      <c r="M1656" s="55">
        <f>TRUNC(((J1656*G1656)+(L1656*G1656)),2)</f>
        <v>664.56</v>
      </c>
      <c r="N1656" s="55">
        <f>TRUNC(((J1656*H1656)+(L1656*H1656)),2)</f>
        <v>664.56</v>
      </c>
      <c r="O1656" s="37"/>
      <c r="P1656" s="55">
        <v>2.19</v>
      </c>
      <c r="Q1656" s="55">
        <v>9.6999999999999993</v>
      </c>
      <c r="R1656" s="55">
        <v>801.38</v>
      </c>
      <c r="S1656" s="55">
        <v>801.38</v>
      </c>
      <c r="T1656" s="135">
        <f>N1656/S1656</f>
        <v>0.82926951009508587</v>
      </c>
      <c r="U1656" s="55">
        <f>TRUNC(J1656*H1656,2)</f>
        <v>121.99</v>
      </c>
      <c r="V1656" s="55">
        <f>TRUNC(L1656*H1656,2)</f>
        <v>542.57000000000005</v>
      </c>
      <c r="X1656" s="36" t="b">
        <v>1</v>
      </c>
    </row>
    <row r="1657" spans="1:24" x14ac:dyDescent="0.25">
      <c r="A1657" s="42" t="s">
        <v>4746</v>
      </c>
      <c r="B1657" s="128" t="s">
        <v>2478</v>
      </c>
      <c r="C1657" s="50" t="s">
        <v>163</v>
      </c>
      <c r="D1657" s="51">
        <v>261550</v>
      </c>
      <c r="E1657" s="56" t="s">
        <v>484</v>
      </c>
      <c r="F1657" s="53" t="s">
        <v>164</v>
      </c>
      <c r="G1657" s="54">
        <v>24.5</v>
      </c>
      <c r="H1657" s="55">
        <v>24.5</v>
      </c>
      <c r="I1657" s="73">
        <v>7.39</v>
      </c>
      <c r="J1657" s="55">
        <v>6.13</v>
      </c>
      <c r="K1657" s="73">
        <v>8.9600000000000009</v>
      </c>
      <c r="L1657" s="55">
        <v>7.43</v>
      </c>
      <c r="M1657" s="55">
        <f>TRUNC(((J1657*G1657)+(L1657*G1657)),2)</f>
        <v>332.22</v>
      </c>
      <c r="N1657" s="55">
        <f>TRUNC(((J1657*H1657)+(L1657*H1657)),2)</f>
        <v>332.22</v>
      </c>
      <c r="O1657" s="37"/>
      <c r="P1657" s="55">
        <v>7.39</v>
      </c>
      <c r="Q1657" s="55">
        <v>8.9600000000000009</v>
      </c>
      <c r="R1657" s="55">
        <v>400.57</v>
      </c>
      <c r="S1657" s="55">
        <v>400.57</v>
      </c>
      <c r="T1657" s="135">
        <f>N1657/S1657</f>
        <v>0.82936815038570044</v>
      </c>
      <c r="U1657" s="55">
        <f>TRUNC(J1657*H1657,2)</f>
        <v>150.18</v>
      </c>
      <c r="V1657" s="55">
        <f>TRUNC(L1657*H1657,2)</f>
        <v>182.03</v>
      </c>
      <c r="X1657" s="36" t="b">
        <v>1</v>
      </c>
    </row>
    <row r="1658" spans="1:24" x14ac:dyDescent="0.25">
      <c r="A1658" s="42" t="s">
        <v>4747</v>
      </c>
      <c r="B1658" s="128" t="s">
        <v>2479</v>
      </c>
      <c r="C1658" s="50" t="s">
        <v>163</v>
      </c>
      <c r="D1658" s="51">
        <v>261001</v>
      </c>
      <c r="E1658" s="56" t="s">
        <v>489</v>
      </c>
      <c r="F1658" s="53" t="s">
        <v>164</v>
      </c>
      <c r="G1658" s="54">
        <v>45.9</v>
      </c>
      <c r="H1658" s="55">
        <v>45.9</v>
      </c>
      <c r="I1658" s="73">
        <v>4.28</v>
      </c>
      <c r="J1658" s="55">
        <v>3.55</v>
      </c>
      <c r="K1658" s="73">
        <v>7.93</v>
      </c>
      <c r="L1658" s="55">
        <v>6.58</v>
      </c>
      <c r="M1658" s="55">
        <f>TRUNC(((J1658*G1658)+(L1658*G1658)),2)</f>
        <v>464.96</v>
      </c>
      <c r="N1658" s="55">
        <f>TRUNC(((J1658*H1658)+(L1658*H1658)),2)</f>
        <v>464.96</v>
      </c>
      <c r="O1658" s="37"/>
      <c r="P1658" s="55">
        <v>4.28</v>
      </c>
      <c r="Q1658" s="55">
        <v>7.93</v>
      </c>
      <c r="R1658" s="55">
        <v>560.42999999999995</v>
      </c>
      <c r="S1658" s="55">
        <v>560.42999999999995</v>
      </c>
      <c r="T1658" s="135">
        <f>N1658/S1658</f>
        <v>0.82964866263404891</v>
      </c>
      <c r="U1658" s="55">
        <f>TRUNC(J1658*H1658,2)</f>
        <v>162.94</v>
      </c>
      <c r="V1658" s="55">
        <f>TRUNC(L1658*H1658,2)</f>
        <v>302.02</v>
      </c>
      <c r="X1658" s="36" t="b">
        <v>1</v>
      </c>
    </row>
    <row r="1659" spans="1:24" x14ac:dyDescent="0.25">
      <c r="A1659" s="42" t="s">
        <v>4748</v>
      </c>
      <c r="B1659" s="129" t="s">
        <v>2480</v>
      </c>
      <c r="C1659" s="133"/>
      <c r="D1659" s="133"/>
      <c r="E1659" s="58" t="s">
        <v>2325</v>
      </c>
      <c r="F1659" s="133"/>
      <c r="G1659" s="59"/>
      <c r="H1659" s="59"/>
      <c r="I1659" s="72"/>
      <c r="J1659" s="59"/>
      <c r="K1659" s="72"/>
      <c r="L1659" s="59"/>
      <c r="M1659" s="60">
        <f>SUM(M1660:M1661)</f>
        <v>936.47</v>
      </c>
      <c r="N1659" s="60">
        <f>SUM(N1660:N1661)</f>
        <v>936.47</v>
      </c>
      <c r="O1659" s="37"/>
      <c r="P1659" s="59"/>
      <c r="Q1659" s="59"/>
      <c r="R1659" s="60">
        <v>1128.93</v>
      </c>
      <c r="S1659" s="60">
        <v>1128.93</v>
      </c>
      <c r="T1659" s="135">
        <f>N1659/S1659</f>
        <v>0.82951998795319459</v>
      </c>
      <c r="U1659" s="55">
        <f>TRUNC(J1659*H1659,2)</f>
        <v>0</v>
      </c>
      <c r="V1659" s="55">
        <f>TRUNC(L1659*H1659,2)</f>
        <v>0</v>
      </c>
      <c r="X1659" s="36" t="b">
        <v>1</v>
      </c>
    </row>
    <row r="1660" spans="1:24" x14ac:dyDescent="0.25">
      <c r="A1660" s="42" t="s">
        <v>4749</v>
      </c>
      <c r="B1660" s="128" t="s">
        <v>2481</v>
      </c>
      <c r="C1660" s="50" t="s">
        <v>163</v>
      </c>
      <c r="D1660" s="51">
        <v>261300</v>
      </c>
      <c r="E1660" s="56" t="s">
        <v>482</v>
      </c>
      <c r="F1660" s="53" t="s">
        <v>164</v>
      </c>
      <c r="G1660" s="54">
        <v>52.73</v>
      </c>
      <c r="H1660" s="55">
        <v>52.73</v>
      </c>
      <c r="I1660" s="73">
        <v>2.19</v>
      </c>
      <c r="J1660" s="55">
        <v>1.81</v>
      </c>
      <c r="K1660" s="73">
        <v>9.6999999999999993</v>
      </c>
      <c r="L1660" s="55">
        <v>8.0500000000000007</v>
      </c>
      <c r="M1660" s="55">
        <f>TRUNC(((J1660*G1660)+(L1660*G1660)),2)</f>
        <v>519.91</v>
      </c>
      <c r="N1660" s="55">
        <f>TRUNC(((J1660*H1660)+(L1660*H1660)),2)</f>
        <v>519.91</v>
      </c>
      <c r="O1660" s="37"/>
      <c r="P1660" s="55">
        <v>2.19</v>
      </c>
      <c r="Q1660" s="55">
        <v>9.6999999999999993</v>
      </c>
      <c r="R1660" s="55">
        <v>626.95000000000005</v>
      </c>
      <c r="S1660" s="55">
        <v>626.95000000000005</v>
      </c>
      <c r="T1660" s="135">
        <f>N1660/S1660</f>
        <v>0.82926868171305512</v>
      </c>
      <c r="U1660" s="55">
        <f>TRUNC(J1660*H1660,2)</f>
        <v>95.44</v>
      </c>
      <c r="V1660" s="55">
        <f>TRUNC(L1660*H1660,2)</f>
        <v>424.47</v>
      </c>
      <c r="X1660" s="36" t="b">
        <v>1</v>
      </c>
    </row>
    <row r="1661" spans="1:24" x14ac:dyDescent="0.25">
      <c r="A1661" s="42" t="s">
        <v>4750</v>
      </c>
      <c r="B1661" s="128" t="s">
        <v>2482</v>
      </c>
      <c r="C1661" s="50" t="s">
        <v>163</v>
      </c>
      <c r="D1661" s="51">
        <v>261307</v>
      </c>
      <c r="E1661" s="56" t="s">
        <v>494</v>
      </c>
      <c r="F1661" s="53" t="s">
        <v>164</v>
      </c>
      <c r="G1661" s="54">
        <v>52.73</v>
      </c>
      <c r="H1661" s="55">
        <v>52.73</v>
      </c>
      <c r="I1661" s="73">
        <v>3.82</v>
      </c>
      <c r="J1661" s="55">
        <v>3.17</v>
      </c>
      <c r="K1661" s="73">
        <v>5.7</v>
      </c>
      <c r="L1661" s="55">
        <v>4.7300000000000004</v>
      </c>
      <c r="M1661" s="55">
        <f>TRUNC(((J1661*G1661)+(L1661*G1661)),2)</f>
        <v>416.56</v>
      </c>
      <c r="N1661" s="55">
        <f>TRUNC(((J1661*H1661)+(L1661*H1661)),2)</f>
        <v>416.56</v>
      </c>
      <c r="O1661" s="37"/>
      <c r="P1661" s="55">
        <v>3.82</v>
      </c>
      <c r="Q1661" s="55">
        <v>5.7</v>
      </c>
      <c r="R1661" s="55">
        <v>501.98</v>
      </c>
      <c r="S1661" s="55">
        <v>501.98</v>
      </c>
      <c r="T1661" s="135">
        <f>N1661/S1661</f>
        <v>0.82983385792262643</v>
      </c>
      <c r="U1661" s="55">
        <f>TRUNC(J1661*H1661,2)</f>
        <v>167.15</v>
      </c>
      <c r="V1661" s="55">
        <f>TRUNC(L1661*H1661,2)</f>
        <v>249.41</v>
      </c>
      <c r="X1661" s="36" t="b">
        <v>1</v>
      </c>
    </row>
    <row r="1662" spans="1:24" x14ac:dyDescent="0.25">
      <c r="A1662" s="42" t="s">
        <v>4751</v>
      </c>
      <c r="B1662" s="129" t="s">
        <v>2483</v>
      </c>
      <c r="C1662" s="133"/>
      <c r="D1662" s="133"/>
      <c r="E1662" s="58" t="s">
        <v>2329</v>
      </c>
      <c r="F1662" s="133"/>
      <c r="G1662" s="59"/>
      <c r="H1662" s="59"/>
      <c r="I1662" s="72"/>
      <c r="J1662" s="59"/>
      <c r="K1662" s="72"/>
      <c r="L1662" s="59"/>
      <c r="M1662" s="60">
        <f>M1663</f>
        <v>2719.56</v>
      </c>
      <c r="N1662" s="60">
        <f>N1663</f>
        <v>2719.56</v>
      </c>
      <c r="O1662" s="37"/>
      <c r="P1662" s="59"/>
      <c r="Q1662" s="59"/>
      <c r="R1662" s="60">
        <v>3279.69</v>
      </c>
      <c r="S1662" s="60">
        <v>3279.69</v>
      </c>
      <c r="T1662" s="135">
        <f>N1662/S1662</f>
        <v>0.82921251703667109</v>
      </c>
      <c r="U1662" s="55">
        <f>TRUNC(J1662*H1662,2)</f>
        <v>0</v>
      </c>
      <c r="V1662" s="55">
        <f>TRUNC(L1662*H1662,2)</f>
        <v>0</v>
      </c>
      <c r="X1662" s="36" t="b">
        <v>1</v>
      </c>
    </row>
    <row r="1663" spans="1:24" x14ac:dyDescent="0.25">
      <c r="A1663" s="42" t="s">
        <v>4752</v>
      </c>
      <c r="B1663" s="128" t="s">
        <v>2484</v>
      </c>
      <c r="C1663" s="50" t="s">
        <v>163</v>
      </c>
      <c r="D1663" s="51">
        <v>261000</v>
      </c>
      <c r="E1663" s="56" t="s">
        <v>498</v>
      </c>
      <c r="F1663" s="53" t="s">
        <v>164</v>
      </c>
      <c r="G1663" s="54">
        <v>245.67</v>
      </c>
      <c r="H1663" s="55">
        <v>245.67</v>
      </c>
      <c r="I1663" s="73">
        <v>5.37</v>
      </c>
      <c r="J1663" s="55">
        <v>4.45</v>
      </c>
      <c r="K1663" s="73">
        <v>7.98</v>
      </c>
      <c r="L1663" s="55">
        <v>6.62</v>
      </c>
      <c r="M1663" s="55">
        <f>TRUNC(((J1663*G1663)+(L1663*G1663)),2)</f>
        <v>2719.56</v>
      </c>
      <c r="N1663" s="55">
        <f>TRUNC(((J1663*H1663)+(L1663*H1663)),2)</f>
        <v>2719.56</v>
      </c>
      <c r="O1663" s="37"/>
      <c r="P1663" s="55">
        <v>5.37</v>
      </c>
      <c r="Q1663" s="55">
        <v>7.98</v>
      </c>
      <c r="R1663" s="55">
        <v>3279.69</v>
      </c>
      <c r="S1663" s="55">
        <v>3279.69</v>
      </c>
      <c r="T1663" s="135">
        <f>N1663/S1663</f>
        <v>0.82921251703667109</v>
      </c>
      <c r="U1663" s="55">
        <f>TRUNC(J1663*H1663,2)</f>
        <v>1093.23</v>
      </c>
      <c r="V1663" s="55">
        <f>TRUNC(L1663*H1663,2)</f>
        <v>1626.33</v>
      </c>
      <c r="X1663" s="36" t="b">
        <v>1</v>
      </c>
    </row>
    <row r="1664" spans="1:24" x14ac:dyDescent="0.25">
      <c r="A1664" s="42" t="s">
        <v>4753</v>
      </c>
      <c r="B1664" s="129" t="s">
        <v>2485</v>
      </c>
      <c r="C1664" s="133"/>
      <c r="D1664" s="133"/>
      <c r="E1664" s="58" t="s">
        <v>2332</v>
      </c>
      <c r="F1664" s="133"/>
      <c r="G1664" s="59"/>
      <c r="H1664" s="59"/>
      <c r="I1664" s="72"/>
      <c r="J1664" s="59"/>
      <c r="K1664" s="72"/>
      <c r="L1664" s="59"/>
      <c r="M1664" s="60">
        <f>M1665</f>
        <v>560.83000000000004</v>
      </c>
      <c r="N1664" s="60">
        <f>N1665</f>
        <v>560.83000000000004</v>
      </c>
      <c r="O1664" s="37"/>
      <c r="P1664" s="59"/>
      <c r="Q1664" s="59"/>
      <c r="R1664" s="60">
        <v>676.26</v>
      </c>
      <c r="S1664" s="60">
        <v>676.26</v>
      </c>
      <c r="T1664" s="135">
        <f>N1664/S1664</f>
        <v>0.82931121166415289</v>
      </c>
      <c r="U1664" s="55">
        <f>TRUNC(J1664*H1664,2)</f>
        <v>0</v>
      </c>
      <c r="V1664" s="55">
        <f>TRUNC(L1664*H1664,2)</f>
        <v>0</v>
      </c>
      <c r="X1664" s="36" t="b">
        <v>1</v>
      </c>
    </row>
    <row r="1665" spans="1:24" x14ac:dyDescent="0.25">
      <c r="A1665" s="42" t="s">
        <v>4754</v>
      </c>
      <c r="B1665" s="128" t="s">
        <v>2486</v>
      </c>
      <c r="C1665" s="50" t="s">
        <v>163</v>
      </c>
      <c r="D1665" s="51">
        <v>261703</v>
      </c>
      <c r="E1665" s="56" t="s">
        <v>502</v>
      </c>
      <c r="F1665" s="53" t="s">
        <v>164</v>
      </c>
      <c r="G1665" s="54">
        <v>52.71</v>
      </c>
      <c r="H1665" s="55">
        <v>52.71</v>
      </c>
      <c r="I1665" s="73">
        <v>3.87</v>
      </c>
      <c r="J1665" s="55">
        <v>3.21</v>
      </c>
      <c r="K1665" s="73">
        <v>8.9600000000000009</v>
      </c>
      <c r="L1665" s="55">
        <v>7.43</v>
      </c>
      <c r="M1665" s="55">
        <f>TRUNC(((J1665*G1665)+(L1665*G1665)),2)</f>
        <v>560.83000000000004</v>
      </c>
      <c r="N1665" s="55">
        <f>TRUNC(((J1665*H1665)+(L1665*H1665)),2)</f>
        <v>560.83000000000004</v>
      </c>
      <c r="O1665" s="37"/>
      <c r="P1665" s="55">
        <v>3.87</v>
      </c>
      <c r="Q1665" s="55">
        <v>8.9600000000000009</v>
      </c>
      <c r="R1665" s="55">
        <v>676.26</v>
      </c>
      <c r="S1665" s="55">
        <v>676.26</v>
      </c>
      <c r="T1665" s="135">
        <f>N1665/S1665</f>
        <v>0.82931121166415289</v>
      </c>
      <c r="U1665" s="55">
        <f>TRUNC(J1665*H1665,2)</f>
        <v>169.19</v>
      </c>
      <c r="V1665" s="55">
        <f>TRUNC(L1665*H1665,2)</f>
        <v>391.63</v>
      </c>
      <c r="X1665" s="36" t="b">
        <v>1</v>
      </c>
    </row>
    <row r="1666" spans="1:24" x14ac:dyDescent="0.25">
      <c r="A1666" s="42" t="s">
        <v>4755</v>
      </c>
      <c r="B1666" s="129" t="s">
        <v>2487</v>
      </c>
      <c r="C1666" s="133"/>
      <c r="D1666" s="133"/>
      <c r="E1666" s="58" t="s">
        <v>2024</v>
      </c>
      <c r="F1666" s="133"/>
      <c r="G1666" s="59"/>
      <c r="H1666" s="59"/>
      <c r="I1666" s="72"/>
      <c r="J1666" s="59"/>
      <c r="K1666" s="72"/>
      <c r="L1666" s="59"/>
      <c r="M1666" s="60">
        <f>M1667</f>
        <v>1596.09</v>
      </c>
      <c r="N1666" s="60">
        <f>N1667</f>
        <v>1596.09</v>
      </c>
      <c r="O1666" s="37"/>
      <c r="P1666" s="59"/>
      <c r="Q1666" s="59"/>
      <c r="R1666" s="60">
        <v>1923.23</v>
      </c>
      <c r="S1666" s="60">
        <v>1923.23</v>
      </c>
      <c r="T1666" s="135">
        <f>N1666/S1666</f>
        <v>0.8299007399011038</v>
      </c>
      <c r="U1666" s="55">
        <f>TRUNC(J1666*H1666,2)</f>
        <v>0</v>
      </c>
      <c r="V1666" s="55">
        <f>TRUNC(L1666*H1666,2)</f>
        <v>0</v>
      </c>
      <c r="X1666" s="36" t="b">
        <v>1</v>
      </c>
    </row>
    <row r="1667" spans="1:24" x14ac:dyDescent="0.25">
      <c r="A1667" s="42" t="s">
        <v>4756</v>
      </c>
      <c r="B1667" s="128" t="s">
        <v>2488</v>
      </c>
      <c r="C1667" s="50" t="s">
        <v>163</v>
      </c>
      <c r="D1667" s="51">
        <v>261602</v>
      </c>
      <c r="E1667" s="56" t="s">
        <v>506</v>
      </c>
      <c r="F1667" s="53" t="s">
        <v>164</v>
      </c>
      <c r="G1667" s="54">
        <v>73.349999999999994</v>
      </c>
      <c r="H1667" s="55">
        <v>73.349999999999994</v>
      </c>
      <c r="I1667" s="73">
        <v>11.35</v>
      </c>
      <c r="J1667" s="55">
        <v>9.42</v>
      </c>
      <c r="K1667" s="73">
        <v>14.87</v>
      </c>
      <c r="L1667" s="55">
        <v>12.34</v>
      </c>
      <c r="M1667" s="55">
        <f>TRUNC(((J1667*G1667)+(L1667*G1667)),2)</f>
        <v>1596.09</v>
      </c>
      <c r="N1667" s="55">
        <f>TRUNC(((J1667*H1667)+(L1667*H1667)),2)</f>
        <v>1596.09</v>
      </c>
      <c r="O1667" s="37"/>
      <c r="P1667" s="55">
        <v>11.35</v>
      </c>
      <c r="Q1667" s="55">
        <v>14.87</v>
      </c>
      <c r="R1667" s="55">
        <v>1923.23</v>
      </c>
      <c r="S1667" s="55">
        <v>1923.23</v>
      </c>
      <c r="T1667" s="135">
        <f>N1667/S1667</f>
        <v>0.8299007399011038</v>
      </c>
      <c r="U1667" s="55">
        <f>TRUNC(J1667*H1667,2)</f>
        <v>690.95</v>
      </c>
      <c r="V1667" s="55">
        <f>TRUNC(L1667*H1667,2)</f>
        <v>905.13</v>
      </c>
      <c r="X1667" s="36" t="b">
        <v>1</v>
      </c>
    </row>
    <row r="1668" spans="1:24" x14ac:dyDescent="0.25">
      <c r="A1668" s="42" t="s">
        <v>4757</v>
      </c>
      <c r="B1668" s="129" t="s">
        <v>2489</v>
      </c>
      <c r="C1668" s="133"/>
      <c r="D1668" s="133"/>
      <c r="E1668" s="58" t="s">
        <v>441</v>
      </c>
      <c r="F1668" s="133"/>
      <c r="G1668" s="59"/>
      <c r="H1668" s="59"/>
      <c r="I1668" s="72"/>
      <c r="J1668" s="59"/>
      <c r="K1668" s="72"/>
      <c r="L1668" s="59"/>
      <c r="M1668" s="60">
        <f>M1669</f>
        <v>446.51</v>
      </c>
      <c r="N1668" s="60">
        <f>N1669</f>
        <v>446.51</v>
      </c>
      <c r="O1668" s="37"/>
      <c r="P1668" s="59"/>
      <c r="Q1668" s="59"/>
      <c r="R1668" s="60">
        <v>538.03</v>
      </c>
      <c r="S1668" s="60">
        <v>538.03</v>
      </c>
      <c r="T1668" s="135">
        <f>N1668/S1668</f>
        <v>0.82989796108023717</v>
      </c>
      <c r="U1668" s="55">
        <f>TRUNC(J1668*H1668,2)</f>
        <v>0</v>
      </c>
      <c r="V1668" s="55">
        <f>TRUNC(L1668*H1668,2)</f>
        <v>0</v>
      </c>
      <c r="X1668" s="36" t="b">
        <v>1</v>
      </c>
    </row>
    <row r="1669" spans="1:24" x14ac:dyDescent="0.25">
      <c r="A1669" s="42" t="s">
        <v>4758</v>
      </c>
      <c r="B1669" s="128" t="s">
        <v>2490</v>
      </c>
      <c r="C1669" s="50" t="s">
        <v>163</v>
      </c>
      <c r="D1669" s="51">
        <v>261602</v>
      </c>
      <c r="E1669" s="56" t="s">
        <v>506</v>
      </c>
      <c r="F1669" s="53" t="s">
        <v>164</v>
      </c>
      <c r="G1669" s="54">
        <v>20.52</v>
      </c>
      <c r="H1669" s="55">
        <v>20.52</v>
      </c>
      <c r="I1669" s="73">
        <v>11.35</v>
      </c>
      <c r="J1669" s="55">
        <v>9.42</v>
      </c>
      <c r="K1669" s="73">
        <v>14.87</v>
      </c>
      <c r="L1669" s="55">
        <v>12.34</v>
      </c>
      <c r="M1669" s="55">
        <f>TRUNC(((J1669*G1669)+(L1669*G1669)),2)</f>
        <v>446.51</v>
      </c>
      <c r="N1669" s="55">
        <f>TRUNC(((J1669*H1669)+(L1669*H1669)),2)</f>
        <v>446.51</v>
      </c>
      <c r="O1669" s="37"/>
      <c r="P1669" s="55">
        <v>11.35</v>
      </c>
      <c r="Q1669" s="55">
        <v>14.87</v>
      </c>
      <c r="R1669" s="55">
        <v>538.03</v>
      </c>
      <c r="S1669" s="55">
        <v>538.03</v>
      </c>
      <c r="T1669" s="135">
        <f>N1669/S1669</f>
        <v>0.82989796108023717</v>
      </c>
      <c r="U1669" s="55">
        <f>TRUNC(J1669*H1669,2)</f>
        <v>193.29</v>
      </c>
      <c r="V1669" s="55">
        <f>TRUNC(L1669*H1669,2)</f>
        <v>253.21</v>
      </c>
      <c r="X1669" s="36" t="b">
        <v>1</v>
      </c>
    </row>
    <row r="1670" spans="1:24" x14ac:dyDescent="0.25">
      <c r="A1670" s="42" t="s">
        <v>4759</v>
      </c>
      <c r="B1670" s="129" t="s">
        <v>2491</v>
      </c>
      <c r="C1670" s="133"/>
      <c r="D1670" s="133"/>
      <c r="E1670" s="58" t="s">
        <v>125</v>
      </c>
      <c r="F1670" s="133"/>
      <c r="G1670" s="59"/>
      <c r="H1670" s="59"/>
      <c r="I1670" s="72"/>
      <c r="J1670" s="59"/>
      <c r="K1670" s="72"/>
      <c r="L1670" s="59"/>
      <c r="M1670" s="60">
        <f>M1671</f>
        <v>2314.1999999999998</v>
      </c>
      <c r="N1670" s="60">
        <f>N1671</f>
        <v>2314.1999999999998</v>
      </c>
      <c r="O1670" s="37"/>
      <c r="P1670" s="59"/>
      <c r="Q1670" s="59"/>
      <c r="R1670" s="60">
        <v>2790.9</v>
      </c>
      <c r="S1670" s="60">
        <v>2790.9</v>
      </c>
      <c r="T1670" s="135">
        <f>N1670/S1670</f>
        <v>0.82919488337095548</v>
      </c>
      <c r="U1670" s="55">
        <f>TRUNC(J1670*H1670,2)</f>
        <v>0</v>
      </c>
      <c r="V1670" s="55">
        <f>TRUNC(L1670*H1670,2)</f>
        <v>0</v>
      </c>
      <c r="X1670" s="36" t="b">
        <v>1</v>
      </c>
    </row>
    <row r="1671" spans="1:24" x14ac:dyDescent="0.25">
      <c r="A1671" s="42" t="s">
        <v>4760</v>
      </c>
      <c r="B1671" s="128" t="s">
        <v>2492</v>
      </c>
      <c r="C1671" s="50" t="s">
        <v>163</v>
      </c>
      <c r="D1671" s="51">
        <v>261609</v>
      </c>
      <c r="E1671" s="56" t="s">
        <v>513</v>
      </c>
      <c r="F1671" s="53" t="s">
        <v>164</v>
      </c>
      <c r="G1671" s="54">
        <v>210</v>
      </c>
      <c r="H1671" s="55">
        <v>210</v>
      </c>
      <c r="I1671" s="73">
        <v>9.34</v>
      </c>
      <c r="J1671" s="55">
        <v>7.75</v>
      </c>
      <c r="K1671" s="73">
        <v>3.95</v>
      </c>
      <c r="L1671" s="55">
        <v>3.27</v>
      </c>
      <c r="M1671" s="55">
        <f>TRUNC(((J1671*G1671)+(L1671*G1671)),2)</f>
        <v>2314.1999999999998</v>
      </c>
      <c r="N1671" s="55">
        <f>TRUNC(((J1671*H1671)+(L1671*H1671)),2)</f>
        <v>2314.1999999999998</v>
      </c>
      <c r="O1671" s="37"/>
      <c r="P1671" s="55">
        <v>9.34</v>
      </c>
      <c r="Q1671" s="55">
        <v>3.95</v>
      </c>
      <c r="R1671" s="55">
        <v>2790.9</v>
      </c>
      <c r="S1671" s="55">
        <v>2790.9</v>
      </c>
      <c r="T1671" s="135">
        <f>N1671/S1671</f>
        <v>0.82919488337095548</v>
      </c>
      <c r="U1671" s="55">
        <f>TRUNC(J1671*H1671,2)</f>
        <v>1627.5</v>
      </c>
      <c r="V1671" s="55">
        <f>TRUNC(L1671*H1671,2)</f>
        <v>686.7</v>
      </c>
      <c r="X1671" s="36" t="b">
        <v>1</v>
      </c>
    </row>
    <row r="1672" spans="1:24" x14ac:dyDescent="0.25">
      <c r="A1672" s="42" t="s">
        <v>4761</v>
      </c>
      <c r="B1672" s="127" t="s">
        <v>2493</v>
      </c>
      <c r="C1672" s="132"/>
      <c r="D1672" s="132"/>
      <c r="E1672" s="47" t="s">
        <v>117</v>
      </c>
      <c r="F1672" s="132"/>
      <c r="G1672" s="48"/>
      <c r="H1672" s="48"/>
      <c r="I1672" s="72"/>
      <c r="J1672" s="48"/>
      <c r="K1672" s="72"/>
      <c r="L1672" s="48"/>
      <c r="M1672" s="314">
        <f>M1673+M1679</f>
        <v>6287.01</v>
      </c>
      <c r="N1672" s="314">
        <f>N1673+N1679</f>
        <v>6287.01</v>
      </c>
      <c r="O1672" s="37"/>
      <c r="P1672" s="48"/>
      <c r="Q1672" s="48"/>
      <c r="R1672" s="314">
        <v>7576.22</v>
      </c>
      <c r="S1672" s="314">
        <v>7576.22</v>
      </c>
      <c r="T1672" s="135">
        <f>N1672/S1672</f>
        <v>0.82983466689193297</v>
      </c>
      <c r="U1672" s="55">
        <f>TRUNC(J1672*H1672,2)</f>
        <v>0</v>
      </c>
      <c r="V1672" s="55">
        <f>TRUNC(L1672*H1672,2)</f>
        <v>0</v>
      </c>
      <c r="X1672" s="36" t="b">
        <v>1</v>
      </c>
    </row>
    <row r="1673" spans="1:24" x14ac:dyDescent="0.25">
      <c r="A1673" s="42" t="s">
        <v>4762</v>
      </c>
      <c r="B1673" s="129" t="s">
        <v>2494</v>
      </c>
      <c r="C1673" s="133"/>
      <c r="D1673" s="133"/>
      <c r="E1673" s="58" t="s">
        <v>516</v>
      </c>
      <c r="F1673" s="133"/>
      <c r="G1673" s="59"/>
      <c r="H1673" s="59"/>
      <c r="I1673" s="72"/>
      <c r="J1673" s="59"/>
      <c r="K1673" s="72"/>
      <c r="L1673" s="59"/>
      <c r="M1673" s="60">
        <f>SUM(M1674:M1678)</f>
        <v>5578.9800000000005</v>
      </c>
      <c r="N1673" s="60">
        <f>SUM(N1674:N1678)</f>
        <v>5578.9800000000005</v>
      </c>
      <c r="O1673" s="37"/>
      <c r="P1673" s="59"/>
      <c r="Q1673" s="59"/>
      <c r="R1673" s="60">
        <v>6723.17</v>
      </c>
      <c r="S1673" s="60">
        <v>6723.17</v>
      </c>
      <c r="T1673" s="135">
        <f>N1673/S1673</f>
        <v>0.82981391218725697</v>
      </c>
      <c r="U1673" s="55">
        <f>TRUNC(J1673*H1673,2)</f>
        <v>0</v>
      </c>
      <c r="V1673" s="55">
        <f>TRUNC(L1673*H1673,2)</f>
        <v>0</v>
      </c>
      <c r="X1673" s="36" t="b">
        <v>1</v>
      </c>
    </row>
    <row r="1674" spans="1:24" x14ac:dyDescent="0.25">
      <c r="A1674" s="42" t="s">
        <v>4763</v>
      </c>
      <c r="B1674" s="128" t="s">
        <v>2495</v>
      </c>
      <c r="C1674" s="50" t="s">
        <v>163</v>
      </c>
      <c r="D1674" s="51">
        <v>271608</v>
      </c>
      <c r="E1674" s="56" t="s">
        <v>546</v>
      </c>
      <c r="F1674" s="53" t="s">
        <v>164</v>
      </c>
      <c r="G1674" s="54">
        <v>9.85</v>
      </c>
      <c r="H1674" s="55">
        <v>9.85</v>
      </c>
      <c r="I1674" s="73">
        <v>469.93</v>
      </c>
      <c r="J1674" s="55">
        <v>390.08</v>
      </c>
      <c r="K1674" s="73">
        <v>51.41</v>
      </c>
      <c r="L1674" s="55">
        <v>42.67</v>
      </c>
      <c r="M1674" s="55">
        <f>TRUNC(((J1674*G1674)+(L1674*G1674)),2)</f>
        <v>4262.58</v>
      </c>
      <c r="N1674" s="55">
        <f>TRUNC(((J1674*H1674)+(L1674*H1674)),2)</f>
        <v>4262.58</v>
      </c>
      <c r="O1674" s="37"/>
      <c r="P1674" s="55">
        <v>469.93</v>
      </c>
      <c r="Q1674" s="55">
        <v>51.41</v>
      </c>
      <c r="R1674" s="55">
        <v>5135.1899999999996</v>
      </c>
      <c r="S1674" s="55">
        <v>5135.1899999999996</v>
      </c>
      <c r="T1674" s="135">
        <f>N1674/S1674</f>
        <v>0.83007249975171327</v>
      </c>
      <c r="U1674" s="55">
        <f>TRUNC(J1674*H1674,2)</f>
        <v>3842.28</v>
      </c>
      <c r="V1674" s="55">
        <f>TRUNC(L1674*H1674,2)</f>
        <v>420.29</v>
      </c>
      <c r="X1674" s="36" t="b">
        <v>1</v>
      </c>
    </row>
    <row r="1675" spans="1:24" x14ac:dyDescent="0.25">
      <c r="A1675" s="42" t="s">
        <v>4764</v>
      </c>
      <c r="B1675" s="128" t="s">
        <v>2496</v>
      </c>
      <c r="C1675" s="50" t="s">
        <v>197</v>
      </c>
      <c r="D1675" s="57" t="s">
        <v>2103</v>
      </c>
      <c r="E1675" s="56" t="s">
        <v>2104</v>
      </c>
      <c r="F1675" s="53" t="s">
        <v>164</v>
      </c>
      <c r="G1675" s="54">
        <v>0.93</v>
      </c>
      <c r="H1675" s="55">
        <v>0.93</v>
      </c>
      <c r="I1675" s="73">
        <v>432.65</v>
      </c>
      <c r="J1675" s="55">
        <v>359.14</v>
      </c>
      <c r="K1675" s="73">
        <v>58.65</v>
      </c>
      <c r="L1675" s="55">
        <v>48.68</v>
      </c>
      <c r="M1675" s="55">
        <f>TRUNC(((J1675*G1675)+(L1675*G1675)),2)</f>
        <v>379.27</v>
      </c>
      <c r="N1675" s="55">
        <f>TRUNC(((J1675*H1675)+(L1675*H1675)),2)</f>
        <v>379.27</v>
      </c>
      <c r="O1675" s="37"/>
      <c r="P1675" s="55">
        <v>432.65</v>
      </c>
      <c r="Q1675" s="55">
        <v>58.65</v>
      </c>
      <c r="R1675" s="55">
        <v>456.9</v>
      </c>
      <c r="S1675" s="55">
        <v>456.9</v>
      </c>
      <c r="T1675" s="135">
        <f>N1675/S1675</f>
        <v>0.83009411249726417</v>
      </c>
      <c r="U1675" s="55">
        <f>TRUNC(J1675*H1675,2)</f>
        <v>334</v>
      </c>
      <c r="V1675" s="55">
        <f>TRUNC(L1675*H1675,2)</f>
        <v>45.27</v>
      </c>
      <c r="X1675" s="36" t="b">
        <v>1</v>
      </c>
    </row>
    <row r="1676" spans="1:24" x14ac:dyDescent="0.3">
      <c r="A1676" s="42" t="s">
        <v>4765</v>
      </c>
      <c r="B1676" s="128" t="s">
        <v>2497</v>
      </c>
      <c r="C1676" s="50" t="s">
        <v>197</v>
      </c>
      <c r="D1676" s="57" t="s">
        <v>1892</v>
      </c>
      <c r="E1676" s="56" t="s">
        <v>1893</v>
      </c>
      <c r="F1676" s="53" t="s">
        <v>160</v>
      </c>
      <c r="G1676" s="54">
        <v>2</v>
      </c>
      <c r="H1676" s="55">
        <v>2</v>
      </c>
      <c r="I1676" s="73">
        <v>91.07</v>
      </c>
      <c r="J1676" s="55">
        <v>75.59</v>
      </c>
      <c r="K1676" s="73">
        <v>9.35</v>
      </c>
      <c r="L1676" s="55">
        <v>7.76</v>
      </c>
      <c r="M1676" s="55">
        <f>TRUNC(((J1676*G1676)+(L1676*G1676)),2)</f>
        <v>166.7</v>
      </c>
      <c r="N1676" s="55">
        <f>TRUNC(((J1676*H1676)+(L1676*H1676)),2)</f>
        <v>166.7</v>
      </c>
      <c r="O1676" s="38"/>
      <c r="P1676" s="55">
        <v>91.07</v>
      </c>
      <c r="Q1676" s="55">
        <v>9.35</v>
      </c>
      <c r="R1676" s="55">
        <v>200.84</v>
      </c>
      <c r="S1676" s="55">
        <v>200.84</v>
      </c>
      <c r="T1676" s="135">
        <f>N1676/S1676</f>
        <v>0.83001394144592699</v>
      </c>
      <c r="U1676" s="55">
        <f>TRUNC(J1676*H1676,2)</f>
        <v>151.18</v>
      </c>
      <c r="V1676" s="55">
        <f>TRUNC(L1676*H1676,2)</f>
        <v>15.52</v>
      </c>
      <c r="X1676" s="36" t="b">
        <v>1</v>
      </c>
    </row>
    <row r="1677" spans="1:24" x14ac:dyDescent="0.25">
      <c r="A1677" s="42" t="s">
        <v>4766</v>
      </c>
      <c r="B1677" s="128" t="s">
        <v>2498</v>
      </c>
      <c r="C1677" s="50" t="s">
        <v>197</v>
      </c>
      <c r="D1677" s="57" t="s">
        <v>1889</v>
      </c>
      <c r="E1677" s="56" t="s">
        <v>1890</v>
      </c>
      <c r="F1677" s="53" t="s">
        <v>160</v>
      </c>
      <c r="G1677" s="54">
        <v>3</v>
      </c>
      <c r="H1677" s="55">
        <v>3</v>
      </c>
      <c r="I1677" s="73">
        <v>47.44</v>
      </c>
      <c r="J1677" s="55">
        <v>39.369999999999997</v>
      </c>
      <c r="K1677" s="73">
        <v>6.44</v>
      </c>
      <c r="L1677" s="55">
        <v>5.34</v>
      </c>
      <c r="M1677" s="55">
        <f>TRUNC(((J1677*G1677)+(L1677*G1677)),2)</f>
        <v>134.13</v>
      </c>
      <c r="N1677" s="55">
        <f>TRUNC(((J1677*H1677)+(L1677*H1677)),2)</f>
        <v>134.13</v>
      </c>
      <c r="O1677" s="37"/>
      <c r="P1677" s="55">
        <v>47.44</v>
      </c>
      <c r="Q1677" s="55">
        <v>6.44</v>
      </c>
      <c r="R1677" s="55">
        <v>161.63999999999999</v>
      </c>
      <c r="S1677" s="55">
        <v>161.63999999999999</v>
      </c>
      <c r="T1677" s="135">
        <f>N1677/S1677</f>
        <v>0.82980697847067564</v>
      </c>
      <c r="U1677" s="55">
        <f>TRUNC(J1677*H1677,2)</f>
        <v>118.11</v>
      </c>
      <c r="V1677" s="55">
        <f>TRUNC(L1677*H1677,2)</f>
        <v>16.02</v>
      </c>
      <c r="X1677" s="36" t="b">
        <v>1</v>
      </c>
    </row>
    <row r="1678" spans="1:24" x14ac:dyDescent="0.25">
      <c r="A1678" s="42" t="s">
        <v>4767</v>
      </c>
      <c r="B1678" s="128" t="s">
        <v>2499</v>
      </c>
      <c r="C1678" s="50" t="s">
        <v>163</v>
      </c>
      <c r="D1678" s="51">
        <v>270501</v>
      </c>
      <c r="E1678" s="56" t="s">
        <v>175</v>
      </c>
      <c r="F1678" s="53" t="s">
        <v>164</v>
      </c>
      <c r="G1678" s="54">
        <v>210</v>
      </c>
      <c r="H1678" s="55">
        <v>210</v>
      </c>
      <c r="I1678" s="73">
        <v>1.66</v>
      </c>
      <c r="J1678" s="55">
        <v>1.37</v>
      </c>
      <c r="K1678" s="73">
        <v>2</v>
      </c>
      <c r="L1678" s="55">
        <v>1.66</v>
      </c>
      <c r="M1678" s="55">
        <f>TRUNC(((J1678*G1678)+(L1678*G1678)),2)</f>
        <v>636.29999999999995</v>
      </c>
      <c r="N1678" s="55">
        <f>TRUNC(((J1678*H1678)+(L1678*H1678)),2)</f>
        <v>636.29999999999995</v>
      </c>
      <c r="O1678" s="37"/>
      <c r="P1678" s="55">
        <v>1.66</v>
      </c>
      <c r="Q1678" s="55">
        <v>2</v>
      </c>
      <c r="R1678" s="55">
        <v>768.6</v>
      </c>
      <c r="S1678" s="55">
        <v>768.6</v>
      </c>
      <c r="T1678" s="135">
        <f>N1678/S1678</f>
        <v>0.82786885245901631</v>
      </c>
      <c r="U1678" s="55">
        <f>TRUNC(J1678*H1678,2)</f>
        <v>287.7</v>
      </c>
      <c r="V1678" s="55">
        <f>TRUNC(L1678*H1678,2)</f>
        <v>348.6</v>
      </c>
      <c r="X1678" s="36" t="b">
        <v>1</v>
      </c>
    </row>
    <row r="1679" spans="1:24" x14ac:dyDescent="0.25">
      <c r="A1679" s="42" t="s">
        <v>4768</v>
      </c>
      <c r="B1679" s="129" t="s">
        <v>2500</v>
      </c>
      <c r="C1679" s="133"/>
      <c r="D1679" s="133"/>
      <c r="E1679" s="58" t="s">
        <v>522</v>
      </c>
      <c r="F1679" s="133"/>
      <c r="G1679" s="59"/>
      <c r="H1679" s="59"/>
      <c r="I1679" s="72"/>
      <c r="J1679" s="59"/>
      <c r="K1679" s="72"/>
      <c r="L1679" s="59"/>
      <c r="M1679" s="60">
        <f>SUM(M1680:M1681)</f>
        <v>708.03</v>
      </c>
      <c r="N1679" s="60">
        <f>SUM(N1680:N1681)</f>
        <v>708.03</v>
      </c>
      <c r="O1679" s="37"/>
      <c r="P1679" s="59"/>
      <c r="Q1679" s="59"/>
      <c r="R1679" s="60">
        <v>853.05</v>
      </c>
      <c r="S1679" s="60">
        <v>853.05</v>
      </c>
      <c r="T1679" s="135">
        <f>N1679/S1679</f>
        <v>0.82999824160365743</v>
      </c>
      <c r="U1679" s="55">
        <f>TRUNC(J1679*H1679,2)</f>
        <v>0</v>
      </c>
      <c r="V1679" s="55">
        <f>TRUNC(L1679*H1679,2)</f>
        <v>0</v>
      </c>
      <c r="X1679" s="36" t="b">
        <v>1</v>
      </c>
    </row>
    <row r="1680" spans="1:24" ht="36" x14ac:dyDescent="0.3">
      <c r="A1680" s="42" t="s">
        <v>4769</v>
      </c>
      <c r="B1680" s="128" t="s">
        <v>2501</v>
      </c>
      <c r="C1680" s="50" t="s">
        <v>197</v>
      </c>
      <c r="D1680" s="57" t="s">
        <v>524</v>
      </c>
      <c r="E1680" s="56" t="s">
        <v>525</v>
      </c>
      <c r="F1680" s="53" t="s">
        <v>160</v>
      </c>
      <c r="G1680" s="54">
        <v>10</v>
      </c>
      <c r="H1680" s="55">
        <v>10</v>
      </c>
      <c r="I1680" s="73">
        <v>44.42</v>
      </c>
      <c r="J1680" s="55">
        <v>36.869999999999997</v>
      </c>
      <c r="K1680" s="73">
        <v>12.04</v>
      </c>
      <c r="L1680" s="55">
        <v>9.99</v>
      </c>
      <c r="M1680" s="55">
        <f>TRUNC(((J1680*G1680)+(L1680*G1680)),2)</f>
        <v>468.6</v>
      </c>
      <c r="N1680" s="55">
        <f>TRUNC(((J1680*H1680)+(L1680*H1680)),2)</f>
        <v>468.6</v>
      </c>
      <c r="O1680" s="38"/>
      <c r="P1680" s="55">
        <v>44.42</v>
      </c>
      <c r="Q1680" s="55">
        <v>12.04</v>
      </c>
      <c r="R1680" s="55">
        <v>564.6</v>
      </c>
      <c r="S1680" s="55">
        <v>564.6</v>
      </c>
      <c r="T1680" s="135">
        <f>N1680/S1680</f>
        <v>0.82996811902231671</v>
      </c>
      <c r="U1680" s="55">
        <f>TRUNC(J1680*H1680,2)</f>
        <v>368.7</v>
      </c>
      <c r="V1680" s="55">
        <f>TRUNC(L1680*H1680,2)</f>
        <v>99.9</v>
      </c>
      <c r="X1680" s="36" t="b">
        <v>1</v>
      </c>
    </row>
    <row r="1681" spans="1:24" ht="24" x14ac:dyDescent="0.3">
      <c r="A1681" s="42" t="s">
        <v>4770</v>
      </c>
      <c r="B1681" s="128" t="s">
        <v>2502</v>
      </c>
      <c r="C1681" s="50" t="s">
        <v>197</v>
      </c>
      <c r="D1681" s="57" t="s">
        <v>527</v>
      </c>
      <c r="E1681" s="56" t="s">
        <v>528</v>
      </c>
      <c r="F1681" s="53" t="s">
        <v>160</v>
      </c>
      <c r="G1681" s="54">
        <v>3</v>
      </c>
      <c r="H1681" s="55">
        <v>3</v>
      </c>
      <c r="I1681" s="73">
        <v>96.15</v>
      </c>
      <c r="J1681" s="55">
        <v>79.81</v>
      </c>
      <c r="K1681" s="73">
        <v>0</v>
      </c>
      <c r="L1681" s="55">
        <v>0</v>
      </c>
      <c r="M1681" s="55">
        <f>TRUNC(((J1681*G1681)+(L1681*G1681)),2)</f>
        <v>239.43</v>
      </c>
      <c r="N1681" s="55">
        <f>TRUNC(((J1681*H1681)+(L1681*H1681)),2)</f>
        <v>239.43</v>
      </c>
      <c r="O1681" s="38"/>
      <c r="P1681" s="55">
        <v>96.15</v>
      </c>
      <c r="Q1681" s="55">
        <v>0</v>
      </c>
      <c r="R1681" s="55">
        <v>288.45</v>
      </c>
      <c r="S1681" s="55">
        <v>288.45</v>
      </c>
      <c r="T1681" s="135">
        <f>N1681/S1681</f>
        <v>0.83005720228809154</v>
      </c>
      <c r="U1681" s="55">
        <f>TRUNC(J1681*H1681,2)</f>
        <v>239.43</v>
      </c>
      <c r="V1681" s="55">
        <f>TRUNC(L1681*H1681,2)</f>
        <v>0</v>
      </c>
      <c r="X1681" s="36" t="b">
        <v>1</v>
      </c>
    </row>
    <row r="1682" spans="1:24" x14ac:dyDescent="0.25">
      <c r="A1682" s="42" t="s">
        <v>4771</v>
      </c>
      <c r="B1682" s="126">
        <v>38</v>
      </c>
      <c r="C1682" s="131"/>
      <c r="D1682" s="131"/>
      <c r="E1682" s="43" t="s">
        <v>40</v>
      </c>
      <c r="F1682" s="44" t="s">
        <v>160</v>
      </c>
      <c r="G1682" s="45">
        <v>1</v>
      </c>
      <c r="H1682" s="46"/>
      <c r="I1682" s="72"/>
      <c r="J1682" s="46"/>
      <c r="K1682" s="72"/>
      <c r="L1682" s="46"/>
      <c r="M1682" s="45">
        <f>M1683+M1685+M1687+M1690</f>
        <v>3227.4700000000003</v>
      </c>
      <c r="N1682" s="45">
        <f>N1683+N1685+N1687+N1690</f>
        <v>3227.4700000000003</v>
      </c>
      <c r="O1682" s="37"/>
      <c r="P1682" s="46"/>
      <c r="Q1682" s="46"/>
      <c r="R1682" s="45">
        <v>3892.65</v>
      </c>
      <c r="S1682" s="45">
        <v>3892.65</v>
      </c>
      <c r="T1682" s="135">
        <f>N1682/S1682</f>
        <v>0.82911898064300671</v>
      </c>
      <c r="U1682" s="55">
        <f>TRUNC(J1682*H1682,2)</f>
        <v>0</v>
      </c>
      <c r="V1682" s="55">
        <f>TRUNC(L1682*H1682,2)</f>
        <v>0</v>
      </c>
      <c r="X1682" s="36" t="b">
        <v>1</v>
      </c>
    </row>
    <row r="1683" spans="1:24" x14ac:dyDescent="0.25">
      <c r="A1683" s="42" t="s">
        <v>4772</v>
      </c>
      <c r="B1683" s="127" t="s">
        <v>2503</v>
      </c>
      <c r="C1683" s="132"/>
      <c r="D1683" s="132"/>
      <c r="E1683" s="47" t="s">
        <v>73</v>
      </c>
      <c r="F1683" s="132"/>
      <c r="G1683" s="48"/>
      <c r="H1683" s="48"/>
      <c r="I1683" s="72"/>
      <c r="J1683" s="48"/>
      <c r="K1683" s="72"/>
      <c r="L1683" s="48"/>
      <c r="M1683" s="314">
        <f>M1684</f>
        <v>346.88</v>
      </c>
      <c r="N1683" s="314">
        <f>N1684</f>
        <v>346.88</v>
      </c>
      <c r="O1683" s="37"/>
      <c r="P1683" s="48"/>
      <c r="Q1683" s="48"/>
      <c r="R1683" s="314">
        <v>419.08</v>
      </c>
      <c r="S1683" s="314">
        <v>419.08</v>
      </c>
      <c r="T1683" s="135">
        <f>N1683/S1683</f>
        <v>0.82771785816550536</v>
      </c>
      <c r="U1683" s="55">
        <f>TRUNC(J1683*H1683,2)</f>
        <v>0</v>
      </c>
      <c r="V1683" s="55">
        <f>TRUNC(L1683*H1683,2)</f>
        <v>0</v>
      </c>
      <c r="X1683" s="36" t="b">
        <v>1</v>
      </c>
    </row>
    <row r="1684" spans="1:24" x14ac:dyDescent="0.25">
      <c r="A1684" s="42" t="s">
        <v>4773</v>
      </c>
      <c r="B1684" s="128" t="s">
        <v>2504</v>
      </c>
      <c r="C1684" s="50" t="s">
        <v>163</v>
      </c>
      <c r="D1684" s="51">
        <v>20202</v>
      </c>
      <c r="E1684" s="56" t="s">
        <v>236</v>
      </c>
      <c r="F1684" s="53" t="s">
        <v>164</v>
      </c>
      <c r="G1684" s="54">
        <v>156.96</v>
      </c>
      <c r="H1684" s="55">
        <v>156.96</v>
      </c>
      <c r="I1684" s="73">
        <v>0</v>
      </c>
      <c r="J1684" s="55">
        <v>0</v>
      </c>
      <c r="K1684" s="73">
        <v>2.67</v>
      </c>
      <c r="L1684" s="55">
        <v>2.21</v>
      </c>
      <c r="M1684" s="55">
        <f>TRUNC(((J1684*G1684)+(L1684*G1684)),2)</f>
        <v>346.88</v>
      </c>
      <c r="N1684" s="55">
        <f>TRUNC(((J1684*H1684)+(L1684*H1684)),2)</f>
        <v>346.88</v>
      </c>
      <c r="O1684" s="37"/>
      <c r="P1684" s="55">
        <v>0</v>
      </c>
      <c r="Q1684" s="55">
        <v>2.67</v>
      </c>
      <c r="R1684" s="55">
        <v>419.08</v>
      </c>
      <c r="S1684" s="55">
        <v>419.08</v>
      </c>
      <c r="T1684" s="135">
        <f>N1684/S1684</f>
        <v>0.82771785816550536</v>
      </c>
      <c r="U1684" s="55">
        <f>TRUNC(J1684*H1684,2)</f>
        <v>0</v>
      </c>
      <c r="V1684" s="55">
        <f>TRUNC(L1684*H1684,2)</f>
        <v>346.88</v>
      </c>
      <c r="X1684" s="36" t="b">
        <v>1</v>
      </c>
    </row>
    <row r="1685" spans="1:24" x14ac:dyDescent="0.25">
      <c r="A1685" s="42" t="s">
        <v>4774</v>
      </c>
      <c r="B1685" s="127" t="s">
        <v>2505</v>
      </c>
      <c r="C1685" s="132"/>
      <c r="D1685" s="132"/>
      <c r="E1685" s="47" t="s">
        <v>75</v>
      </c>
      <c r="F1685" s="132"/>
      <c r="G1685" s="48"/>
      <c r="H1685" s="48"/>
      <c r="I1685" s="72"/>
      <c r="J1685" s="48"/>
      <c r="K1685" s="72"/>
      <c r="L1685" s="48"/>
      <c r="M1685" s="314">
        <f>M1686</f>
        <v>398.24</v>
      </c>
      <c r="N1685" s="314">
        <f>N1686</f>
        <v>398.24</v>
      </c>
      <c r="O1685" s="37"/>
      <c r="P1685" s="48"/>
      <c r="Q1685" s="48"/>
      <c r="R1685" s="314">
        <v>479.93</v>
      </c>
      <c r="S1685" s="314">
        <v>479.93</v>
      </c>
      <c r="T1685" s="135">
        <f>N1685/S1685</f>
        <v>0.82978767736961645</v>
      </c>
      <c r="U1685" s="55">
        <f>TRUNC(J1685*H1685,2)</f>
        <v>0</v>
      </c>
      <c r="V1685" s="55">
        <f>TRUNC(L1685*H1685,2)</f>
        <v>0</v>
      </c>
      <c r="X1685" s="36" t="b">
        <v>1</v>
      </c>
    </row>
    <row r="1686" spans="1:24" x14ac:dyDescent="0.25">
      <c r="A1686" s="42" t="s">
        <v>4775</v>
      </c>
      <c r="B1686" s="128" t="s">
        <v>2506</v>
      </c>
      <c r="C1686" s="50" t="s">
        <v>163</v>
      </c>
      <c r="D1686" s="51">
        <v>30101</v>
      </c>
      <c r="E1686" s="56" t="s">
        <v>230</v>
      </c>
      <c r="F1686" s="53" t="s">
        <v>211</v>
      </c>
      <c r="G1686" s="54">
        <v>10.98</v>
      </c>
      <c r="H1686" s="55">
        <v>10.98</v>
      </c>
      <c r="I1686" s="73">
        <v>34.11</v>
      </c>
      <c r="J1686" s="55">
        <v>28.31</v>
      </c>
      <c r="K1686" s="73">
        <v>9.6</v>
      </c>
      <c r="L1686" s="55">
        <v>7.96</v>
      </c>
      <c r="M1686" s="55">
        <f>TRUNC(((J1686*G1686)+(L1686*G1686)),2)</f>
        <v>398.24</v>
      </c>
      <c r="N1686" s="55">
        <f>TRUNC(((J1686*H1686)+(L1686*H1686)),2)</f>
        <v>398.24</v>
      </c>
      <c r="O1686" s="37"/>
      <c r="P1686" s="55">
        <v>34.11</v>
      </c>
      <c r="Q1686" s="55">
        <v>9.6</v>
      </c>
      <c r="R1686" s="55">
        <v>479.93</v>
      </c>
      <c r="S1686" s="55">
        <v>479.93</v>
      </c>
      <c r="T1686" s="135">
        <f>N1686/S1686</f>
        <v>0.82978767736961645</v>
      </c>
      <c r="U1686" s="55">
        <f>TRUNC(J1686*H1686,2)</f>
        <v>310.83999999999997</v>
      </c>
      <c r="V1686" s="55">
        <f>TRUNC(L1686*H1686,2)</f>
        <v>87.4</v>
      </c>
      <c r="X1686" s="36" t="b">
        <v>1</v>
      </c>
    </row>
    <row r="1687" spans="1:24" x14ac:dyDescent="0.25">
      <c r="A1687" s="42" t="s">
        <v>4776</v>
      </c>
      <c r="B1687" s="127" t="s">
        <v>2507</v>
      </c>
      <c r="C1687" s="132"/>
      <c r="D1687" s="132"/>
      <c r="E1687" s="47" t="s">
        <v>77</v>
      </c>
      <c r="F1687" s="132"/>
      <c r="G1687" s="48"/>
      <c r="H1687" s="48"/>
      <c r="I1687" s="72"/>
      <c r="J1687" s="48"/>
      <c r="K1687" s="72"/>
      <c r="L1687" s="48"/>
      <c r="M1687" s="314">
        <f>SUM(M1688:M1689)</f>
        <v>769.1</v>
      </c>
      <c r="N1687" s="314">
        <f>SUM(N1688:N1689)</f>
        <v>769.1</v>
      </c>
      <c r="O1687" s="37"/>
      <c r="P1687" s="48"/>
      <c r="Q1687" s="48"/>
      <c r="R1687" s="314">
        <v>929.2</v>
      </c>
      <c r="S1687" s="314">
        <v>929.2</v>
      </c>
      <c r="T1687" s="135">
        <f>N1687/S1687</f>
        <v>0.82770124838570813</v>
      </c>
      <c r="U1687" s="55">
        <f>TRUNC(J1687*H1687,2)</f>
        <v>0</v>
      </c>
      <c r="V1687" s="55">
        <f>TRUNC(L1687*H1687,2)</f>
        <v>0</v>
      </c>
      <c r="X1687" s="36" t="b">
        <v>1</v>
      </c>
    </row>
    <row r="1688" spans="1:24" ht="24" x14ac:dyDescent="0.3">
      <c r="A1688" s="42" t="s">
        <v>4777</v>
      </c>
      <c r="B1688" s="128" t="s">
        <v>2508</v>
      </c>
      <c r="C1688" s="50" t="s">
        <v>163</v>
      </c>
      <c r="D1688" s="51">
        <v>41140</v>
      </c>
      <c r="E1688" s="52" t="s">
        <v>3036</v>
      </c>
      <c r="F1688" s="53" t="s">
        <v>164</v>
      </c>
      <c r="G1688" s="54">
        <v>156.96</v>
      </c>
      <c r="H1688" s="55">
        <v>156.96</v>
      </c>
      <c r="I1688" s="73">
        <v>0</v>
      </c>
      <c r="J1688" s="55">
        <v>0</v>
      </c>
      <c r="K1688" s="73">
        <v>2.72</v>
      </c>
      <c r="L1688" s="55">
        <v>2.25</v>
      </c>
      <c r="M1688" s="55">
        <f>TRUNC(((J1688*G1688)+(L1688*G1688)),2)</f>
        <v>353.16</v>
      </c>
      <c r="N1688" s="55">
        <f>TRUNC(((J1688*H1688)+(L1688*H1688)),2)</f>
        <v>353.16</v>
      </c>
      <c r="O1688" s="38"/>
      <c r="P1688" s="55">
        <v>0</v>
      </c>
      <c r="Q1688" s="55">
        <v>2.72</v>
      </c>
      <c r="R1688" s="55">
        <v>426.93</v>
      </c>
      <c r="S1688" s="55">
        <v>426.93</v>
      </c>
      <c r="T1688" s="135">
        <f>N1688/S1688</f>
        <v>0.8272082074344741</v>
      </c>
      <c r="U1688" s="55">
        <f>TRUNC(J1688*H1688,2)</f>
        <v>0</v>
      </c>
      <c r="V1688" s="55">
        <f>TRUNC(L1688*H1688,2)</f>
        <v>353.16</v>
      </c>
      <c r="X1688" s="36" t="b">
        <v>1</v>
      </c>
    </row>
    <row r="1689" spans="1:24" ht="24" x14ac:dyDescent="0.3">
      <c r="A1689" s="42" t="s">
        <v>4778</v>
      </c>
      <c r="B1689" s="128" t="s">
        <v>2509</v>
      </c>
      <c r="C1689" s="50" t="s">
        <v>217</v>
      </c>
      <c r="D1689" s="51">
        <v>97083</v>
      </c>
      <c r="E1689" s="56" t="s">
        <v>243</v>
      </c>
      <c r="F1689" s="53" t="s">
        <v>164</v>
      </c>
      <c r="G1689" s="54">
        <v>156.96</v>
      </c>
      <c r="H1689" s="55">
        <v>156.96</v>
      </c>
      <c r="I1689" s="73">
        <v>0.93</v>
      </c>
      <c r="J1689" s="55">
        <v>0.77</v>
      </c>
      <c r="K1689" s="73">
        <v>2.27</v>
      </c>
      <c r="L1689" s="55">
        <v>1.88</v>
      </c>
      <c r="M1689" s="55">
        <f>TRUNC(((J1689*G1689)+(L1689*G1689)),2)</f>
        <v>415.94</v>
      </c>
      <c r="N1689" s="55">
        <f>TRUNC(((J1689*H1689)+(L1689*H1689)),2)</f>
        <v>415.94</v>
      </c>
      <c r="O1689" s="38"/>
      <c r="P1689" s="55">
        <v>0.93</v>
      </c>
      <c r="Q1689" s="55">
        <v>2.27</v>
      </c>
      <c r="R1689" s="55">
        <v>502.27</v>
      </c>
      <c r="S1689" s="55">
        <v>502.27</v>
      </c>
      <c r="T1689" s="135">
        <f>N1689/S1689</f>
        <v>0.82812033368506976</v>
      </c>
      <c r="U1689" s="55">
        <f>TRUNC(J1689*H1689,2)</f>
        <v>120.85</v>
      </c>
      <c r="V1689" s="55">
        <f>TRUNC(L1689*H1689,2)</f>
        <v>295.08</v>
      </c>
      <c r="X1689" s="36" t="b">
        <v>1</v>
      </c>
    </row>
    <row r="1690" spans="1:24" x14ac:dyDescent="0.25">
      <c r="A1690" s="42" t="s">
        <v>4779</v>
      </c>
      <c r="B1690" s="127" t="s">
        <v>2510</v>
      </c>
      <c r="C1690" s="132"/>
      <c r="D1690" s="132"/>
      <c r="E1690" s="47" t="s">
        <v>95</v>
      </c>
      <c r="F1690" s="132"/>
      <c r="G1690" s="48"/>
      <c r="H1690" s="48"/>
      <c r="I1690" s="72"/>
      <c r="J1690" s="48"/>
      <c r="K1690" s="72"/>
      <c r="L1690" s="48"/>
      <c r="M1690" s="49">
        <f>M1691</f>
        <v>1713.25</v>
      </c>
      <c r="N1690" s="65">
        <f>N1691</f>
        <v>1713.25</v>
      </c>
      <c r="O1690" s="37"/>
      <c r="P1690" s="48"/>
      <c r="Q1690" s="48"/>
      <c r="R1690" s="49">
        <v>2064.44</v>
      </c>
      <c r="S1690" s="49">
        <v>2064.44</v>
      </c>
      <c r="T1690" s="135">
        <f>N1690/S1690</f>
        <v>0.82988607079886068</v>
      </c>
      <c r="U1690" s="55">
        <f>TRUNC(J1690*H1690,2)</f>
        <v>0</v>
      </c>
      <c r="V1690" s="55">
        <f>TRUNC(L1690*H1690,2)</f>
        <v>0</v>
      </c>
      <c r="X1690" s="36" t="b">
        <v>1</v>
      </c>
    </row>
    <row r="1691" spans="1:24" x14ac:dyDescent="0.25">
      <c r="A1691" s="42" t="s">
        <v>4780</v>
      </c>
      <c r="B1691" s="128" t="s">
        <v>2511</v>
      </c>
      <c r="C1691" s="50" t="s">
        <v>163</v>
      </c>
      <c r="D1691" s="51">
        <v>160601</v>
      </c>
      <c r="E1691" s="56" t="s">
        <v>261</v>
      </c>
      <c r="F1691" s="53" t="s">
        <v>172</v>
      </c>
      <c r="G1691" s="54">
        <v>33.1</v>
      </c>
      <c r="H1691" s="55">
        <v>33.1</v>
      </c>
      <c r="I1691" s="73">
        <v>28.17</v>
      </c>
      <c r="J1691" s="55">
        <v>23.38</v>
      </c>
      <c r="K1691" s="73">
        <v>34.200000000000003</v>
      </c>
      <c r="L1691" s="55">
        <v>28.38</v>
      </c>
      <c r="M1691" s="55">
        <f>TRUNC(((J1691*G1691)+(L1691*G1691)),2)</f>
        <v>1713.25</v>
      </c>
      <c r="N1691" s="55">
        <f>TRUNC(((J1691*H1691)+(L1691*H1691)),2)</f>
        <v>1713.25</v>
      </c>
      <c r="O1691" s="37"/>
      <c r="P1691" s="55">
        <v>28.17</v>
      </c>
      <c r="Q1691" s="55">
        <v>34.200000000000003</v>
      </c>
      <c r="R1691" s="55">
        <v>2064.44</v>
      </c>
      <c r="S1691" s="55">
        <v>2064.44</v>
      </c>
      <c r="T1691" s="135">
        <f>N1691/S1691</f>
        <v>0.82988607079886068</v>
      </c>
      <c r="U1691" s="55">
        <f>TRUNC(J1691*H1691,2)</f>
        <v>773.87</v>
      </c>
      <c r="V1691" s="55">
        <f>TRUNC(L1691*H1691,2)</f>
        <v>939.37</v>
      </c>
      <c r="X1691" s="36" t="b">
        <v>1</v>
      </c>
    </row>
    <row r="1692" spans="1:24" x14ac:dyDescent="0.25">
      <c r="A1692" s="42" t="s">
        <v>4781</v>
      </c>
      <c r="B1692" s="126">
        <v>39</v>
      </c>
      <c r="C1692" s="131"/>
      <c r="D1692" s="131"/>
      <c r="E1692" s="43" t="s">
        <v>2512</v>
      </c>
      <c r="F1692" s="44" t="s">
        <v>160</v>
      </c>
      <c r="G1692" s="45">
        <v>1</v>
      </c>
      <c r="H1692" s="46"/>
      <c r="I1692" s="72"/>
      <c r="J1692" s="46"/>
      <c r="K1692" s="72"/>
      <c r="L1692" s="46"/>
      <c r="M1692" s="45">
        <f>M1693+M1695+M1697+M1701+M1716+M1748+M1781+M1784+M1787+M1789+M1794+M1799+M1801+M1804+M1807+M1816+M1818+M1838</f>
        <v>160333.37</v>
      </c>
      <c r="N1692" s="45">
        <f>N1693+N1695+N1697+N1701+N1716+N1748+N1781+N1784+N1787+N1789+N1794+N1799+N1801+N1804+N1807+N1816+N1818+N1838</f>
        <v>160333.37</v>
      </c>
      <c r="O1692" s="37"/>
      <c r="P1692" s="46"/>
      <c r="Q1692" s="46"/>
      <c r="R1692" s="45">
        <v>193246.83</v>
      </c>
      <c r="S1692" s="45">
        <v>193246.83</v>
      </c>
      <c r="T1692" s="135">
        <f>N1692/S1692</f>
        <v>0.82968175985086023</v>
      </c>
      <c r="U1692" s="55">
        <f>TRUNC(J1692*H1692,2)</f>
        <v>0</v>
      </c>
      <c r="V1692" s="55">
        <f>TRUNC(L1692*H1692,2)</f>
        <v>0</v>
      </c>
      <c r="X1692" s="36" t="b">
        <v>1</v>
      </c>
    </row>
    <row r="1693" spans="1:24" x14ac:dyDescent="0.25">
      <c r="A1693" s="42" t="s">
        <v>4782</v>
      </c>
      <c r="B1693" s="127" t="s">
        <v>2513</v>
      </c>
      <c r="C1693" s="132"/>
      <c r="D1693" s="132"/>
      <c r="E1693" s="47" t="s">
        <v>73</v>
      </c>
      <c r="F1693" s="132"/>
      <c r="G1693" s="48"/>
      <c r="H1693" s="48"/>
      <c r="I1693" s="72"/>
      <c r="J1693" s="48"/>
      <c r="K1693" s="72"/>
      <c r="L1693" s="48"/>
      <c r="M1693" s="49">
        <f>M1694</f>
        <v>572.66999999999996</v>
      </c>
      <c r="N1693" s="65">
        <f>N1694</f>
        <v>572.66999999999996</v>
      </c>
      <c r="O1693" s="37"/>
      <c r="P1693" s="48"/>
      <c r="Q1693" s="48"/>
      <c r="R1693" s="49">
        <v>691.02</v>
      </c>
      <c r="S1693" s="49">
        <v>691.02</v>
      </c>
      <c r="T1693" s="135">
        <f>N1693/S1693</f>
        <v>0.82873144047929148</v>
      </c>
      <c r="U1693" s="55">
        <f>TRUNC(J1693*H1693,2)</f>
        <v>0</v>
      </c>
      <c r="V1693" s="55">
        <f>TRUNC(L1693*H1693,2)</f>
        <v>0</v>
      </c>
      <c r="X1693" s="36" t="b">
        <v>1</v>
      </c>
    </row>
    <row r="1694" spans="1:24" ht="24" x14ac:dyDescent="0.3">
      <c r="A1694" s="42" t="s">
        <v>4783</v>
      </c>
      <c r="B1694" s="128" t="s">
        <v>2514</v>
      </c>
      <c r="C1694" s="50" t="s">
        <v>163</v>
      </c>
      <c r="D1694" s="51">
        <v>20701</v>
      </c>
      <c r="E1694" s="56" t="s">
        <v>265</v>
      </c>
      <c r="F1694" s="53" t="s">
        <v>164</v>
      </c>
      <c r="G1694" s="54">
        <v>127.26</v>
      </c>
      <c r="H1694" s="55">
        <v>127.26</v>
      </c>
      <c r="I1694" s="73">
        <v>3.82</v>
      </c>
      <c r="J1694" s="55">
        <v>3.17</v>
      </c>
      <c r="K1694" s="73">
        <v>1.61</v>
      </c>
      <c r="L1694" s="55">
        <v>1.33</v>
      </c>
      <c r="M1694" s="55">
        <f>TRUNC(((J1694*G1694)+(L1694*G1694)),2)</f>
        <v>572.66999999999996</v>
      </c>
      <c r="N1694" s="55">
        <f>TRUNC(((J1694*H1694)+(L1694*H1694)),2)</f>
        <v>572.66999999999996</v>
      </c>
      <c r="O1694" s="38"/>
      <c r="P1694" s="55">
        <v>3.82</v>
      </c>
      <c r="Q1694" s="55">
        <v>1.61</v>
      </c>
      <c r="R1694" s="55">
        <v>691.02</v>
      </c>
      <c r="S1694" s="55">
        <v>691.02</v>
      </c>
      <c r="T1694" s="135">
        <f>N1694/S1694</f>
        <v>0.82873144047929148</v>
      </c>
      <c r="U1694" s="55">
        <f>TRUNC(J1694*H1694,2)</f>
        <v>403.41</v>
      </c>
      <c r="V1694" s="55">
        <f>TRUNC(L1694*H1694,2)</f>
        <v>169.25</v>
      </c>
      <c r="X1694" s="36" t="b">
        <v>1</v>
      </c>
    </row>
    <row r="1695" spans="1:24" x14ac:dyDescent="0.25">
      <c r="A1695" s="42" t="s">
        <v>4784</v>
      </c>
      <c r="B1695" s="127" t="s">
        <v>2515</v>
      </c>
      <c r="C1695" s="132"/>
      <c r="D1695" s="132"/>
      <c r="E1695" s="47" t="s">
        <v>75</v>
      </c>
      <c r="F1695" s="132"/>
      <c r="G1695" s="48"/>
      <c r="H1695" s="48"/>
      <c r="I1695" s="72"/>
      <c r="J1695" s="48"/>
      <c r="K1695" s="72"/>
      <c r="L1695" s="48"/>
      <c r="M1695" s="49">
        <f>M1696</f>
        <v>322.8</v>
      </c>
      <c r="N1695" s="65">
        <f>N1696</f>
        <v>322.8</v>
      </c>
      <c r="O1695" s="37"/>
      <c r="P1695" s="48"/>
      <c r="Q1695" s="48"/>
      <c r="R1695" s="49">
        <v>389.01</v>
      </c>
      <c r="S1695" s="49">
        <v>389.01</v>
      </c>
      <c r="T1695" s="135">
        <f>N1695/S1695</f>
        <v>0.82979871982725384</v>
      </c>
      <c r="U1695" s="55">
        <f>TRUNC(J1695*H1695,2)</f>
        <v>0</v>
      </c>
      <c r="V1695" s="55">
        <f>TRUNC(L1695*H1695,2)</f>
        <v>0</v>
      </c>
      <c r="X1695" s="36" t="b">
        <v>1</v>
      </c>
    </row>
    <row r="1696" spans="1:24" x14ac:dyDescent="0.25">
      <c r="A1696" s="42" t="s">
        <v>4785</v>
      </c>
      <c r="B1696" s="128" t="s">
        <v>2516</v>
      </c>
      <c r="C1696" s="50" t="s">
        <v>163</v>
      </c>
      <c r="D1696" s="51">
        <v>30101</v>
      </c>
      <c r="E1696" s="56" t="s">
        <v>230</v>
      </c>
      <c r="F1696" s="53" t="s">
        <v>211</v>
      </c>
      <c r="G1696" s="54">
        <v>8.9</v>
      </c>
      <c r="H1696" s="55">
        <v>8.9</v>
      </c>
      <c r="I1696" s="73">
        <v>34.11</v>
      </c>
      <c r="J1696" s="55">
        <v>28.31</v>
      </c>
      <c r="K1696" s="73">
        <v>9.6</v>
      </c>
      <c r="L1696" s="55">
        <v>7.96</v>
      </c>
      <c r="M1696" s="55">
        <f>TRUNC(((J1696*G1696)+(L1696*G1696)),2)</f>
        <v>322.8</v>
      </c>
      <c r="N1696" s="55">
        <f>TRUNC(((J1696*H1696)+(L1696*H1696)),2)</f>
        <v>322.8</v>
      </c>
      <c r="O1696" s="37"/>
      <c r="P1696" s="55">
        <v>34.11</v>
      </c>
      <c r="Q1696" s="55">
        <v>9.6</v>
      </c>
      <c r="R1696" s="55">
        <v>389.01</v>
      </c>
      <c r="S1696" s="55">
        <v>389.01</v>
      </c>
      <c r="T1696" s="135">
        <f>N1696/S1696</f>
        <v>0.82979871982725384</v>
      </c>
      <c r="U1696" s="55">
        <f>TRUNC(J1696*H1696,2)</f>
        <v>251.95</v>
      </c>
      <c r="V1696" s="55">
        <f>TRUNC(L1696*H1696,2)</f>
        <v>70.84</v>
      </c>
      <c r="X1696" s="36" t="b">
        <v>1</v>
      </c>
    </row>
    <row r="1697" spans="1:24" x14ac:dyDescent="0.25">
      <c r="A1697" s="42" t="s">
        <v>4786</v>
      </c>
      <c r="B1697" s="127" t="s">
        <v>2517</v>
      </c>
      <c r="C1697" s="132"/>
      <c r="D1697" s="132"/>
      <c r="E1697" s="47" t="s">
        <v>77</v>
      </c>
      <c r="F1697" s="132"/>
      <c r="G1697" s="48"/>
      <c r="H1697" s="48"/>
      <c r="I1697" s="72"/>
      <c r="J1697" s="48"/>
      <c r="K1697" s="72"/>
      <c r="L1697" s="48"/>
      <c r="M1697" s="314">
        <f>M1698</f>
        <v>623.55999999999995</v>
      </c>
      <c r="N1697" s="314">
        <f>N1698</f>
        <v>623.55999999999995</v>
      </c>
      <c r="O1697" s="37"/>
      <c r="P1697" s="48"/>
      <c r="Q1697" s="48"/>
      <c r="R1697" s="314">
        <v>753.37</v>
      </c>
      <c r="S1697" s="314">
        <v>753.37</v>
      </c>
      <c r="T1697" s="135">
        <f>N1697/S1697</f>
        <v>0.82769422727212383</v>
      </c>
      <c r="U1697" s="55">
        <f>TRUNC(J1697*H1697,2)</f>
        <v>0</v>
      </c>
      <c r="V1697" s="55">
        <f>TRUNC(L1697*H1697,2)</f>
        <v>0</v>
      </c>
      <c r="X1697" s="36" t="b">
        <v>1</v>
      </c>
    </row>
    <row r="1698" spans="1:24" x14ac:dyDescent="0.25">
      <c r="A1698" s="42" t="s">
        <v>4787</v>
      </c>
      <c r="B1698" s="129" t="s">
        <v>2518</v>
      </c>
      <c r="C1698" s="133"/>
      <c r="D1698" s="133"/>
      <c r="E1698" s="58" t="s">
        <v>270</v>
      </c>
      <c r="F1698" s="133"/>
      <c r="G1698" s="59"/>
      <c r="H1698" s="59"/>
      <c r="I1698" s="72"/>
      <c r="J1698" s="59"/>
      <c r="K1698" s="72"/>
      <c r="L1698" s="59"/>
      <c r="M1698" s="60">
        <f>SUM(M1699:M1700)</f>
        <v>623.55999999999995</v>
      </c>
      <c r="N1698" s="60">
        <f>SUM(N1699:N1700)</f>
        <v>623.55999999999995</v>
      </c>
      <c r="O1698" s="37"/>
      <c r="P1698" s="59"/>
      <c r="Q1698" s="59"/>
      <c r="R1698" s="60">
        <v>753.37</v>
      </c>
      <c r="S1698" s="60">
        <v>753.37</v>
      </c>
      <c r="T1698" s="135">
        <f>N1698/S1698</f>
        <v>0.82769422727212383</v>
      </c>
      <c r="U1698" s="55">
        <f>TRUNC(J1698*H1698,2)</f>
        <v>0</v>
      </c>
      <c r="V1698" s="55">
        <f>TRUNC(L1698*H1698,2)</f>
        <v>0</v>
      </c>
      <c r="X1698" s="36" t="b">
        <v>1</v>
      </c>
    </row>
    <row r="1699" spans="1:24" ht="24" x14ac:dyDescent="0.3">
      <c r="A1699" s="42" t="s">
        <v>4788</v>
      </c>
      <c r="B1699" s="128" t="s">
        <v>2519</v>
      </c>
      <c r="C1699" s="50" t="s">
        <v>163</v>
      </c>
      <c r="D1699" s="51">
        <v>41140</v>
      </c>
      <c r="E1699" s="52" t="s">
        <v>3036</v>
      </c>
      <c r="F1699" s="53" t="s">
        <v>164</v>
      </c>
      <c r="G1699" s="54">
        <v>127.26</v>
      </c>
      <c r="H1699" s="55">
        <v>127.26</v>
      </c>
      <c r="I1699" s="73">
        <v>0</v>
      </c>
      <c r="J1699" s="55">
        <v>0</v>
      </c>
      <c r="K1699" s="73">
        <v>2.72</v>
      </c>
      <c r="L1699" s="55">
        <v>2.25</v>
      </c>
      <c r="M1699" s="55">
        <f>TRUNC(((J1699*G1699)+(L1699*G1699)),2)</f>
        <v>286.33</v>
      </c>
      <c r="N1699" s="55">
        <f>TRUNC(((J1699*H1699)+(L1699*H1699)),2)</f>
        <v>286.33</v>
      </c>
      <c r="O1699" s="38"/>
      <c r="P1699" s="55">
        <v>0</v>
      </c>
      <c r="Q1699" s="55">
        <v>2.72</v>
      </c>
      <c r="R1699" s="55">
        <v>346.14</v>
      </c>
      <c r="S1699" s="55">
        <v>346.14</v>
      </c>
      <c r="T1699" s="135">
        <f>N1699/S1699</f>
        <v>0.82720864390131155</v>
      </c>
      <c r="U1699" s="55">
        <f>TRUNC(J1699*H1699,2)</f>
        <v>0</v>
      </c>
      <c r="V1699" s="55">
        <f>TRUNC(L1699*H1699,2)</f>
        <v>286.33</v>
      </c>
      <c r="X1699" s="36" t="b">
        <v>1</v>
      </c>
    </row>
    <row r="1700" spans="1:24" ht="24" x14ac:dyDescent="0.3">
      <c r="A1700" s="42" t="s">
        <v>4789</v>
      </c>
      <c r="B1700" s="128" t="s">
        <v>2520</v>
      </c>
      <c r="C1700" s="50" t="s">
        <v>217</v>
      </c>
      <c r="D1700" s="51">
        <v>97083</v>
      </c>
      <c r="E1700" s="56" t="s">
        <v>243</v>
      </c>
      <c r="F1700" s="53" t="s">
        <v>164</v>
      </c>
      <c r="G1700" s="54">
        <v>127.26</v>
      </c>
      <c r="H1700" s="55">
        <v>127.26</v>
      </c>
      <c r="I1700" s="73">
        <v>0.93</v>
      </c>
      <c r="J1700" s="55">
        <v>0.77</v>
      </c>
      <c r="K1700" s="73">
        <v>2.27</v>
      </c>
      <c r="L1700" s="55">
        <v>1.88</v>
      </c>
      <c r="M1700" s="55">
        <f>TRUNC(((J1700*G1700)+(L1700*G1700)),2)</f>
        <v>337.23</v>
      </c>
      <c r="N1700" s="55">
        <f>TRUNC(((J1700*H1700)+(L1700*H1700)),2)</f>
        <v>337.23</v>
      </c>
      <c r="O1700" s="38"/>
      <c r="P1700" s="55">
        <v>0.93</v>
      </c>
      <c r="Q1700" s="55">
        <v>2.27</v>
      </c>
      <c r="R1700" s="55">
        <v>407.23</v>
      </c>
      <c r="S1700" s="55">
        <v>407.23</v>
      </c>
      <c r="T1700" s="135">
        <f>N1700/S1700</f>
        <v>0.82810696657908311</v>
      </c>
      <c r="U1700" s="55">
        <f>TRUNC(J1700*H1700,2)</f>
        <v>97.99</v>
      </c>
      <c r="V1700" s="55">
        <f>TRUNC(L1700*H1700,2)</f>
        <v>239.24</v>
      </c>
      <c r="X1700" s="36" t="b">
        <v>1</v>
      </c>
    </row>
    <row r="1701" spans="1:24" x14ac:dyDescent="0.25">
      <c r="A1701" s="42" t="s">
        <v>4790</v>
      </c>
      <c r="B1701" s="127" t="s">
        <v>2521</v>
      </c>
      <c r="C1701" s="132"/>
      <c r="D1701" s="132"/>
      <c r="E1701" s="47" t="s">
        <v>79</v>
      </c>
      <c r="F1701" s="132"/>
      <c r="G1701" s="48"/>
      <c r="H1701" s="48"/>
      <c r="I1701" s="72"/>
      <c r="J1701" s="48"/>
      <c r="K1701" s="72"/>
      <c r="L1701" s="48"/>
      <c r="M1701" s="49">
        <f>M1702+M1706+M1714</f>
        <v>12833.83</v>
      </c>
      <c r="N1701" s="65">
        <f>N1702+N1706+N1714</f>
        <v>12833.83</v>
      </c>
      <c r="O1701" s="37"/>
      <c r="P1701" s="48"/>
      <c r="Q1701" s="48"/>
      <c r="R1701" s="49">
        <v>15468.51</v>
      </c>
      <c r="S1701" s="49">
        <v>15468.51</v>
      </c>
      <c r="T1701" s="135">
        <f>N1701/S1701</f>
        <v>0.82967460990101827</v>
      </c>
      <c r="U1701" s="55">
        <f>TRUNC(J1701*H1701,2)</f>
        <v>0</v>
      </c>
      <c r="V1701" s="55">
        <f>TRUNC(L1701*H1701,2)</f>
        <v>0</v>
      </c>
      <c r="X1701" s="36" t="b">
        <v>1</v>
      </c>
    </row>
    <row r="1702" spans="1:24" x14ac:dyDescent="0.25">
      <c r="A1702" s="42" t="s">
        <v>4791</v>
      </c>
      <c r="B1702" s="129" t="s">
        <v>2522</v>
      </c>
      <c r="C1702" s="133"/>
      <c r="D1702" s="133"/>
      <c r="E1702" s="58" t="s">
        <v>275</v>
      </c>
      <c r="F1702" s="133"/>
      <c r="G1702" s="59"/>
      <c r="H1702" s="59"/>
      <c r="I1702" s="72"/>
      <c r="J1702" s="59"/>
      <c r="K1702" s="72"/>
      <c r="L1702" s="59"/>
      <c r="M1702" s="60">
        <f>SUM(M1703:M1705)</f>
        <v>8950.5499999999993</v>
      </c>
      <c r="N1702" s="60">
        <f>SUM(N1703:N1705)</f>
        <v>8950.5499999999993</v>
      </c>
      <c r="O1702" s="37"/>
      <c r="P1702" s="59"/>
      <c r="Q1702" s="59"/>
      <c r="R1702" s="60">
        <v>10789.35</v>
      </c>
      <c r="S1702" s="60">
        <v>10789.35</v>
      </c>
      <c r="T1702" s="135">
        <f>N1702/S1702</f>
        <v>0.82957268046731258</v>
      </c>
      <c r="U1702" s="55">
        <f>TRUNC(J1702*H1702,2)</f>
        <v>0</v>
      </c>
      <c r="V1702" s="55">
        <f>TRUNC(L1702*H1702,2)</f>
        <v>0</v>
      </c>
      <c r="X1702" s="36" t="b">
        <v>1</v>
      </c>
    </row>
    <row r="1703" spans="1:24" x14ac:dyDescent="0.25">
      <c r="A1703" s="42" t="s">
        <v>4792</v>
      </c>
      <c r="B1703" s="128" t="s">
        <v>2523</v>
      </c>
      <c r="C1703" s="50" t="s">
        <v>163</v>
      </c>
      <c r="D1703" s="51">
        <v>50302</v>
      </c>
      <c r="E1703" s="56" t="s">
        <v>277</v>
      </c>
      <c r="F1703" s="53" t="s">
        <v>172</v>
      </c>
      <c r="G1703" s="54">
        <v>87</v>
      </c>
      <c r="H1703" s="55">
        <v>87</v>
      </c>
      <c r="I1703" s="73">
        <v>32.19</v>
      </c>
      <c r="J1703" s="55">
        <v>26.72</v>
      </c>
      <c r="K1703" s="73">
        <v>37.479999999999997</v>
      </c>
      <c r="L1703" s="55">
        <v>31.11</v>
      </c>
      <c r="M1703" s="55">
        <f>TRUNC(((J1703*G1703)+(L1703*G1703)),2)</f>
        <v>5031.21</v>
      </c>
      <c r="N1703" s="55">
        <f>TRUNC(((J1703*H1703)+(L1703*H1703)),2)</f>
        <v>5031.21</v>
      </c>
      <c r="O1703" s="37"/>
      <c r="P1703" s="55">
        <v>32.19</v>
      </c>
      <c r="Q1703" s="55">
        <v>37.479999999999997</v>
      </c>
      <c r="R1703" s="55">
        <v>6061.29</v>
      </c>
      <c r="S1703" s="55">
        <v>6061.29</v>
      </c>
      <c r="T1703" s="135">
        <f>N1703/S1703</f>
        <v>0.83005597818286203</v>
      </c>
      <c r="U1703" s="55">
        <f>TRUNC(J1703*H1703,2)</f>
        <v>2324.64</v>
      </c>
      <c r="V1703" s="55">
        <f>TRUNC(L1703*H1703,2)</f>
        <v>2706.57</v>
      </c>
      <c r="X1703" s="36" t="b">
        <v>1</v>
      </c>
    </row>
    <row r="1704" spans="1:24" x14ac:dyDescent="0.25">
      <c r="A1704" s="42" t="s">
        <v>4793</v>
      </c>
      <c r="B1704" s="128" t="s">
        <v>2524</v>
      </c>
      <c r="C1704" s="50" t="s">
        <v>217</v>
      </c>
      <c r="D1704" s="51">
        <v>95577</v>
      </c>
      <c r="E1704" s="56" t="s">
        <v>1686</v>
      </c>
      <c r="F1704" s="53" t="s">
        <v>280</v>
      </c>
      <c r="G1704" s="54">
        <v>291</v>
      </c>
      <c r="H1704" s="55">
        <v>291</v>
      </c>
      <c r="I1704" s="73">
        <v>10.14</v>
      </c>
      <c r="J1704" s="55">
        <v>8.41</v>
      </c>
      <c r="K1704" s="73">
        <v>0.95</v>
      </c>
      <c r="L1704" s="55">
        <v>0.78</v>
      </c>
      <c r="M1704" s="55">
        <f>TRUNC(((J1704*G1704)+(L1704*G1704)),2)</f>
        <v>2674.29</v>
      </c>
      <c r="N1704" s="55">
        <f>TRUNC(((J1704*H1704)+(L1704*H1704)),2)</f>
        <v>2674.29</v>
      </c>
      <c r="O1704" s="37"/>
      <c r="P1704" s="55">
        <v>10.14</v>
      </c>
      <c r="Q1704" s="55">
        <v>0.95</v>
      </c>
      <c r="R1704" s="55">
        <v>3227.19</v>
      </c>
      <c r="S1704" s="55">
        <v>3227.19</v>
      </c>
      <c r="T1704" s="135">
        <f>N1704/S1704</f>
        <v>0.82867448151487821</v>
      </c>
      <c r="U1704" s="55">
        <f>TRUNC(J1704*H1704,2)</f>
        <v>2447.31</v>
      </c>
      <c r="V1704" s="55">
        <f>TRUNC(L1704*H1704,2)</f>
        <v>226.98</v>
      </c>
      <c r="X1704" s="36" t="b">
        <v>1</v>
      </c>
    </row>
    <row r="1705" spans="1:24" x14ac:dyDescent="0.25">
      <c r="A1705" s="42" t="s">
        <v>4794</v>
      </c>
      <c r="B1705" s="128" t="s">
        <v>2525</v>
      </c>
      <c r="C1705" s="50" t="s">
        <v>163</v>
      </c>
      <c r="D1705" s="51">
        <v>52014</v>
      </c>
      <c r="E1705" s="56" t="s">
        <v>282</v>
      </c>
      <c r="F1705" s="53" t="s">
        <v>280</v>
      </c>
      <c r="G1705" s="54">
        <v>97.27</v>
      </c>
      <c r="H1705" s="55">
        <v>97.27</v>
      </c>
      <c r="I1705" s="73">
        <v>12.82</v>
      </c>
      <c r="J1705" s="55">
        <v>10.64</v>
      </c>
      <c r="K1705" s="73">
        <v>2.61</v>
      </c>
      <c r="L1705" s="55">
        <v>2.16</v>
      </c>
      <c r="M1705" s="55">
        <f>TRUNC(((J1705*G1705)+(L1705*G1705)),2)</f>
        <v>1245.05</v>
      </c>
      <c r="N1705" s="55">
        <f>TRUNC(((J1705*H1705)+(L1705*H1705)),2)</f>
        <v>1245.05</v>
      </c>
      <c r="O1705" s="37"/>
      <c r="P1705" s="55">
        <v>12.82</v>
      </c>
      <c r="Q1705" s="55">
        <v>2.61</v>
      </c>
      <c r="R1705" s="55">
        <v>1500.87</v>
      </c>
      <c r="S1705" s="55">
        <v>1500.87</v>
      </c>
      <c r="T1705" s="135">
        <f>N1705/S1705</f>
        <v>0.82955219306135775</v>
      </c>
      <c r="U1705" s="55">
        <f>TRUNC(J1705*H1705,2)</f>
        <v>1034.95</v>
      </c>
      <c r="V1705" s="55">
        <f>TRUNC(L1705*H1705,2)</f>
        <v>210.1</v>
      </c>
      <c r="X1705" s="36" t="b">
        <v>1</v>
      </c>
    </row>
    <row r="1706" spans="1:24" x14ac:dyDescent="0.25">
      <c r="A1706" s="42" t="s">
        <v>4795</v>
      </c>
      <c r="B1706" s="129" t="s">
        <v>2526</v>
      </c>
      <c r="C1706" s="133"/>
      <c r="D1706" s="133"/>
      <c r="E1706" s="58" t="s">
        <v>284</v>
      </c>
      <c r="F1706" s="133"/>
      <c r="G1706" s="59"/>
      <c r="H1706" s="59"/>
      <c r="I1706" s="72"/>
      <c r="J1706" s="59"/>
      <c r="K1706" s="72"/>
      <c r="L1706" s="59"/>
      <c r="M1706" s="60">
        <f>SUM(M1707:M1713)</f>
        <v>3808.58</v>
      </c>
      <c r="N1706" s="60">
        <f>SUM(N1707:N1713)</f>
        <v>3808.58</v>
      </c>
      <c r="O1706" s="37"/>
      <c r="P1706" s="59"/>
      <c r="Q1706" s="59"/>
      <c r="R1706" s="60">
        <v>4589.16</v>
      </c>
      <c r="S1706" s="60">
        <v>4589.16</v>
      </c>
      <c r="T1706" s="135">
        <f>N1706/S1706</f>
        <v>0.82990786984982001</v>
      </c>
      <c r="U1706" s="55">
        <f>TRUNC(J1706*H1706,2)</f>
        <v>0</v>
      </c>
      <c r="V1706" s="55">
        <f>TRUNC(L1706*H1706,2)</f>
        <v>0</v>
      </c>
      <c r="X1706" s="36" t="b">
        <v>1</v>
      </c>
    </row>
    <row r="1707" spans="1:24" x14ac:dyDescent="0.25">
      <c r="A1707" s="42" t="s">
        <v>4796</v>
      </c>
      <c r="B1707" s="128" t="s">
        <v>2527</v>
      </c>
      <c r="C1707" s="50" t="s">
        <v>163</v>
      </c>
      <c r="D1707" s="51">
        <v>50901</v>
      </c>
      <c r="E1707" s="56" t="s">
        <v>286</v>
      </c>
      <c r="F1707" s="53" t="s">
        <v>211</v>
      </c>
      <c r="G1707" s="54">
        <v>4.79</v>
      </c>
      <c r="H1707" s="55">
        <v>4.79</v>
      </c>
      <c r="I1707" s="73">
        <v>0</v>
      </c>
      <c r="J1707" s="55">
        <v>0</v>
      </c>
      <c r="K1707" s="73">
        <v>43.34</v>
      </c>
      <c r="L1707" s="55">
        <v>35.97</v>
      </c>
      <c r="M1707" s="55">
        <f>TRUNC(((J1707*G1707)+(L1707*G1707)),2)</f>
        <v>172.29</v>
      </c>
      <c r="N1707" s="55">
        <f>TRUNC(((J1707*H1707)+(L1707*H1707)),2)</f>
        <v>172.29</v>
      </c>
      <c r="O1707" s="37"/>
      <c r="P1707" s="55">
        <v>0</v>
      </c>
      <c r="Q1707" s="55">
        <v>43.34</v>
      </c>
      <c r="R1707" s="55">
        <v>207.59</v>
      </c>
      <c r="S1707" s="55">
        <v>207.59</v>
      </c>
      <c r="T1707" s="135">
        <f>N1707/S1707</f>
        <v>0.82995327327905966</v>
      </c>
      <c r="U1707" s="55">
        <f>TRUNC(J1707*H1707,2)</f>
        <v>0</v>
      </c>
      <c r="V1707" s="55">
        <f>TRUNC(L1707*H1707,2)</f>
        <v>172.29</v>
      </c>
      <c r="X1707" s="36" t="b">
        <v>1</v>
      </c>
    </row>
    <row r="1708" spans="1:24" x14ac:dyDescent="0.25">
      <c r="A1708" s="42" t="s">
        <v>4797</v>
      </c>
      <c r="B1708" s="128" t="s">
        <v>2528</v>
      </c>
      <c r="C1708" s="50" t="s">
        <v>163</v>
      </c>
      <c r="D1708" s="51">
        <v>50902</v>
      </c>
      <c r="E1708" s="56" t="s">
        <v>288</v>
      </c>
      <c r="F1708" s="53" t="s">
        <v>164</v>
      </c>
      <c r="G1708" s="54">
        <v>8.4600000000000009</v>
      </c>
      <c r="H1708" s="55">
        <v>8.4600000000000009</v>
      </c>
      <c r="I1708" s="73">
        <v>0</v>
      </c>
      <c r="J1708" s="55">
        <v>0</v>
      </c>
      <c r="K1708" s="73">
        <v>5.34</v>
      </c>
      <c r="L1708" s="55">
        <v>4.43</v>
      </c>
      <c r="M1708" s="55">
        <f>TRUNC(((J1708*G1708)+(L1708*G1708)),2)</f>
        <v>37.47</v>
      </c>
      <c r="N1708" s="55">
        <f>TRUNC(((J1708*H1708)+(L1708*H1708)),2)</f>
        <v>37.47</v>
      </c>
      <c r="O1708" s="37"/>
      <c r="P1708" s="55">
        <v>0</v>
      </c>
      <c r="Q1708" s="55">
        <v>5.34</v>
      </c>
      <c r="R1708" s="55">
        <v>45.17</v>
      </c>
      <c r="S1708" s="55">
        <v>45.17</v>
      </c>
      <c r="T1708" s="135">
        <f>N1708/S1708</f>
        <v>0.82953287580252377</v>
      </c>
      <c r="U1708" s="55">
        <f>TRUNC(J1708*H1708,2)</f>
        <v>0</v>
      </c>
      <c r="V1708" s="55">
        <f>TRUNC(L1708*H1708,2)</f>
        <v>37.47</v>
      </c>
      <c r="X1708" s="36" t="b">
        <v>1</v>
      </c>
    </row>
    <row r="1709" spans="1:24" x14ac:dyDescent="0.3">
      <c r="A1709" s="42" t="s">
        <v>4798</v>
      </c>
      <c r="B1709" s="128" t="s">
        <v>2529</v>
      </c>
      <c r="C1709" s="50" t="s">
        <v>217</v>
      </c>
      <c r="D1709" s="51">
        <v>96616</v>
      </c>
      <c r="E1709" s="56" t="s">
        <v>290</v>
      </c>
      <c r="F1709" s="53" t="s">
        <v>211</v>
      </c>
      <c r="G1709" s="54">
        <v>0.42</v>
      </c>
      <c r="H1709" s="55">
        <v>0.42</v>
      </c>
      <c r="I1709" s="73">
        <v>430.66</v>
      </c>
      <c r="J1709" s="55">
        <v>357.49</v>
      </c>
      <c r="K1709" s="73">
        <v>221.65</v>
      </c>
      <c r="L1709" s="55">
        <v>183.99</v>
      </c>
      <c r="M1709" s="55">
        <f>TRUNC(((J1709*G1709)+(L1709*G1709)),2)</f>
        <v>227.42</v>
      </c>
      <c r="N1709" s="55">
        <f>TRUNC(((J1709*H1709)+(L1709*H1709)),2)</f>
        <v>227.42</v>
      </c>
      <c r="O1709" s="38"/>
      <c r="P1709" s="55">
        <v>430.66</v>
      </c>
      <c r="Q1709" s="55">
        <v>221.65</v>
      </c>
      <c r="R1709" s="55">
        <v>273.97000000000003</v>
      </c>
      <c r="S1709" s="55">
        <v>273.97000000000003</v>
      </c>
      <c r="T1709" s="135">
        <f>N1709/S1709</f>
        <v>0.83009088586341562</v>
      </c>
      <c r="U1709" s="55">
        <f>TRUNC(J1709*H1709,2)</f>
        <v>150.13999999999999</v>
      </c>
      <c r="V1709" s="55">
        <f>TRUNC(L1709*H1709,2)</f>
        <v>77.27</v>
      </c>
      <c r="X1709" s="36" t="b">
        <v>1</v>
      </c>
    </row>
    <row r="1710" spans="1:24" x14ac:dyDescent="0.25">
      <c r="A1710" s="42" t="s">
        <v>4799</v>
      </c>
      <c r="B1710" s="128" t="s">
        <v>2530</v>
      </c>
      <c r="C1710" s="50" t="s">
        <v>163</v>
      </c>
      <c r="D1710" s="51">
        <v>51036</v>
      </c>
      <c r="E1710" s="56" t="s">
        <v>292</v>
      </c>
      <c r="F1710" s="53" t="s">
        <v>211</v>
      </c>
      <c r="G1710" s="54">
        <v>4.58</v>
      </c>
      <c r="H1710" s="55">
        <v>4.58</v>
      </c>
      <c r="I1710" s="73">
        <v>557.77</v>
      </c>
      <c r="J1710" s="55">
        <v>463</v>
      </c>
      <c r="K1710" s="73">
        <v>0</v>
      </c>
      <c r="L1710" s="55">
        <v>0</v>
      </c>
      <c r="M1710" s="55">
        <f>TRUNC(((J1710*G1710)+(L1710*G1710)),2)</f>
        <v>2120.54</v>
      </c>
      <c r="N1710" s="55">
        <f>TRUNC(((J1710*H1710)+(L1710*H1710)),2)</f>
        <v>2120.54</v>
      </c>
      <c r="O1710" s="37"/>
      <c r="P1710" s="55">
        <v>557.77</v>
      </c>
      <c r="Q1710" s="55">
        <v>0</v>
      </c>
      <c r="R1710" s="55">
        <v>2554.58</v>
      </c>
      <c r="S1710" s="55">
        <v>2554.58</v>
      </c>
      <c r="T1710" s="135">
        <f>N1710/S1710</f>
        <v>0.83009340087215899</v>
      </c>
      <c r="U1710" s="55">
        <f>TRUNC(J1710*H1710,2)</f>
        <v>2120.54</v>
      </c>
      <c r="V1710" s="55">
        <f>TRUNC(L1710*H1710,2)</f>
        <v>0</v>
      </c>
      <c r="X1710" s="36" t="b">
        <v>1</v>
      </c>
    </row>
    <row r="1711" spans="1:24" x14ac:dyDescent="0.3">
      <c r="A1711" s="42" t="s">
        <v>4800</v>
      </c>
      <c r="B1711" s="128" t="s">
        <v>2531</v>
      </c>
      <c r="C1711" s="50" t="s">
        <v>163</v>
      </c>
      <c r="D1711" s="51">
        <v>51060</v>
      </c>
      <c r="E1711" s="56" t="s">
        <v>294</v>
      </c>
      <c r="F1711" s="53" t="s">
        <v>211</v>
      </c>
      <c r="G1711" s="54">
        <v>4.58</v>
      </c>
      <c r="H1711" s="55">
        <v>4.58</v>
      </c>
      <c r="I1711" s="73">
        <v>0.12</v>
      </c>
      <c r="J1711" s="55">
        <v>0.09</v>
      </c>
      <c r="K1711" s="73">
        <v>40.18</v>
      </c>
      <c r="L1711" s="55">
        <v>33.35</v>
      </c>
      <c r="M1711" s="55">
        <f>TRUNC(((J1711*G1711)+(L1711*G1711)),2)</f>
        <v>153.15</v>
      </c>
      <c r="N1711" s="55">
        <f>TRUNC(((J1711*H1711)+(L1711*H1711)),2)</f>
        <v>153.15</v>
      </c>
      <c r="O1711" s="38"/>
      <c r="P1711" s="55">
        <v>0.12</v>
      </c>
      <c r="Q1711" s="55">
        <v>40.18</v>
      </c>
      <c r="R1711" s="55">
        <v>184.57</v>
      </c>
      <c r="S1711" s="55">
        <v>184.57</v>
      </c>
      <c r="T1711" s="135">
        <f>N1711/S1711</f>
        <v>0.8297664842607142</v>
      </c>
      <c r="U1711" s="55">
        <f>TRUNC(J1711*H1711,2)</f>
        <v>0.41</v>
      </c>
      <c r="V1711" s="55">
        <f>TRUNC(L1711*H1711,2)</f>
        <v>152.74</v>
      </c>
      <c r="X1711" s="36" t="b">
        <v>1</v>
      </c>
    </row>
    <row r="1712" spans="1:24" x14ac:dyDescent="0.25">
      <c r="A1712" s="42" t="s">
        <v>4801</v>
      </c>
      <c r="B1712" s="128" t="s">
        <v>2532</v>
      </c>
      <c r="C1712" s="50" t="s">
        <v>163</v>
      </c>
      <c r="D1712" s="51">
        <v>52004</v>
      </c>
      <c r="E1712" s="56" t="s">
        <v>296</v>
      </c>
      <c r="F1712" s="53" t="s">
        <v>280</v>
      </c>
      <c r="G1712" s="54">
        <v>30.2</v>
      </c>
      <c r="H1712" s="55">
        <v>30.2</v>
      </c>
      <c r="I1712" s="73">
        <v>9.16</v>
      </c>
      <c r="J1712" s="55">
        <v>7.6</v>
      </c>
      <c r="K1712" s="73">
        <v>2.98</v>
      </c>
      <c r="L1712" s="55">
        <v>2.4700000000000002</v>
      </c>
      <c r="M1712" s="55">
        <f>TRUNC(((J1712*G1712)+(L1712*G1712)),2)</f>
        <v>304.11</v>
      </c>
      <c r="N1712" s="55">
        <f>TRUNC(((J1712*H1712)+(L1712*H1712)),2)</f>
        <v>304.11</v>
      </c>
      <c r="O1712" s="37"/>
      <c r="P1712" s="55">
        <v>9.16</v>
      </c>
      <c r="Q1712" s="55">
        <v>2.98</v>
      </c>
      <c r="R1712" s="55">
        <v>366.62</v>
      </c>
      <c r="S1712" s="55">
        <v>366.62</v>
      </c>
      <c r="T1712" s="135">
        <f>N1712/S1712</f>
        <v>0.82949648137035625</v>
      </c>
      <c r="U1712" s="55">
        <f>TRUNC(J1712*H1712,2)</f>
        <v>229.52</v>
      </c>
      <c r="V1712" s="55">
        <f>TRUNC(L1712*H1712,2)</f>
        <v>74.59</v>
      </c>
      <c r="X1712" s="36" t="b">
        <v>1</v>
      </c>
    </row>
    <row r="1713" spans="1:24" x14ac:dyDescent="0.25">
      <c r="A1713" s="42" t="s">
        <v>4802</v>
      </c>
      <c r="B1713" s="128" t="s">
        <v>2533</v>
      </c>
      <c r="C1713" s="50" t="s">
        <v>163</v>
      </c>
      <c r="D1713" s="51">
        <v>52014</v>
      </c>
      <c r="E1713" s="56" t="s">
        <v>282</v>
      </c>
      <c r="F1713" s="53" t="s">
        <v>280</v>
      </c>
      <c r="G1713" s="54">
        <v>62</v>
      </c>
      <c r="H1713" s="55">
        <v>62</v>
      </c>
      <c r="I1713" s="73">
        <v>12.82</v>
      </c>
      <c r="J1713" s="55">
        <v>10.64</v>
      </c>
      <c r="K1713" s="73">
        <v>2.61</v>
      </c>
      <c r="L1713" s="55">
        <v>2.16</v>
      </c>
      <c r="M1713" s="55">
        <f>TRUNC(((J1713*G1713)+(L1713*G1713)),2)</f>
        <v>793.6</v>
      </c>
      <c r="N1713" s="55">
        <f>TRUNC(((J1713*H1713)+(L1713*H1713)),2)</f>
        <v>793.6</v>
      </c>
      <c r="O1713" s="37"/>
      <c r="P1713" s="55">
        <v>12.82</v>
      </c>
      <c r="Q1713" s="55">
        <v>2.61</v>
      </c>
      <c r="R1713" s="55">
        <v>956.66</v>
      </c>
      <c r="S1713" s="55">
        <v>956.66</v>
      </c>
      <c r="T1713" s="135">
        <f>N1713/S1713</f>
        <v>0.82955281918340895</v>
      </c>
      <c r="U1713" s="55">
        <f>TRUNC(J1713*H1713,2)</f>
        <v>659.68</v>
      </c>
      <c r="V1713" s="55">
        <f>TRUNC(L1713*H1713,2)</f>
        <v>133.91999999999999</v>
      </c>
      <c r="X1713" s="36" t="b">
        <v>1</v>
      </c>
    </row>
    <row r="1714" spans="1:24" x14ac:dyDescent="0.25">
      <c r="A1714" s="42" t="s">
        <v>4803</v>
      </c>
      <c r="B1714" s="129" t="s">
        <v>2534</v>
      </c>
      <c r="C1714" s="133"/>
      <c r="D1714" s="133"/>
      <c r="E1714" s="58" t="s">
        <v>300</v>
      </c>
      <c r="F1714" s="133"/>
      <c r="G1714" s="59"/>
      <c r="H1714" s="59"/>
      <c r="I1714" s="72"/>
      <c r="J1714" s="59"/>
      <c r="K1714" s="72"/>
      <c r="L1714" s="59"/>
      <c r="M1714" s="60">
        <f>M1715</f>
        <v>74.7</v>
      </c>
      <c r="N1714" s="60">
        <f>N1715</f>
        <v>74.7</v>
      </c>
      <c r="O1714" s="37"/>
      <c r="P1714" s="59"/>
      <c r="Q1714" s="59"/>
      <c r="R1714" s="60">
        <v>90</v>
      </c>
      <c r="S1714" s="60">
        <v>90</v>
      </c>
      <c r="T1714" s="135">
        <f>N1714/S1714</f>
        <v>0.83000000000000007</v>
      </c>
      <c r="U1714" s="55">
        <f>TRUNC(J1714*H1714,2)</f>
        <v>0</v>
      </c>
      <c r="V1714" s="55">
        <f>TRUNC(L1714*H1714,2)</f>
        <v>0</v>
      </c>
      <c r="X1714" s="36" t="b">
        <v>1</v>
      </c>
    </row>
    <row r="1715" spans="1:24" x14ac:dyDescent="0.25">
      <c r="A1715" s="42" t="s">
        <v>4804</v>
      </c>
      <c r="B1715" s="128" t="s">
        <v>2535</v>
      </c>
      <c r="C1715" s="50" t="s">
        <v>163</v>
      </c>
      <c r="D1715" s="51">
        <v>50251</v>
      </c>
      <c r="E1715" s="56" t="s">
        <v>302</v>
      </c>
      <c r="F1715" s="53" t="s">
        <v>160</v>
      </c>
      <c r="G1715" s="54">
        <v>6</v>
      </c>
      <c r="H1715" s="55">
        <v>6</v>
      </c>
      <c r="I1715" s="73">
        <v>15</v>
      </c>
      <c r="J1715" s="55">
        <v>12.45</v>
      </c>
      <c r="K1715" s="73">
        <v>0</v>
      </c>
      <c r="L1715" s="55">
        <v>0</v>
      </c>
      <c r="M1715" s="55">
        <f>TRUNC(((J1715*G1715)+(L1715*G1715)),2)</f>
        <v>74.7</v>
      </c>
      <c r="N1715" s="55">
        <f>TRUNC(((J1715*H1715)+(L1715*H1715)),2)</f>
        <v>74.7</v>
      </c>
      <c r="O1715" s="37"/>
      <c r="P1715" s="55">
        <v>15</v>
      </c>
      <c r="Q1715" s="55">
        <v>0</v>
      </c>
      <c r="R1715" s="55">
        <v>90</v>
      </c>
      <c r="S1715" s="55">
        <v>90</v>
      </c>
      <c r="T1715" s="135">
        <f>N1715/S1715</f>
        <v>0.83000000000000007</v>
      </c>
      <c r="U1715" s="55">
        <f>TRUNC(J1715*H1715,2)</f>
        <v>74.7</v>
      </c>
      <c r="V1715" s="55">
        <f>TRUNC(L1715*H1715,2)</f>
        <v>0</v>
      </c>
      <c r="X1715" s="36" t="b">
        <v>1</v>
      </c>
    </row>
    <row r="1716" spans="1:24" x14ac:dyDescent="0.25">
      <c r="A1716" s="42" t="s">
        <v>4805</v>
      </c>
      <c r="B1716" s="127" t="s">
        <v>2536</v>
      </c>
      <c r="C1716" s="132"/>
      <c r="D1716" s="132"/>
      <c r="E1716" s="47" t="s">
        <v>81</v>
      </c>
      <c r="F1716" s="132"/>
      <c r="G1716" s="48"/>
      <c r="H1716" s="48"/>
      <c r="I1716" s="72"/>
      <c r="J1716" s="48"/>
      <c r="K1716" s="72"/>
      <c r="L1716" s="48"/>
      <c r="M1716" s="49">
        <f>M1717+M1727+M1733+M1741+M1744+M1746</f>
        <v>33747.550000000003</v>
      </c>
      <c r="N1716" s="65">
        <f>N1717+N1727+N1733+N1741+N1744+N1746</f>
        <v>33747.550000000003</v>
      </c>
      <c r="O1716" s="37"/>
      <c r="P1716" s="48"/>
      <c r="Q1716" s="48"/>
      <c r="R1716" s="49">
        <v>40663.15</v>
      </c>
      <c r="S1716" s="49">
        <v>40663.15</v>
      </c>
      <c r="T1716" s="135">
        <f>N1716/S1716</f>
        <v>0.82992955538368285</v>
      </c>
      <c r="U1716" s="55">
        <f>TRUNC(J1716*H1716,2)</f>
        <v>0</v>
      </c>
      <c r="V1716" s="55">
        <f>TRUNC(L1716*H1716,2)</f>
        <v>0</v>
      </c>
      <c r="X1716" s="36" t="b">
        <v>1</v>
      </c>
    </row>
    <row r="1717" spans="1:24" x14ac:dyDescent="0.25">
      <c r="A1717" s="42" t="s">
        <v>4806</v>
      </c>
      <c r="B1717" s="129" t="s">
        <v>2537</v>
      </c>
      <c r="C1717" s="133"/>
      <c r="D1717" s="133"/>
      <c r="E1717" s="58" t="s">
        <v>305</v>
      </c>
      <c r="F1717" s="133"/>
      <c r="G1717" s="59"/>
      <c r="H1717" s="59"/>
      <c r="I1717" s="72"/>
      <c r="J1717" s="59"/>
      <c r="K1717" s="72"/>
      <c r="L1717" s="59"/>
      <c r="M1717" s="60">
        <f>SUM(M1718:M1726)</f>
        <v>3663.9</v>
      </c>
      <c r="N1717" s="60">
        <f>SUM(N1718:N1726)</f>
        <v>3663.9</v>
      </c>
      <c r="O1717" s="37"/>
      <c r="P1717" s="59"/>
      <c r="Q1717" s="59"/>
      <c r="R1717" s="60">
        <v>4415.68</v>
      </c>
      <c r="S1717" s="60">
        <v>4415.68</v>
      </c>
      <c r="T1717" s="135">
        <f>N1717/S1717</f>
        <v>0.82974762663961155</v>
      </c>
      <c r="U1717" s="55">
        <f>TRUNC(J1717*H1717,2)</f>
        <v>0</v>
      </c>
      <c r="V1717" s="55">
        <f>TRUNC(L1717*H1717,2)</f>
        <v>0</v>
      </c>
      <c r="X1717" s="36" t="b">
        <v>1</v>
      </c>
    </row>
    <row r="1718" spans="1:24" x14ac:dyDescent="0.25">
      <c r="A1718" s="42" t="s">
        <v>4807</v>
      </c>
      <c r="B1718" s="128" t="s">
        <v>2538</v>
      </c>
      <c r="C1718" s="50" t="s">
        <v>163</v>
      </c>
      <c r="D1718" s="51">
        <v>40101</v>
      </c>
      <c r="E1718" s="56" t="s">
        <v>307</v>
      </c>
      <c r="F1718" s="53" t="s">
        <v>211</v>
      </c>
      <c r="G1718" s="54">
        <v>3.67</v>
      </c>
      <c r="H1718" s="55">
        <v>3.67</v>
      </c>
      <c r="I1718" s="73">
        <v>0</v>
      </c>
      <c r="J1718" s="55">
        <v>0</v>
      </c>
      <c r="K1718" s="73">
        <v>34.229999999999997</v>
      </c>
      <c r="L1718" s="55">
        <v>28.41</v>
      </c>
      <c r="M1718" s="55">
        <f>TRUNC(((J1718*G1718)+(L1718*G1718)),2)</f>
        <v>104.26</v>
      </c>
      <c r="N1718" s="55">
        <f>TRUNC(((J1718*H1718)+(L1718*H1718)),2)</f>
        <v>104.26</v>
      </c>
      <c r="O1718" s="37"/>
      <c r="P1718" s="55">
        <v>0</v>
      </c>
      <c r="Q1718" s="55">
        <v>34.229999999999997</v>
      </c>
      <c r="R1718" s="55">
        <v>125.62</v>
      </c>
      <c r="S1718" s="55">
        <v>125.62</v>
      </c>
      <c r="T1718" s="135">
        <f>N1718/S1718</f>
        <v>0.82996338162712946</v>
      </c>
      <c r="U1718" s="55">
        <f>TRUNC(J1718*H1718,2)</f>
        <v>0</v>
      </c>
      <c r="V1718" s="55">
        <f>TRUNC(L1718*H1718,2)</f>
        <v>104.26</v>
      </c>
      <c r="X1718" s="36" t="b">
        <v>1</v>
      </c>
    </row>
    <row r="1719" spans="1:24" x14ac:dyDescent="0.25">
      <c r="A1719" s="42" t="s">
        <v>4808</v>
      </c>
      <c r="B1719" s="128" t="s">
        <v>2539</v>
      </c>
      <c r="C1719" s="50" t="s">
        <v>163</v>
      </c>
      <c r="D1719" s="51">
        <v>50902</v>
      </c>
      <c r="E1719" s="56" t="s">
        <v>288</v>
      </c>
      <c r="F1719" s="53" t="s">
        <v>164</v>
      </c>
      <c r="G1719" s="54">
        <v>12.23</v>
      </c>
      <c r="H1719" s="55">
        <v>12.23</v>
      </c>
      <c r="I1719" s="73">
        <v>0</v>
      </c>
      <c r="J1719" s="55">
        <v>0</v>
      </c>
      <c r="K1719" s="73">
        <v>5.34</v>
      </c>
      <c r="L1719" s="55">
        <v>4.43</v>
      </c>
      <c r="M1719" s="55">
        <f>TRUNC(((J1719*G1719)+(L1719*G1719)),2)</f>
        <v>54.17</v>
      </c>
      <c r="N1719" s="55">
        <f>TRUNC(((J1719*H1719)+(L1719*H1719)),2)</f>
        <v>54.17</v>
      </c>
      <c r="O1719" s="37"/>
      <c r="P1719" s="55">
        <v>0</v>
      </c>
      <c r="Q1719" s="55">
        <v>5.34</v>
      </c>
      <c r="R1719" s="55">
        <v>65.3</v>
      </c>
      <c r="S1719" s="55">
        <v>65.3</v>
      </c>
      <c r="T1719" s="135">
        <f>N1719/S1719</f>
        <v>0.82955589586523748</v>
      </c>
      <c r="U1719" s="55">
        <f>TRUNC(J1719*H1719,2)</f>
        <v>0</v>
      </c>
      <c r="V1719" s="55">
        <f>TRUNC(L1719*H1719,2)</f>
        <v>54.17</v>
      </c>
      <c r="X1719" s="36" t="b">
        <v>1</v>
      </c>
    </row>
    <row r="1720" spans="1:24" x14ac:dyDescent="0.3">
      <c r="A1720" s="42" t="s">
        <v>4809</v>
      </c>
      <c r="B1720" s="128" t="s">
        <v>2540</v>
      </c>
      <c r="C1720" s="50" t="s">
        <v>217</v>
      </c>
      <c r="D1720" s="51">
        <v>96616</v>
      </c>
      <c r="E1720" s="56" t="s">
        <v>290</v>
      </c>
      <c r="F1720" s="53" t="s">
        <v>211</v>
      </c>
      <c r="G1720" s="54">
        <v>0.35</v>
      </c>
      <c r="H1720" s="55">
        <v>0.35</v>
      </c>
      <c r="I1720" s="73">
        <v>430.66</v>
      </c>
      <c r="J1720" s="55">
        <v>357.49</v>
      </c>
      <c r="K1720" s="73">
        <v>221.65</v>
      </c>
      <c r="L1720" s="55">
        <v>183.99</v>
      </c>
      <c r="M1720" s="55">
        <f>TRUNC(((J1720*G1720)+(L1720*G1720)),2)</f>
        <v>189.51</v>
      </c>
      <c r="N1720" s="55">
        <f>TRUNC(((J1720*H1720)+(L1720*H1720)),2)</f>
        <v>189.51</v>
      </c>
      <c r="O1720" s="38"/>
      <c r="P1720" s="55">
        <v>430.66</v>
      </c>
      <c r="Q1720" s="55">
        <v>221.65</v>
      </c>
      <c r="R1720" s="55">
        <v>228.3</v>
      </c>
      <c r="S1720" s="55">
        <v>228.3</v>
      </c>
      <c r="T1720" s="135">
        <f>N1720/S1720</f>
        <v>0.8300919842312745</v>
      </c>
      <c r="U1720" s="55">
        <f>TRUNC(J1720*H1720,2)</f>
        <v>125.12</v>
      </c>
      <c r="V1720" s="55">
        <f>TRUNC(L1720*H1720,2)</f>
        <v>64.39</v>
      </c>
      <c r="X1720" s="36" t="b">
        <v>1</v>
      </c>
    </row>
    <row r="1721" spans="1:24" x14ac:dyDescent="0.25">
      <c r="A1721" s="42" t="s">
        <v>4810</v>
      </c>
      <c r="B1721" s="128" t="s">
        <v>2541</v>
      </c>
      <c r="C1721" s="50" t="s">
        <v>163</v>
      </c>
      <c r="D1721" s="51">
        <v>60191</v>
      </c>
      <c r="E1721" s="56" t="s">
        <v>311</v>
      </c>
      <c r="F1721" s="53" t="s">
        <v>164</v>
      </c>
      <c r="G1721" s="54">
        <v>30.57</v>
      </c>
      <c r="H1721" s="55">
        <v>30.57</v>
      </c>
      <c r="I1721" s="73">
        <v>24.41</v>
      </c>
      <c r="J1721" s="55">
        <v>20.260000000000002</v>
      </c>
      <c r="K1721" s="73">
        <v>11.37</v>
      </c>
      <c r="L1721" s="55">
        <v>9.43</v>
      </c>
      <c r="M1721" s="55">
        <f>TRUNC(((J1721*G1721)+(L1721*G1721)),2)</f>
        <v>907.62</v>
      </c>
      <c r="N1721" s="55">
        <f>TRUNC(((J1721*H1721)+(L1721*H1721)),2)</f>
        <v>907.62</v>
      </c>
      <c r="O1721" s="37"/>
      <c r="P1721" s="55">
        <v>24.41</v>
      </c>
      <c r="Q1721" s="55">
        <v>11.37</v>
      </c>
      <c r="R1721" s="55">
        <v>1093.79</v>
      </c>
      <c r="S1721" s="55">
        <v>1093.79</v>
      </c>
      <c r="T1721" s="135">
        <f>N1721/S1721</f>
        <v>0.82979365326068077</v>
      </c>
      <c r="U1721" s="55">
        <f>TRUNC(J1721*H1721,2)</f>
        <v>619.34</v>
      </c>
      <c r="V1721" s="55">
        <f>TRUNC(L1721*H1721,2)</f>
        <v>288.27</v>
      </c>
      <c r="X1721" s="36" t="b">
        <v>1</v>
      </c>
    </row>
    <row r="1722" spans="1:24" x14ac:dyDescent="0.25">
      <c r="A1722" s="42" t="s">
        <v>4811</v>
      </c>
      <c r="B1722" s="128" t="s">
        <v>2542</v>
      </c>
      <c r="C1722" s="50" t="s">
        <v>163</v>
      </c>
      <c r="D1722" s="51">
        <v>60524</v>
      </c>
      <c r="E1722" s="56" t="s">
        <v>292</v>
      </c>
      <c r="F1722" s="53" t="s">
        <v>211</v>
      </c>
      <c r="G1722" s="54">
        <v>2.14</v>
      </c>
      <c r="H1722" s="55">
        <v>2.14</v>
      </c>
      <c r="I1722" s="73">
        <v>557.77</v>
      </c>
      <c r="J1722" s="55">
        <v>463</v>
      </c>
      <c r="K1722" s="73">
        <v>0</v>
      </c>
      <c r="L1722" s="55">
        <v>0</v>
      </c>
      <c r="M1722" s="55">
        <f>TRUNC(((J1722*G1722)+(L1722*G1722)),2)</f>
        <v>990.82</v>
      </c>
      <c r="N1722" s="55">
        <f>TRUNC(((J1722*H1722)+(L1722*H1722)),2)</f>
        <v>990.82</v>
      </c>
      <c r="O1722" s="37"/>
      <c r="P1722" s="55">
        <v>557.77</v>
      </c>
      <c r="Q1722" s="55">
        <v>0</v>
      </c>
      <c r="R1722" s="55">
        <v>1193.6199999999999</v>
      </c>
      <c r="S1722" s="55">
        <v>1193.6199999999999</v>
      </c>
      <c r="T1722" s="135">
        <f>N1722/S1722</f>
        <v>0.83009668068564546</v>
      </c>
      <c r="U1722" s="55">
        <f>TRUNC(J1722*H1722,2)</f>
        <v>990.82</v>
      </c>
      <c r="V1722" s="55">
        <f>TRUNC(L1722*H1722,2)</f>
        <v>0</v>
      </c>
      <c r="X1722" s="36" t="b">
        <v>1</v>
      </c>
    </row>
    <row r="1723" spans="1:24" ht="24" x14ac:dyDescent="0.3">
      <c r="A1723" s="42" t="s">
        <v>4812</v>
      </c>
      <c r="B1723" s="128" t="s">
        <v>2543</v>
      </c>
      <c r="C1723" s="50" t="s">
        <v>163</v>
      </c>
      <c r="D1723" s="51">
        <v>60800</v>
      </c>
      <c r="E1723" s="56" t="s">
        <v>314</v>
      </c>
      <c r="F1723" s="53" t="s">
        <v>211</v>
      </c>
      <c r="G1723" s="54">
        <v>2.14</v>
      </c>
      <c r="H1723" s="55">
        <v>2.14</v>
      </c>
      <c r="I1723" s="73">
        <v>0.12</v>
      </c>
      <c r="J1723" s="55">
        <v>0.09</v>
      </c>
      <c r="K1723" s="73">
        <v>51.75</v>
      </c>
      <c r="L1723" s="55">
        <v>42.95</v>
      </c>
      <c r="M1723" s="55">
        <f>TRUNC(((J1723*G1723)+(L1723*G1723)),2)</f>
        <v>92.1</v>
      </c>
      <c r="N1723" s="55">
        <f>TRUNC(((J1723*H1723)+(L1723*H1723)),2)</f>
        <v>92.1</v>
      </c>
      <c r="O1723" s="38"/>
      <c r="P1723" s="55">
        <v>0.12</v>
      </c>
      <c r="Q1723" s="55">
        <v>51.75</v>
      </c>
      <c r="R1723" s="55">
        <v>111</v>
      </c>
      <c r="S1723" s="55">
        <v>111</v>
      </c>
      <c r="T1723" s="135">
        <f>N1723/S1723</f>
        <v>0.82972972972972969</v>
      </c>
      <c r="U1723" s="55">
        <f>TRUNC(J1723*H1723,2)</f>
        <v>0.19</v>
      </c>
      <c r="V1723" s="55">
        <f>TRUNC(L1723*H1723,2)</f>
        <v>91.91</v>
      </c>
      <c r="X1723" s="36" t="b">
        <v>1</v>
      </c>
    </row>
    <row r="1724" spans="1:24" x14ac:dyDescent="0.25">
      <c r="A1724" s="42" t="s">
        <v>4813</v>
      </c>
      <c r="B1724" s="128" t="s">
        <v>2544</v>
      </c>
      <c r="C1724" s="50" t="s">
        <v>163</v>
      </c>
      <c r="D1724" s="51">
        <v>40902</v>
      </c>
      <c r="E1724" s="56" t="s">
        <v>316</v>
      </c>
      <c r="F1724" s="53" t="s">
        <v>211</v>
      </c>
      <c r="G1724" s="54">
        <v>1.53</v>
      </c>
      <c r="H1724" s="55">
        <v>1.53</v>
      </c>
      <c r="I1724" s="73">
        <v>0</v>
      </c>
      <c r="J1724" s="55">
        <v>0</v>
      </c>
      <c r="K1724" s="73">
        <v>22.68</v>
      </c>
      <c r="L1724" s="55">
        <v>18.82</v>
      </c>
      <c r="M1724" s="55">
        <f>TRUNC(((J1724*G1724)+(L1724*G1724)),2)</f>
        <v>28.79</v>
      </c>
      <c r="N1724" s="55">
        <f>TRUNC(((J1724*H1724)+(L1724*H1724)),2)</f>
        <v>28.79</v>
      </c>
      <c r="O1724" s="37"/>
      <c r="P1724" s="55">
        <v>0</v>
      </c>
      <c r="Q1724" s="55">
        <v>22.68</v>
      </c>
      <c r="R1724" s="55">
        <v>34.700000000000003</v>
      </c>
      <c r="S1724" s="55">
        <v>34.700000000000003</v>
      </c>
      <c r="T1724" s="135">
        <f>N1724/S1724</f>
        <v>0.82968299711815552</v>
      </c>
      <c r="U1724" s="55">
        <f>TRUNC(J1724*H1724,2)</f>
        <v>0</v>
      </c>
      <c r="V1724" s="55">
        <f>TRUNC(L1724*H1724,2)</f>
        <v>28.79</v>
      </c>
      <c r="X1724" s="36" t="b">
        <v>1</v>
      </c>
    </row>
    <row r="1725" spans="1:24" x14ac:dyDescent="0.25">
      <c r="A1725" s="42" t="s">
        <v>4814</v>
      </c>
      <c r="B1725" s="128" t="s">
        <v>2545</v>
      </c>
      <c r="C1725" s="50" t="s">
        <v>163</v>
      </c>
      <c r="D1725" s="51">
        <v>60304</v>
      </c>
      <c r="E1725" s="56" t="s">
        <v>318</v>
      </c>
      <c r="F1725" s="53" t="s">
        <v>280</v>
      </c>
      <c r="G1725" s="54">
        <v>85.6</v>
      </c>
      <c r="H1725" s="55">
        <v>85.6</v>
      </c>
      <c r="I1725" s="73">
        <v>9.16</v>
      </c>
      <c r="J1725" s="55">
        <v>7.6</v>
      </c>
      <c r="K1725" s="73">
        <v>2.98</v>
      </c>
      <c r="L1725" s="55">
        <v>2.4700000000000002</v>
      </c>
      <c r="M1725" s="55">
        <f>TRUNC(((J1725*G1725)+(L1725*G1725)),2)</f>
        <v>861.99</v>
      </c>
      <c r="N1725" s="55">
        <f>TRUNC(((J1725*H1725)+(L1725*H1725)),2)</f>
        <v>861.99</v>
      </c>
      <c r="O1725" s="37"/>
      <c r="P1725" s="55">
        <v>9.16</v>
      </c>
      <c r="Q1725" s="55">
        <v>2.98</v>
      </c>
      <c r="R1725" s="55">
        <v>1039.18</v>
      </c>
      <c r="S1725" s="55">
        <v>1039.18</v>
      </c>
      <c r="T1725" s="135">
        <f>N1725/S1725</f>
        <v>0.82949055986450848</v>
      </c>
      <c r="U1725" s="55">
        <f>TRUNC(J1725*H1725,2)</f>
        <v>650.55999999999995</v>
      </c>
      <c r="V1725" s="55">
        <f>TRUNC(L1725*H1725,2)</f>
        <v>211.43</v>
      </c>
      <c r="X1725" s="36" t="b">
        <v>1</v>
      </c>
    </row>
    <row r="1726" spans="1:24" ht="24" x14ac:dyDescent="0.3">
      <c r="A1726" s="42" t="s">
        <v>4815</v>
      </c>
      <c r="B1726" s="128" t="s">
        <v>2546</v>
      </c>
      <c r="C1726" s="50" t="s">
        <v>217</v>
      </c>
      <c r="D1726" s="51">
        <v>92759</v>
      </c>
      <c r="E1726" s="56" t="s">
        <v>320</v>
      </c>
      <c r="F1726" s="53" t="s">
        <v>280</v>
      </c>
      <c r="G1726" s="54">
        <v>36.1</v>
      </c>
      <c r="H1726" s="55">
        <v>36.1</v>
      </c>
      <c r="I1726" s="73">
        <v>10.44</v>
      </c>
      <c r="J1726" s="55">
        <v>8.66</v>
      </c>
      <c r="K1726" s="73">
        <v>4.08</v>
      </c>
      <c r="L1726" s="55">
        <v>3.38</v>
      </c>
      <c r="M1726" s="55">
        <f>TRUNC(((J1726*G1726)+(L1726*G1726)),2)</f>
        <v>434.64</v>
      </c>
      <c r="N1726" s="55">
        <f>TRUNC(((J1726*H1726)+(L1726*H1726)),2)</f>
        <v>434.64</v>
      </c>
      <c r="O1726" s="38"/>
      <c r="P1726" s="55">
        <v>10.44</v>
      </c>
      <c r="Q1726" s="55">
        <v>4.08</v>
      </c>
      <c r="R1726" s="55">
        <v>524.16999999999996</v>
      </c>
      <c r="S1726" s="55">
        <v>524.16999999999996</v>
      </c>
      <c r="T1726" s="135">
        <f>N1726/S1726</f>
        <v>0.82919663467958871</v>
      </c>
      <c r="U1726" s="55">
        <f>TRUNC(J1726*H1726,2)</f>
        <v>312.62</v>
      </c>
      <c r="V1726" s="55">
        <f>TRUNC(L1726*H1726,2)</f>
        <v>122.01</v>
      </c>
      <c r="X1726" s="36" t="b">
        <v>1</v>
      </c>
    </row>
    <row r="1727" spans="1:24" x14ac:dyDescent="0.25">
      <c r="A1727" s="42" t="s">
        <v>4816</v>
      </c>
      <c r="B1727" s="129" t="s">
        <v>2547</v>
      </c>
      <c r="C1727" s="133"/>
      <c r="D1727" s="133"/>
      <c r="E1727" s="58" t="s">
        <v>322</v>
      </c>
      <c r="F1727" s="133"/>
      <c r="G1727" s="59"/>
      <c r="H1727" s="59"/>
      <c r="I1727" s="72"/>
      <c r="J1727" s="59"/>
      <c r="K1727" s="72"/>
      <c r="L1727" s="59"/>
      <c r="M1727" s="60">
        <f>SUM(M1728:M1732)</f>
        <v>6291.670000000001</v>
      </c>
      <c r="N1727" s="60">
        <f>SUM(N1728:N1732)</f>
        <v>6291.670000000001</v>
      </c>
      <c r="O1727" s="37"/>
      <c r="P1727" s="59"/>
      <c r="Q1727" s="59"/>
      <c r="R1727" s="60">
        <v>7581.62</v>
      </c>
      <c r="S1727" s="60">
        <v>7581.62</v>
      </c>
      <c r="T1727" s="135">
        <f>N1727/S1727</f>
        <v>0.82985826248216099</v>
      </c>
      <c r="U1727" s="55">
        <f>TRUNC(J1727*H1727,2)</f>
        <v>0</v>
      </c>
      <c r="V1727" s="55">
        <f>TRUNC(L1727*H1727,2)</f>
        <v>0</v>
      </c>
      <c r="X1727" s="36" t="b">
        <v>1</v>
      </c>
    </row>
    <row r="1728" spans="1:24" x14ac:dyDescent="0.25">
      <c r="A1728" s="42" t="s">
        <v>4817</v>
      </c>
      <c r="B1728" s="128" t="s">
        <v>2548</v>
      </c>
      <c r="C1728" s="50" t="s">
        <v>163</v>
      </c>
      <c r="D1728" s="51">
        <v>60205</v>
      </c>
      <c r="E1728" s="56" t="s">
        <v>324</v>
      </c>
      <c r="F1728" s="53" t="s">
        <v>164</v>
      </c>
      <c r="G1728" s="54">
        <v>48.41</v>
      </c>
      <c r="H1728" s="55">
        <v>48.41</v>
      </c>
      <c r="I1728" s="73">
        <v>32.85</v>
      </c>
      <c r="J1728" s="55">
        <v>27.26</v>
      </c>
      <c r="K1728" s="73">
        <v>23.52</v>
      </c>
      <c r="L1728" s="55">
        <v>19.52</v>
      </c>
      <c r="M1728" s="55">
        <f>TRUNC(((J1728*G1728)+(L1728*G1728)),2)</f>
        <v>2264.61</v>
      </c>
      <c r="N1728" s="55">
        <f>TRUNC(((J1728*H1728)+(L1728*H1728)),2)</f>
        <v>2264.61</v>
      </c>
      <c r="O1728" s="37"/>
      <c r="P1728" s="55">
        <v>32.85</v>
      </c>
      <c r="Q1728" s="55">
        <v>23.52</v>
      </c>
      <c r="R1728" s="55">
        <v>2728.87</v>
      </c>
      <c r="S1728" s="55">
        <v>2728.87</v>
      </c>
      <c r="T1728" s="135">
        <f>N1728/S1728</f>
        <v>0.82987097223392836</v>
      </c>
      <c r="U1728" s="55">
        <f>TRUNC(J1728*H1728,2)</f>
        <v>1319.65</v>
      </c>
      <c r="V1728" s="55">
        <f>TRUNC(L1728*H1728,2)</f>
        <v>944.96</v>
      </c>
      <c r="X1728" s="36" t="b">
        <v>1</v>
      </c>
    </row>
    <row r="1729" spans="1:24" x14ac:dyDescent="0.25">
      <c r="A1729" s="42" t="s">
        <v>4818</v>
      </c>
      <c r="B1729" s="128" t="s">
        <v>2549</v>
      </c>
      <c r="C1729" s="50" t="s">
        <v>163</v>
      </c>
      <c r="D1729" s="51">
        <v>60524</v>
      </c>
      <c r="E1729" s="56" t="s">
        <v>292</v>
      </c>
      <c r="F1729" s="53" t="s">
        <v>211</v>
      </c>
      <c r="G1729" s="54">
        <v>2.5099999999999998</v>
      </c>
      <c r="H1729" s="55">
        <v>2.5099999999999998</v>
      </c>
      <c r="I1729" s="73">
        <v>557.77</v>
      </c>
      <c r="J1729" s="55">
        <v>463</v>
      </c>
      <c r="K1729" s="73">
        <v>0</v>
      </c>
      <c r="L1729" s="55">
        <v>0</v>
      </c>
      <c r="M1729" s="55">
        <f>TRUNC(((J1729*G1729)+(L1729*G1729)),2)</f>
        <v>1162.1300000000001</v>
      </c>
      <c r="N1729" s="55">
        <f>TRUNC(((J1729*H1729)+(L1729*H1729)),2)</f>
        <v>1162.1300000000001</v>
      </c>
      <c r="O1729" s="37"/>
      <c r="P1729" s="55">
        <v>557.77</v>
      </c>
      <c r="Q1729" s="55">
        <v>0</v>
      </c>
      <c r="R1729" s="55">
        <v>1400</v>
      </c>
      <c r="S1729" s="55">
        <v>1400</v>
      </c>
      <c r="T1729" s="135">
        <f>N1729/S1729</f>
        <v>0.83009285714285719</v>
      </c>
      <c r="U1729" s="55">
        <f>TRUNC(J1729*H1729,2)</f>
        <v>1162.1300000000001</v>
      </c>
      <c r="V1729" s="55">
        <f>TRUNC(L1729*H1729,2)</f>
        <v>0</v>
      </c>
      <c r="X1729" s="36" t="b">
        <v>1</v>
      </c>
    </row>
    <row r="1730" spans="1:24" ht="24" x14ac:dyDescent="0.3">
      <c r="A1730" s="42" t="s">
        <v>4819</v>
      </c>
      <c r="B1730" s="128" t="s">
        <v>2550</v>
      </c>
      <c r="C1730" s="50" t="s">
        <v>163</v>
      </c>
      <c r="D1730" s="51">
        <v>60800</v>
      </c>
      <c r="E1730" s="56" t="s">
        <v>314</v>
      </c>
      <c r="F1730" s="53" t="s">
        <v>211</v>
      </c>
      <c r="G1730" s="54">
        <v>2.5099999999999998</v>
      </c>
      <c r="H1730" s="55">
        <v>2.5099999999999998</v>
      </c>
      <c r="I1730" s="73">
        <v>0.12</v>
      </c>
      <c r="J1730" s="55">
        <v>0.09</v>
      </c>
      <c r="K1730" s="73">
        <v>51.75</v>
      </c>
      <c r="L1730" s="55">
        <v>42.95</v>
      </c>
      <c r="M1730" s="55">
        <f>TRUNC(((J1730*G1730)+(L1730*G1730)),2)</f>
        <v>108.03</v>
      </c>
      <c r="N1730" s="55">
        <f>TRUNC(((J1730*H1730)+(L1730*H1730)),2)</f>
        <v>108.03</v>
      </c>
      <c r="O1730" s="38"/>
      <c r="P1730" s="55">
        <v>0.12</v>
      </c>
      <c r="Q1730" s="55">
        <v>51.75</v>
      </c>
      <c r="R1730" s="55">
        <v>130.19</v>
      </c>
      <c r="S1730" s="55">
        <v>130.19</v>
      </c>
      <c r="T1730" s="135">
        <f>N1730/S1730</f>
        <v>0.82978723404255317</v>
      </c>
      <c r="U1730" s="55">
        <f>TRUNC(J1730*H1730,2)</f>
        <v>0.22</v>
      </c>
      <c r="V1730" s="55">
        <f>TRUNC(L1730*H1730,2)</f>
        <v>107.8</v>
      </c>
      <c r="X1730" s="36" t="b">
        <v>1</v>
      </c>
    </row>
    <row r="1731" spans="1:24" ht="24" x14ac:dyDescent="0.3">
      <c r="A1731" s="42" t="s">
        <v>4820</v>
      </c>
      <c r="B1731" s="128" t="s">
        <v>2551</v>
      </c>
      <c r="C1731" s="50" t="s">
        <v>217</v>
      </c>
      <c r="D1731" s="51">
        <v>92762</v>
      </c>
      <c r="E1731" s="52" t="s">
        <v>3022</v>
      </c>
      <c r="F1731" s="53" t="s">
        <v>280</v>
      </c>
      <c r="G1731" s="54">
        <v>202.2</v>
      </c>
      <c r="H1731" s="55">
        <v>202.2</v>
      </c>
      <c r="I1731" s="73">
        <v>10.3</v>
      </c>
      <c r="J1731" s="55">
        <v>8.5500000000000007</v>
      </c>
      <c r="K1731" s="73">
        <v>1.17</v>
      </c>
      <c r="L1731" s="55">
        <v>0.97</v>
      </c>
      <c r="M1731" s="55">
        <f>TRUNC(((J1731*G1731)+(L1731*G1731)),2)</f>
        <v>1924.94</v>
      </c>
      <c r="N1731" s="55">
        <f>TRUNC(((J1731*H1731)+(L1731*H1731)),2)</f>
        <v>1924.94</v>
      </c>
      <c r="O1731" s="38"/>
      <c r="P1731" s="55">
        <v>10.3</v>
      </c>
      <c r="Q1731" s="55">
        <v>1.17</v>
      </c>
      <c r="R1731" s="55">
        <v>2319.23</v>
      </c>
      <c r="S1731" s="55">
        <v>2319.23</v>
      </c>
      <c r="T1731" s="135">
        <f>N1731/S1731</f>
        <v>0.82999098838838758</v>
      </c>
      <c r="U1731" s="55">
        <f>TRUNC(J1731*H1731,2)</f>
        <v>1728.81</v>
      </c>
      <c r="V1731" s="55">
        <f>TRUNC(L1731*H1731,2)</f>
        <v>196.13</v>
      </c>
      <c r="X1731" s="36" t="b">
        <v>1</v>
      </c>
    </row>
    <row r="1732" spans="1:24" ht="24" x14ac:dyDescent="0.3">
      <c r="A1732" s="42" t="s">
        <v>4821</v>
      </c>
      <c r="B1732" s="128" t="s">
        <v>2552</v>
      </c>
      <c r="C1732" s="50" t="s">
        <v>217</v>
      </c>
      <c r="D1732" s="51">
        <v>92759</v>
      </c>
      <c r="E1732" s="56" t="s">
        <v>320</v>
      </c>
      <c r="F1732" s="53" t="s">
        <v>280</v>
      </c>
      <c r="G1732" s="54">
        <v>69.099999999999994</v>
      </c>
      <c r="H1732" s="55">
        <v>69.099999999999994</v>
      </c>
      <c r="I1732" s="73">
        <v>10.44</v>
      </c>
      <c r="J1732" s="55">
        <v>8.66</v>
      </c>
      <c r="K1732" s="73">
        <v>4.08</v>
      </c>
      <c r="L1732" s="55">
        <v>3.38</v>
      </c>
      <c r="M1732" s="55">
        <f>TRUNC(((J1732*G1732)+(L1732*G1732)),2)</f>
        <v>831.96</v>
      </c>
      <c r="N1732" s="55">
        <f>TRUNC(((J1732*H1732)+(L1732*H1732)),2)</f>
        <v>831.96</v>
      </c>
      <c r="O1732" s="38"/>
      <c r="P1732" s="55">
        <v>10.44</v>
      </c>
      <c r="Q1732" s="55">
        <v>4.08</v>
      </c>
      <c r="R1732" s="55">
        <v>1003.33</v>
      </c>
      <c r="S1732" s="55">
        <v>1003.33</v>
      </c>
      <c r="T1732" s="135">
        <f>N1732/S1732</f>
        <v>0.8291987681022196</v>
      </c>
      <c r="U1732" s="55">
        <f>TRUNC(J1732*H1732,2)</f>
        <v>598.4</v>
      </c>
      <c r="V1732" s="55">
        <f>TRUNC(L1732*H1732,2)</f>
        <v>233.55</v>
      </c>
      <c r="X1732" s="36" t="b">
        <v>1</v>
      </c>
    </row>
    <row r="1733" spans="1:24" x14ac:dyDescent="0.25">
      <c r="A1733" s="42" t="s">
        <v>4822</v>
      </c>
      <c r="B1733" s="129" t="s">
        <v>2553</v>
      </c>
      <c r="C1733" s="133"/>
      <c r="D1733" s="133"/>
      <c r="E1733" s="58" t="s">
        <v>330</v>
      </c>
      <c r="F1733" s="133"/>
      <c r="G1733" s="59"/>
      <c r="H1733" s="59"/>
      <c r="I1733" s="72"/>
      <c r="J1733" s="59"/>
      <c r="K1733" s="72"/>
      <c r="L1733" s="59"/>
      <c r="M1733" s="60">
        <f>SUM(M1734:M1740)</f>
        <v>7427.0300000000007</v>
      </c>
      <c r="N1733" s="60">
        <f>SUM(N1734:N1740)</f>
        <v>7427.0300000000007</v>
      </c>
      <c r="O1733" s="37"/>
      <c r="P1733" s="59"/>
      <c r="Q1733" s="59"/>
      <c r="R1733" s="60">
        <v>8950.49</v>
      </c>
      <c r="S1733" s="60">
        <v>8950.49</v>
      </c>
      <c r="T1733" s="135">
        <f>N1733/S1733</f>
        <v>0.82979032432861222</v>
      </c>
      <c r="U1733" s="55">
        <f>TRUNC(J1733*H1733,2)</f>
        <v>0</v>
      </c>
      <c r="V1733" s="55">
        <f>TRUNC(L1733*H1733,2)</f>
        <v>0</v>
      </c>
      <c r="X1733" s="36" t="b">
        <v>1</v>
      </c>
    </row>
    <row r="1734" spans="1:24" x14ac:dyDescent="0.25">
      <c r="A1734" s="42" t="s">
        <v>4823</v>
      </c>
      <c r="B1734" s="128" t="s">
        <v>2554</v>
      </c>
      <c r="C1734" s="50" t="s">
        <v>163</v>
      </c>
      <c r="D1734" s="51">
        <v>60205</v>
      </c>
      <c r="E1734" s="56" t="s">
        <v>324</v>
      </c>
      <c r="F1734" s="53" t="s">
        <v>164</v>
      </c>
      <c r="G1734" s="54">
        <v>62.48</v>
      </c>
      <c r="H1734" s="55">
        <v>62.48</v>
      </c>
      <c r="I1734" s="73">
        <v>32.85</v>
      </c>
      <c r="J1734" s="55">
        <v>27.26</v>
      </c>
      <c r="K1734" s="73">
        <v>23.52</v>
      </c>
      <c r="L1734" s="55">
        <v>19.52</v>
      </c>
      <c r="M1734" s="55">
        <f>TRUNC(((J1734*G1734)+(L1734*G1734)),2)</f>
        <v>2922.81</v>
      </c>
      <c r="N1734" s="55">
        <f>TRUNC(((J1734*H1734)+(L1734*H1734)),2)</f>
        <v>2922.81</v>
      </c>
      <c r="O1734" s="37"/>
      <c r="P1734" s="55">
        <v>32.85</v>
      </c>
      <c r="Q1734" s="55">
        <v>23.52</v>
      </c>
      <c r="R1734" s="55">
        <v>3521.99</v>
      </c>
      <c r="S1734" s="55">
        <v>3521.99</v>
      </c>
      <c r="T1734" s="135">
        <f>N1734/S1734</f>
        <v>0.8298745879460192</v>
      </c>
      <c r="U1734" s="55">
        <f>TRUNC(J1734*H1734,2)</f>
        <v>1703.2</v>
      </c>
      <c r="V1734" s="55">
        <f>TRUNC(L1734*H1734,2)</f>
        <v>1219.5999999999999</v>
      </c>
      <c r="X1734" s="36" t="b">
        <v>1</v>
      </c>
    </row>
    <row r="1735" spans="1:24" x14ac:dyDescent="0.25">
      <c r="A1735" s="42" t="s">
        <v>4824</v>
      </c>
      <c r="B1735" s="128" t="s">
        <v>2555</v>
      </c>
      <c r="C1735" s="50" t="s">
        <v>163</v>
      </c>
      <c r="D1735" s="51">
        <v>60524</v>
      </c>
      <c r="E1735" s="56" t="s">
        <v>292</v>
      </c>
      <c r="F1735" s="53" t="s">
        <v>211</v>
      </c>
      <c r="G1735" s="54">
        <v>4.33</v>
      </c>
      <c r="H1735" s="55">
        <v>4.33</v>
      </c>
      <c r="I1735" s="73">
        <v>557.77</v>
      </c>
      <c r="J1735" s="55">
        <v>463</v>
      </c>
      <c r="K1735" s="73">
        <v>0</v>
      </c>
      <c r="L1735" s="55">
        <v>0</v>
      </c>
      <c r="M1735" s="55">
        <f>TRUNC(((J1735*G1735)+(L1735*G1735)),2)</f>
        <v>2004.79</v>
      </c>
      <c r="N1735" s="55">
        <f>TRUNC(((J1735*H1735)+(L1735*H1735)),2)</f>
        <v>2004.79</v>
      </c>
      <c r="O1735" s="37"/>
      <c r="P1735" s="55">
        <v>557.77</v>
      </c>
      <c r="Q1735" s="55">
        <v>0</v>
      </c>
      <c r="R1735" s="55">
        <v>2415.14</v>
      </c>
      <c r="S1735" s="55">
        <v>2415.14</v>
      </c>
      <c r="T1735" s="135">
        <f>N1735/S1735</f>
        <v>0.83009266543554416</v>
      </c>
      <c r="U1735" s="55">
        <f>TRUNC(J1735*H1735,2)</f>
        <v>2004.79</v>
      </c>
      <c r="V1735" s="55">
        <f>TRUNC(L1735*H1735,2)</f>
        <v>0</v>
      </c>
      <c r="X1735" s="36" t="b">
        <v>1</v>
      </c>
    </row>
    <row r="1736" spans="1:24" ht="24" x14ac:dyDescent="0.3">
      <c r="A1736" s="42" t="s">
        <v>4825</v>
      </c>
      <c r="B1736" s="128" t="s">
        <v>2556</v>
      </c>
      <c r="C1736" s="50" t="s">
        <v>163</v>
      </c>
      <c r="D1736" s="51">
        <v>60800</v>
      </c>
      <c r="E1736" s="56" t="s">
        <v>314</v>
      </c>
      <c r="F1736" s="53" t="s">
        <v>211</v>
      </c>
      <c r="G1736" s="54">
        <v>4.33</v>
      </c>
      <c r="H1736" s="55">
        <v>4.33</v>
      </c>
      <c r="I1736" s="73">
        <v>0.12</v>
      </c>
      <c r="J1736" s="55">
        <v>0.09</v>
      </c>
      <c r="K1736" s="73">
        <v>51.75</v>
      </c>
      <c r="L1736" s="55">
        <v>42.95</v>
      </c>
      <c r="M1736" s="55">
        <f>TRUNC(((J1736*G1736)+(L1736*G1736)),2)</f>
        <v>186.36</v>
      </c>
      <c r="N1736" s="55">
        <f>TRUNC(((J1736*H1736)+(L1736*H1736)),2)</f>
        <v>186.36</v>
      </c>
      <c r="O1736" s="38"/>
      <c r="P1736" s="55">
        <v>0.12</v>
      </c>
      <c r="Q1736" s="55">
        <v>51.75</v>
      </c>
      <c r="R1736" s="55">
        <v>224.59</v>
      </c>
      <c r="S1736" s="55">
        <v>224.59</v>
      </c>
      <c r="T1736" s="135">
        <f>N1736/S1736</f>
        <v>0.82977870786767005</v>
      </c>
      <c r="U1736" s="55">
        <f>TRUNC(J1736*H1736,2)</f>
        <v>0.38</v>
      </c>
      <c r="V1736" s="55">
        <f>TRUNC(L1736*H1736,2)</f>
        <v>185.97</v>
      </c>
      <c r="X1736" s="36" t="b">
        <v>1</v>
      </c>
    </row>
    <row r="1737" spans="1:24" x14ac:dyDescent="0.25">
      <c r="A1737" s="42" t="s">
        <v>4826</v>
      </c>
      <c r="B1737" s="128" t="s">
        <v>2557</v>
      </c>
      <c r="C1737" s="50" t="s">
        <v>163</v>
      </c>
      <c r="D1737" s="51">
        <v>60303</v>
      </c>
      <c r="E1737" s="56" t="s">
        <v>335</v>
      </c>
      <c r="F1737" s="53" t="s">
        <v>280</v>
      </c>
      <c r="G1737" s="54">
        <v>27.1</v>
      </c>
      <c r="H1737" s="55">
        <v>27.1</v>
      </c>
      <c r="I1737" s="73">
        <v>9.68</v>
      </c>
      <c r="J1737" s="55">
        <v>8.0299999999999994</v>
      </c>
      <c r="K1737" s="73">
        <v>2.98</v>
      </c>
      <c r="L1737" s="55">
        <v>2.4700000000000002</v>
      </c>
      <c r="M1737" s="55">
        <f>TRUNC(((J1737*G1737)+(L1737*G1737)),2)</f>
        <v>284.55</v>
      </c>
      <c r="N1737" s="55">
        <f>TRUNC(((J1737*H1737)+(L1737*H1737)),2)</f>
        <v>284.55</v>
      </c>
      <c r="O1737" s="37"/>
      <c r="P1737" s="55">
        <v>9.68</v>
      </c>
      <c r="Q1737" s="55">
        <v>2.98</v>
      </c>
      <c r="R1737" s="55">
        <v>343.08</v>
      </c>
      <c r="S1737" s="55">
        <v>343.08</v>
      </c>
      <c r="T1737" s="135">
        <f>N1737/S1737</f>
        <v>0.82939839104582025</v>
      </c>
      <c r="U1737" s="55">
        <f>TRUNC(J1737*H1737,2)</f>
        <v>217.61</v>
      </c>
      <c r="V1737" s="55">
        <f>TRUNC(L1737*H1737,2)</f>
        <v>66.930000000000007</v>
      </c>
      <c r="X1737" s="36" t="b">
        <v>1</v>
      </c>
    </row>
    <row r="1738" spans="1:24" x14ac:dyDescent="0.25">
      <c r="A1738" s="42" t="s">
        <v>4827</v>
      </c>
      <c r="B1738" s="128" t="s">
        <v>2558</v>
      </c>
      <c r="C1738" s="50" t="s">
        <v>163</v>
      </c>
      <c r="D1738" s="51">
        <v>60304</v>
      </c>
      <c r="E1738" s="56" t="s">
        <v>318</v>
      </c>
      <c r="F1738" s="53" t="s">
        <v>280</v>
      </c>
      <c r="G1738" s="54">
        <v>130.30000000000001</v>
      </c>
      <c r="H1738" s="55">
        <v>130.30000000000001</v>
      </c>
      <c r="I1738" s="73">
        <v>9.16</v>
      </c>
      <c r="J1738" s="55">
        <v>7.6</v>
      </c>
      <c r="K1738" s="73">
        <v>2.98</v>
      </c>
      <c r="L1738" s="55">
        <v>2.4700000000000002</v>
      </c>
      <c r="M1738" s="55">
        <f>TRUNC(((J1738*G1738)+(L1738*G1738)),2)</f>
        <v>1312.12</v>
      </c>
      <c r="N1738" s="55">
        <f>TRUNC(((J1738*H1738)+(L1738*H1738)),2)</f>
        <v>1312.12</v>
      </c>
      <c r="O1738" s="37"/>
      <c r="P1738" s="55">
        <v>9.16</v>
      </c>
      <c r="Q1738" s="55">
        <v>2.98</v>
      </c>
      <c r="R1738" s="55">
        <v>1581.84</v>
      </c>
      <c r="S1738" s="55">
        <v>1581.84</v>
      </c>
      <c r="T1738" s="135">
        <f>N1738/S1738</f>
        <v>0.82948970818793299</v>
      </c>
      <c r="U1738" s="55">
        <f>TRUNC(J1738*H1738,2)</f>
        <v>990.28</v>
      </c>
      <c r="V1738" s="55">
        <f>TRUNC(L1738*H1738,2)</f>
        <v>321.83999999999997</v>
      </c>
      <c r="X1738" s="36" t="b">
        <v>1</v>
      </c>
    </row>
    <row r="1739" spans="1:24" ht="24" x14ac:dyDescent="0.3">
      <c r="A1739" s="42" t="s">
        <v>4828</v>
      </c>
      <c r="B1739" s="128" t="s">
        <v>2559</v>
      </c>
      <c r="C1739" s="50" t="s">
        <v>217</v>
      </c>
      <c r="D1739" s="51">
        <v>92762</v>
      </c>
      <c r="E1739" s="56" t="s">
        <v>338</v>
      </c>
      <c r="F1739" s="53" t="s">
        <v>280</v>
      </c>
      <c r="G1739" s="54">
        <v>10.5</v>
      </c>
      <c r="H1739" s="55">
        <v>10.5</v>
      </c>
      <c r="I1739" s="73">
        <v>10.3</v>
      </c>
      <c r="J1739" s="55">
        <v>8.5500000000000007</v>
      </c>
      <c r="K1739" s="73">
        <v>1.17</v>
      </c>
      <c r="L1739" s="55">
        <v>0.97</v>
      </c>
      <c r="M1739" s="55">
        <f>TRUNC(((J1739*G1739)+(L1739*G1739)),2)</f>
        <v>99.96</v>
      </c>
      <c r="N1739" s="55">
        <f>TRUNC(((J1739*H1739)+(L1739*H1739)),2)</f>
        <v>99.96</v>
      </c>
      <c r="O1739" s="38"/>
      <c r="P1739" s="55">
        <v>10.3</v>
      </c>
      <c r="Q1739" s="55">
        <v>1.17</v>
      </c>
      <c r="R1739" s="55">
        <v>120.43</v>
      </c>
      <c r="S1739" s="55">
        <v>120.43</v>
      </c>
      <c r="T1739" s="135">
        <f>N1739/S1739</f>
        <v>0.83002574109441163</v>
      </c>
      <c r="U1739" s="55">
        <f>TRUNC(J1739*H1739,2)</f>
        <v>89.77</v>
      </c>
      <c r="V1739" s="55">
        <f>TRUNC(L1739*H1739,2)</f>
        <v>10.18</v>
      </c>
      <c r="X1739" s="36" t="b">
        <v>1</v>
      </c>
    </row>
    <row r="1740" spans="1:24" ht="24" x14ac:dyDescent="0.3">
      <c r="A1740" s="42" t="s">
        <v>4829</v>
      </c>
      <c r="B1740" s="128" t="s">
        <v>2560</v>
      </c>
      <c r="C1740" s="50" t="s">
        <v>217</v>
      </c>
      <c r="D1740" s="51">
        <v>92759</v>
      </c>
      <c r="E1740" s="52" t="s">
        <v>3023</v>
      </c>
      <c r="F1740" s="53" t="s">
        <v>280</v>
      </c>
      <c r="G1740" s="54">
        <v>51.2</v>
      </c>
      <c r="H1740" s="55">
        <v>51.2</v>
      </c>
      <c r="I1740" s="73">
        <v>10.44</v>
      </c>
      <c r="J1740" s="55">
        <v>8.66</v>
      </c>
      <c r="K1740" s="73">
        <v>4.08</v>
      </c>
      <c r="L1740" s="55">
        <v>3.38</v>
      </c>
      <c r="M1740" s="55">
        <f>TRUNC(((J1740*G1740)+(L1740*G1740)),2)</f>
        <v>616.44000000000005</v>
      </c>
      <c r="N1740" s="55">
        <f>TRUNC(((J1740*H1740)+(L1740*H1740)),2)</f>
        <v>616.44000000000005</v>
      </c>
      <c r="O1740" s="38"/>
      <c r="P1740" s="55">
        <v>10.44</v>
      </c>
      <c r="Q1740" s="55">
        <v>4.08</v>
      </c>
      <c r="R1740" s="55">
        <v>743.42</v>
      </c>
      <c r="S1740" s="55">
        <v>743.42</v>
      </c>
      <c r="T1740" s="135">
        <f>N1740/S1740</f>
        <v>0.82919480239972032</v>
      </c>
      <c r="U1740" s="55">
        <f>TRUNC(J1740*H1740,2)</f>
        <v>443.39</v>
      </c>
      <c r="V1740" s="55">
        <f>TRUNC(L1740*H1740,2)</f>
        <v>173.05</v>
      </c>
      <c r="X1740" s="36" t="b">
        <v>1</v>
      </c>
    </row>
    <row r="1741" spans="1:24" x14ac:dyDescent="0.25">
      <c r="A1741" s="42" t="s">
        <v>4830</v>
      </c>
      <c r="B1741" s="129" t="s">
        <v>2561</v>
      </c>
      <c r="C1741" s="133"/>
      <c r="D1741" s="133"/>
      <c r="E1741" s="58" t="s">
        <v>343</v>
      </c>
      <c r="F1741" s="133"/>
      <c r="G1741" s="59"/>
      <c r="H1741" s="59"/>
      <c r="I1741" s="72"/>
      <c r="J1741" s="59"/>
      <c r="K1741" s="72"/>
      <c r="L1741" s="59"/>
      <c r="M1741" s="60">
        <f>M1742</f>
        <v>14627.39</v>
      </c>
      <c r="N1741" s="60">
        <f>N1742</f>
        <v>14627.39</v>
      </c>
      <c r="O1741" s="37"/>
      <c r="P1741" s="59"/>
      <c r="Q1741" s="59"/>
      <c r="R1741" s="60">
        <v>17622.13</v>
      </c>
      <c r="S1741" s="60">
        <v>17622.13</v>
      </c>
      <c r="T1741" s="135">
        <f>N1741/S1741</f>
        <v>0.83005800093405269</v>
      </c>
      <c r="U1741" s="55">
        <f>TRUNC(J1741*H1741,2)</f>
        <v>0</v>
      </c>
      <c r="V1741" s="55">
        <f>TRUNC(L1741*H1741,2)</f>
        <v>0</v>
      </c>
      <c r="X1741" s="36" t="b">
        <v>1</v>
      </c>
    </row>
    <row r="1742" spans="1:24" x14ac:dyDescent="0.25">
      <c r="A1742" s="42" t="s">
        <v>4831</v>
      </c>
      <c r="B1742" s="130" t="s">
        <v>2562</v>
      </c>
      <c r="C1742" s="134"/>
      <c r="D1742" s="134"/>
      <c r="E1742" s="61" t="s">
        <v>345</v>
      </c>
      <c r="F1742" s="134"/>
      <c r="G1742" s="62"/>
      <c r="H1742" s="62"/>
      <c r="I1742" s="72"/>
      <c r="J1742" s="62"/>
      <c r="K1742" s="72"/>
      <c r="L1742" s="62"/>
      <c r="M1742" s="63">
        <f>M1743</f>
        <v>14627.39</v>
      </c>
      <c r="N1742" s="63">
        <f>N1743</f>
        <v>14627.39</v>
      </c>
      <c r="O1742" s="37"/>
      <c r="P1742" s="62"/>
      <c r="Q1742" s="62"/>
      <c r="R1742" s="63">
        <v>17622.13</v>
      </c>
      <c r="S1742" s="63">
        <v>17622.13</v>
      </c>
      <c r="T1742" s="135">
        <f>N1742/S1742</f>
        <v>0.83005800093405269</v>
      </c>
      <c r="U1742" s="55">
        <f>TRUNC(J1742*H1742,2)</f>
        <v>0</v>
      </c>
      <c r="V1742" s="55">
        <f>TRUNC(L1742*H1742,2)</f>
        <v>0</v>
      </c>
      <c r="X1742" s="36" t="b">
        <v>1</v>
      </c>
    </row>
    <row r="1743" spans="1:24" ht="36" x14ac:dyDescent="0.3">
      <c r="A1743" s="42" t="s">
        <v>4832</v>
      </c>
      <c r="B1743" s="128" t="s">
        <v>2563</v>
      </c>
      <c r="C1743" s="50" t="s">
        <v>197</v>
      </c>
      <c r="D1743" s="57" t="s">
        <v>347</v>
      </c>
      <c r="E1743" s="56" t="s">
        <v>348</v>
      </c>
      <c r="F1743" s="53" t="s">
        <v>164</v>
      </c>
      <c r="G1743" s="54">
        <v>104.31</v>
      </c>
      <c r="H1743" s="55">
        <v>104.31</v>
      </c>
      <c r="I1743" s="73">
        <v>128.36000000000001</v>
      </c>
      <c r="J1743" s="55">
        <v>106.55</v>
      </c>
      <c r="K1743" s="73">
        <v>40.58</v>
      </c>
      <c r="L1743" s="55">
        <v>33.68</v>
      </c>
      <c r="M1743" s="55">
        <f>TRUNC(((J1743*G1743)+(L1743*G1743)),2)</f>
        <v>14627.39</v>
      </c>
      <c r="N1743" s="55">
        <f>TRUNC(((J1743*H1743)+(L1743*H1743)),2)</f>
        <v>14627.39</v>
      </c>
      <c r="O1743" s="313"/>
      <c r="P1743" s="55">
        <v>128.36000000000001</v>
      </c>
      <c r="Q1743" s="55">
        <v>40.58</v>
      </c>
      <c r="R1743" s="55">
        <v>17622.13</v>
      </c>
      <c r="S1743" s="55">
        <v>17622.13</v>
      </c>
      <c r="T1743" s="135">
        <f>N1743/S1743</f>
        <v>0.83005800093405269</v>
      </c>
      <c r="U1743" s="55">
        <f>TRUNC(J1743*H1743,2)</f>
        <v>11114.23</v>
      </c>
      <c r="V1743" s="55">
        <f>TRUNC(L1743*H1743,2)</f>
        <v>3513.16</v>
      </c>
      <c r="X1743" s="36" t="b">
        <v>1</v>
      </c>
    </row>
    <row r="1744" spans="1:24" x14ac:dyDescent="0.25">
      <c r="A1744" s="42" t="s">
        <v>4833</v>
      </c>
      <c r="B1744" s="129" t="s">
        <v>2564</v>
      </c>
      <c r="C1744" s="133"/>
      <c r="D1744" s="133"/>
      <c r="E1744" s="58" t="s">
        <v>350</v>
      </c>
      <c r="F1744" s="133"/>
      <c r="G1744" s="59"/>
      <c r="H1744" s="59"/>
      <c r="I1744" s="72"/>
      <c r="J1744" s="59"/>
      <c r="K1744" s="72"/>
      <c r="L1744" s="59"/>
      <c r="M1744" s="60">
        <f>M1745</f>
        <v>1513.46</v>
      </c>
      <c r="N1744" s="60">
        <f>N1745</f>
        <v>1513.46</v>
      </c>
      <c r="O1744" s="37"/>
      <c r="P1744" s="59"/>
      <c r="Q1744" s="59"/>
      <c r="R1744" s="60">
        <v>1823.23</v>
      </c>
      <c r="S1744" s="60">
        <v>1823.23</v>
      </c>
      <c r="T1744" s="135">
        <f>N1744/S1744</f>
        <v>0.83009823225813528</v>
      </c>
      <c r="U1744" s="55">
        <f>TRUNC(J1744*H1744,2)</f>
        <v>0</v>
      </c>
      <c r="V1744" s="55">
        <f>TRUNC(L1744*H1744,2)</f>
        <v>0</v>
      </c>
      <c r="X1744" s="36" t="b">
        <v>1</v>
      </c>
    </row>
    <row r="1745" spans="1:24" x14ac:dyDescent="0.25">
      <c r="A1745" s="42" t="s">
        <v>4834</v>
      </c>
      <c r="B1745" s="128" t="s">
        <v>2565</v>
      </c>
      <c r="C1745" s="50" t="s">
        <v>163</v>
      </c>
      <c r="D1745" s="51">
        <v>60010</v>
      </c>
      <c r="E1745" s="56" t="s">
        <v>352</v>
      </c>
      <c r="F1745" s="53" t="s">
        <v>211</v>
      </c>
      <c r="G1745" s="54">
        <v>0.62</v>
      </c>
      <c r="H1745" s="55">
        <v>0.62</v>
      </c>
      <c r="I1745" s="73">
        <v>2192.1</v>
      </c>
      <c r="J1745" s="55">
        <v>1819.66</v>
      </c>
      <c r="K1745" s="73">
        <v>748.6</v>
      </c>
      <c r="L1745" s="55">
        <v>621.41</v>
      </c>
      <c r="M1745" s="55">
        <f>TRUNC(((J1745*G1745)+(L1745*G1745)),2)</f>
        <v>1513.46</v>
      </c>
      <c r="N1745" s="55">
        <f>TRUNC(((J1745*H1745)+(L1745*H1745)),2)</f>
        <v>1513.46</v>
      </c>
      <c r="O1745" s="37"/>
      <c r="P1745" s="55">
        <v>2192.1</v>
      </c>
      <c r="Q1745" s="55">
        <v>748.6</v>
      </c>
      <c r="R1745" s="55">
        <v>1823.23</v>
      </c>
      <c r="S1745" s="55">
        <v>1823.23</v>
      </c>
      <c r="T1745" s="135">
        <f>N1745/S1745</f>
        <v>0.83009823225813528</v>
      </c>
      <c r="U1745" s="55">
        <f>TRUNC(J1745*H1745,2)</f>
        <v>1128.18</v>
      </c>
      <c r="V1745" s="55">
        <f>TRUNC(L1745*H1745,2)</f>
        <v>385.27</v>
      </c>
      <c r="X1745" s="36" t="b">
        <v>1</v>
      </c>
    </row>
    <row r="1746" spans="1:24" x14ac:dyDescent="0.25">
      <c r="A1746" s="42" t="s">
        <v>4835</v>
      </c>
      <c r="B1746" s="129" t="s">
        <v>2566</v>
      </c>
      <c r="C1746" s="133"/>
      <c r="D1746" s="133"/>
      <c r="E1746" s="58" t="s">
        <v>300</v>
      </c>
      <c r="F1746" s="133"/>
      <c r="G1746" s="59"/>
      <c r="H1746" s="59"/>
      <c r="I1746" s="72"/>
      <c r="J1746" s="59"/>
      <c r="K1746" s="72"/>
      <c r="L1746" s="59"/>
      <c r="M1746" s="60">
        <f>M1747</f>
        <v>224.1</v>
      </c>
      <c r="N1746" s="60">
        <f>N1747</f>
        <v>224.1</v>
      </c>
      <c r="O1746" s="37"/>
      <c r="P1746" s="59"/>
      <c r="Q1746" s="59"/>
      <c r="R1746" s="60">
        <v>270</v>
      </c>
      <c r="S1746" s="60">
        <v>270</v>
      </c>
      <c r="T1746" s="135">
        <f>N1746/S1746</f>
        <v>0.83</v>
      </c>
      <c r="U1746" s="55">
        <f>TRUNC(J1746*H1746,2)</f>
        <v>0</v>
      </c>
      <c r="V1746" s="55">
        <f>TRUNC(L1746*H1746,2)</f>
        <v>0</v>
      </c>
      <c r="X1746" s="36" t="b">
        <v>1</v>
      </c>
    </row>
    <row r="1747" spans="1:24" x14ac:dyDescent="0.25">
      <c r="A1747" s="42" t="s">
        <v>4836</v>
      </c>
      <c r="B1747" s="128" t="s">
        <v>2567</v>
      </c>
      <c r="C1747" s="50" t="s">
        <v>163</v>
      </c>
      <c r="D1747" s="51">
        <v>60487</v>
      </c>
      <c r="E1747" s="56" t="s">
        <v>302</v>
      </c>
      <c r="F1747" s="53" t="s">
        <v>160</v>
      </c>
      <c r="G1747" s="54">
        <v>18</v>
      </c>
      <c r="H1747" s="55">
        <v>18</v>
      </c>
      <c r="I1747" s="73">
        <v>15</v>
      </c>
      <c r="J1747" s="55">
        <v>12.45</v>
      </c>
      <c r="K1747" s="73">
        <v>0</v>
      </c>
      <c r="L1747" s="55">
        <v>0</v>
      </c>
      <c r="M1747" s="55">
        <f>TRUNC(((J1747*G1747)+(L1747*G1747)),2)</f>
        <v>224.1</v>
      </c>
      <c r="N1747" s="55">
        <f>TRUNC(((J1747*H1747)+(L1747*H1747)),2)</f>
        <v>224.1</v>
      </c>
      <c r="O1747" s="37"/>
      <c r="P1747" s="55">
        <v>15</v>
      </c>
      <c r="Q1747" s="55">
        <v>0</v>
      </c>
      <c r="R1747" s="55">
        <v>270</v>
      </c>
      <c r="S1747" s="55">
        <v>270</v>
      </c>
      <c r="T1747" s="135">
        <f>N1747/S1747</f>
        <v>0.83</v>
      </c>
      <c r="U1747" s="55">
        <f>TRUNC(J1747*H1747,2)</f>
        <v>224.1</v>
      </c>
      <c r="V1747" s="55">
        <f>TRUNC(L1747*H1747,2)</f>
        <v>0</v>
      </c>
      <c r="X1747" s="36" t="b">
        <v>1</v>
      </c>
    </row>
    <row r="1748" spans="1:24" x14ac:dyDescent="0.25">
      <c r="A1748" s="42" t="s">
        <v>4837</v>
      </c>
      <c r="B1748" s="127" t="s">
        <v>2568</v>
      </c>
      <c r="C1748" s="132"/>
      <c r="D1748" s="132"/>
      <c r="E1748" s="47" t="s">
        <v>83</v>
      </c>
      <c r="F1748" s="132"/>
      <c r="G1748" s="48"/>
      <c r="H1748" s="48"/>
      <c r="I1748" s="72"/>
      <c r="J1748" s="48"/>
      <c r="K1748" s="72"/>
      <c r="L1748" s="48"/>
      <c r="M1748" s="314">
        <f>SUM(M1749:M1780)</f>
        <v>8435.4400000000023</v>
      </c>
      <c r="N1748" s="314">
        <f>SUM(N1749:N1780)</f>
        <v>8435.4400000000023</v>
      </c>
      <c r="O1748" s="37"/>
      <c r="P1748" s="48"/>
      <c r="Q1748" s="48"/>
      <c r="R1748" s="314">
        <v>10176.93</v>
      </c>
      <c r="S1748" s="314">
        <v>10176.93</v>
      </c>
      <c r="T1748" s="135">
        <f>N1748/S1748</f>
        <v>0.82887865004475825</v>
      </c>
      <c r="U1748" s="55">
        <f>TRUNC(J1748*H1748,2)</f>
        <v>0</v>
      </c>
      <c r="V1748" s="55">
        <f>TRUNC(L1748*H1748,2)</f>
        <v>0</v>
      </c>
      <c r="X1748" s="36" t="b">
        <v>1</v>
      </c>
    </row>
    <row r="1749" spans="1:24" ht="24" x14ac:dyDescent="0.3">
      <c r="A1749" s="42" t="s">
        <v>4838</v>
      </c>
      <c r="B1749" s="128" t="s">
        <v>2569</v>
      </c>
      <c r="C1749" s="50" t="s">
        <v>217</v>
      </c>
      <c r="D1749" s="51">
        <v>91936</v>
      </c>
      <c r="E1749" s="56" t="s">
        <v>385</v>
      </c>
      <c r="F1749" s="53" t="s">
        <v>160</v>
      </c>
      <c r="G1749" s="54">
        <v>16</v>
      </c>
      <c r="H1749" s="55">
        <v>16</v>
      </c>
      <c r="I1749" s="73">
        <v>6.62</v>
      </c>
      <c r="J1749" s="55">
        <v>5.49</v>
      </c>
      <c r="K1749" s="73">
        <v>8.4600000000000009</v>
      </c>
      <c r="L1749" s="55">
        <v>7.02</v>
      </c>
      <c r="M1749" s="55">
        <f>TRUNC(((J1749*G1749)+(L1749*G1749)),2)</f>
        <v>200.16</v>
      </c>
      <c r="N1749" s="55">
        <f>TRUNC(((J1749*H1749)+(L1749*H1749)),2)</f>
        <v>200.16</v>
      </c>
      <c r="O1749" s="38"/>
      <c r="P1749" s="55">
        <v>6.62</v>
      </c>
      <c r="Q1749" s="55">
        <v>8.4600000000000009</v>
      </c>
      <c r="R1749" s="55">
        <v>241.28</v>
      </c>
      <c r="S1749" s="55">
        <v>241.28</v>
      </c>
      <c r="T1749" s="135">
        <f>N1749/S1749</f>
        <v>0.82957559681697612</v>
      </c>
      <c r="U1749" s="55">
        <f>TRUNC(J1749*H1749,2)</f>
        <v>87.84</v>
      </c>
      <c r="V1749" s="55">
        <f>TRUNC(L1749*H1749,2)</f>
        <v>112.32</v>
      </c>
      <c r="X1749" s="36" t="b">
        <v>1</v>
      </c>
    </row>
    <row r="1750" spans="1:24" ht="24" x14ac:dyDescent="0.3">
      <c r="A1750" s="42" t="s">
        <v>4839</v>
      </c>
      <c r="B1750" s="128" t="s">
        <v>2570</v>
      </c>
      <c r="C1750" s="50" t="s">
        <v>217</v>
      </c>
      <c r="D1750" s="51">
        <v>91939</v>
      </c>
      <c r="E1750" s="56" t="s">
        <v>402</v>
      </c>
      <c r="F1750" s="53" t="s">
        <v>160</v>
      </c>
      <c r="G1750" s="54">
        <v>4</v>
      </c>
      <c r="H1750" s="55">
        <v>4</v>
      </c>
      <c r="I1750" s="73">
        <v>8.57</v>
      </c>
      <c r="J1750" s="55">
        <v>7.11</v>
      </c>
      <c r="K1750" s="73">
        <v>21.08</v>
      </c>
      <c r="L1750" s="55">
        <v>17.489999999999998</v>
      </c>
      <c r="M1750" s="55">
        <f>TRUNC(((J1750*G1750)+(L1750*G1750)),2)</f>
        <v>98.4</v>
      </c>
      <c r="N1750" s="55">
        <f>TRUNC(((J1750*H1750)+(L1750*H1750)),2)</f>
        <v>98.4</v>
      </c>
      <c r="O1750" s="38"/>
      <c r="P1750" s="55">
        <v>8.57</v>
      </c>
      <c r="Q1750" s="55">
        <v>21.08</v>
      </c>
      <c r="R1750" s="55">
        <v>118.6</v>
      </c>
      <c r="S1750" s="55">
        <v>118.6</v>
      </c>
      <c r="T1750" s="135">
        <f>N1750/S1750</f>
        <v>0.82967959527824631</v>
      </c>
      <c r="U1750" s="55">
        <f>TRUNC(J1750*H1750,2)</f>
        <v>28.44</v>
      </c>
      <c r="V1750" s="55">
        <f>TRUNC(L1750*H1750,2)</f>
        <v>69.959999999999994</v>
      </c>
      <c r="X1750" s="36" t="b">
        <v>1</v>
      </c>
    </row>
    <row r="1751" spans="1:24" ht="24" x14ac:dyDescent="0.3">
      <c r="A1751" s="42" t="s">
        <v>4840</v>
      </c>
      <c r="B1751" s="128" t="s">
        <v>2571</v>
      </c>
      <c r="C1751" s="50" t="s">
        <v>217</v>
      </c>
      <c r="D1751" s="51">
        <v>91941</v>
      </c>
      <c r="E1751" s="52" t="s">
        <v>3071</v>
      </c>
      <c r="F1751" s="53" t="s">
        <v>160</v>
      </c>
      <c r="G1751" s="54">
        <v>6</v>
      </c>
      <c r="H1751" s="55">
        <v>6</v>
      </c>
      <c r="I1751" s="73">
        <v>3.93</v>
      </c>
      <c r="J1751" s="55">
        <v>3.26</v>
      </c>
      <c r="K1751" s="73">
        <v>6.39</v>
      </c>
      <c r="L1751" s="55">
        <v>5.3</v>
      </c>
      <c r="M1751" s="55">
        <f>TRUNC(((J1751*G1751)+(L1751*G1751)),2)</f>
        <v>51.36</v>
      </c>
      <c r="N1751" s="55">
        <f>TRUNC(((J1751*H1751)+(L1751*H1751)),2)</f>
        <v>51.36</v>
      </c>
      <c r="O1751" s="38"/>
      <c r="P1751" s="55">
        <v>3.93</v>
      </c>
      <c r="Q1751" s="55">
        <v>6.39</v>
      </c>
      <c r="R1751" s="55">
        <v>61.92</v>
      </c>
      <c r="S1751" s="55">
        <v>61.92</v>
      </c>
      <c r="T1751" s="135">
        <f>N1751/S1751</f>
        <v>0.82945736434108519</v>
      </c>
      <c r="U1751" s="55">
        <f>TRUNC(J1751*H1751,2)</f>
        <v>19.559999999999999</v>
      </c>
      <c r="V1751" s="55">
        <f>TRUNC(L1751*H1751,2)</f>
        <v>31.8</v>
      </c>
      <c r="X1751" s="36" t="b">
        <v>1</v>
      </c>
    </row>
    <row r="1752" spans="1:24" ht="24" x14ac:dyDescent="0.3">
      <c r="A1752" s="42" t="s">
        <v>4841</v>
      </c>
      <c r="B1752" s="128" t="s">
        <v>2572</v>
      </c>
      <c r="C1752" s="50" t="s">
        <v>217</v>
      </c>
      <c r="D1752" s="51">
        <v>91940</v>
      </c>
      <c r="E1752" s="56" t="s">
        <v>392</v>
      </c>
      <c r="F1752" s="53" t="s">
        <v>160</v>
      </c>
      <c r="G1752" s="54">
        <v>3</v>
      </c>
      <c r="H1752" s="55">
        <v>3</v>
      </c>
      <c r="I1752" s="73">
        <v>5.47</v>
      </c>
      <c r="J1752" s="55">
        <v>4.54</v>
      </c>
      <c r="K1752" s="73">
        <v>11.21</v>
      </c>
      <c r="L1752" s="55">
        <v>9.3000000000000007</v>
      </c>
      <c r="M1752" s="55">
        <f>TRUNC(((J1752*G1752)+(L1752*G1752)),2)</f>
        <v>41.52</v>
      </c>
      <c r="N1752" s="55">
        <f>TRUNC(((J1752*H1752)+(L1752*H1752)),2)</f>
        <v>41.52</v>
      </c>
      <c r="O1752" s="38"/>
      <c r="P1752" s="55">
        <v>5.47</v>
      </c>
      <c r="Q1752" s="55">
        <v>11.21</v>
      </c>
      <c r="R1752" s="55">
        <v>50.04</v>
      </c>
      <c r="S1752" s="55">
        <v>50.04</v>
      </c>
      <c r="T1752" s="135">
        <f>N1752/S1752</f>
        <v>0.82973621103117512</v>
      </c>
      <c r="U1752" s="55">
        <f>TRUNC(J1752*H1752,2)</f>
        <v>13.62</v>
      </c>
      <c r="V1752" s="55">
        <f>TRUNC(L1752*H1752,2)</f>
        <v>27.9</v>
      </c>
      <c r="X1752" s="36" t="b">
        <v>1</v>
      </c>
    </row>
    <row r="1753" spans="1:24" x14ac:dyDescent="0.25">
      <c r="A1753" s="42" t="s">
        <v>4842</v>
      </c>
      <c r="B1753" s="128" t="s">
        <v>2573</v>
      </c>
      <c r="C1753" s="50" t="s">
        <v>163</v>
      </c>
      <c r="D1753" s="51">
        <v>70930</v>
      </c>
      <c r="E1753" s="56" t="s">
        <v>381</v>
      </c>
      <c r="F1753" s="53" t="s">
        <v>160</v>
      </c>
      <c r="G1753" s="54">
        <v>20</v>
      </c>
      <c r="H1753" s="55">
        <v>20</v>
      </c>
      <c r="I1753" s="73">
        <v>2.15</v>
      </c>
      <c r="J1753" s="55">
        <v>1.78</v>
      </c>
      <c r="K1753" s="73">
        <v>2.98</v>
      </c>
      <c r="L1753" s="55">
        <v>2.4700000000000002</v>
      </c>
      <c r="M1753" s="55">
        <f>TRUNC(((J1753*G1753)+(L1753*G1753)),2)</f>
        <v>85</v>
      </c>
      <c r="N1753" s="55">
        <f>TRUNC(((J1753*H1753)+(L1753*H1753)),2)</f>
        <v>85</v>
      </c>
      <c r="O1753" s="37"/>
      <c r="P1753" s="55">
        <v>2.15</v>
      </c>
      <c r="Q1753" s="55">
        <v>2.98</v>
      </c>
      <c r="R1753" s="55">
        <v>102.6</v>
      </c>
      <c r="S1753" s="55">
        <v>102.6</v>
      </c>
      <c r="T1753" s="135">
        <f>N1753/S1753</f>
        <v>0.82846003898635479</v>
      </c>
      <c r="U1753" s="55">
        <f>TRUNC(J1753*H1753,2)</f>
        <v>35.6</v>
      </c>
      <c r="V1753" s="55">
        <f>TRUNC(L1753*H1753,2)</f>
        <v>49.4</v>
      </c>
      <c r="X1753" s="36" t="b">
        <v>1</v>
      </c>
    </row>
    <row r="1754" spans="1:24" x14ac:dyDescent="0.25">
      <c r="A1754" s="42" t="s">
        <v>4843</v>
      </c>
      <c r="B1754" s="128" t="s">
        <v>2574</v>
      </c>
      <c r="C1754" s="50" t="s">
        <v>163</v>
      </c>
      <c r="D1754" s="51">
        <v>70929</v>
      </c>
      <c r="E1754" s="56" t="s">
        <v>379</v>
      </c>
      <c r="F1754" s="53" t="s">
        <v>160</v>
      </c>
      <c r="G1754" s="54">
        <v>10</v>
      </c>
      <c r="H1754" s="55">
        <v>10</v>
      </c>
      <c r="I1754" s="73">
        <v>8.4499999999999993</v>
      </c>
      <c r="J1754" s="55">
        <v>7.01</v>
      </c>
      <c r="K1754" s="73">
        <v>12.7</v>
      </c>
      <c r="L1754" s="55">
        <v>10.54</v>
      </c>
      <c r="M1754" s="55">
        <f>TRUNC(((J1754*G1754)+(L1754*G1754)),2)</f>
        <v>175.5</v>
      </c>
      <c r="N1754" s="55">
        <f>TRUNC(((J1754*H1754)+(L1754*H1754)),2)</f>
        <v>175.5</v>
      </c>
      <c r="O1754" s="37"/>
      <c r="P1754" s="55">
        <v>8.4499999999999993</v>
      </c>
      <c r="Q1754" s="55">
        <v>12.7</v>
      </c>
      <c r="R1754" s="55">
        <v>211.5</v>
      </c>
      <c r="S1754" s="55">
        <v>211.5</v>
      </c>
      <c r="T1754" s="135">
        <f>N1754/S1754</f>
        <v>0.82978723404255317</v>
      </c>
      <c r="U1754" s="55">
        <f>TRUNC(J1754*H1754,2)</f>
        <v>70.099999999999994</v>
      </c>
      <c r="V1754" s="55">
        <f>TRUNC(L1754*H1754,2)</f>
        <v>105.4</v>
      </c>
      <c r="X1754" s="36" t="b">
        <v>1</v>
      </c>
    </row>
    <row r="1755" spans="1:24" x14ac:dyDescent="0.25">
      <c r="A1755" s="42" t="s">
        <v>4844</v>
      </c>
      <c r="B1755" s="128" t="s">
        <v>2575</v>
      </c>
      <c r="C1755" s="50" t="s">
        <v>163</v>
      </c>
      <c r="D1755" s="51">
        <v>70932</v>
      </c>
      <c r="E1755" s="56" t="s">
        <v>383</v>
      </c>
      <c r="F1755" s="53" t="s">
        <v>160</v>
      </c>
      <c r="G1755" s="54">
        <v>30</v>
      </c>
      <c r="H1755" s="55">
        <v>30</v>
      </c>
      <c r="I1755" s="73">
        <v>0.25</v>
      </c>
      <c r="J1755" s="55">
        <v>0.2</v>
      </c>
      <c r="K1755" s="73">
        <v>1.1200000000000001</v>
      </c>
      <c r="L1755" s="55">
        <v>0.92</v>
      </c>
      <c r="M1755" s="55">
        <f>TRUNC(((J1755*G1755)+(L1755*G1755)),2)</f>
        <v>33.6</v>
      </c>
      <c r="N1755" s="55">
        <f>TRUNC(((J1755*H1755)+(L1755*H1755)),2)</f>
        <v>33.6</v>
      </c>
      <c r="O1755" s="37"/>
      <c r="P1755" s="55">
        <v>0.25</v>
      </c>
      <c r="Q1755" s="55">
        <v>1.1200000000000001</v>
      </c>
      <c r="R1755" s="55">
        <v>41.1</v>
      </c>
      <c r="S1755" s="55">
        <v>41.1</v>
      </c>
      <c r="T1755" s="135">
        <f>N1755/S1755</f>
        <v>0.81751824817518248</v>
      </c>
      <c r="U1755" s="55">
        <f>TRUNC(J1755*H1755,2)</f>
        <v>6</v>
      </c>
      <c r="V1755" s="55">
        <f>TRUNC(L1755*H1755,2)</f>
        <v>27.6</v>
      </c>
      <c r="X1755" s="36" t="b">
        <v>1</v>
      </c>
    </row>
    <row r="1756" spans="1:24" x14ac:dyDescent="0.25">
      <c r="A1756" s="42" t="s">
        <v>4845</v>
      </c>
      <c r="B1756" s="128" t="s">
        <v>2576</v>
      </c>
      <c r="C1756" s="50" t="s">
        <v>163</v>
      </c>
      <c r="D1756" s="51">
        <v>71121</v>
      </c>
      <c r="E1756" s="56" t="s">
        <v>359</v>
      </c>
      <c r="F1756" s="53" t="s">
        <v>160</v>
      </c>
      <c r="G1756" s="54">
        <v>1</v>
      </c>
      <c r="H1756" s="55">
        <v>1</v>
      </c>
      <c r="I1756" s="73">
        <v>4.66</v>
      </c>
      <c r="J1756" s="55">
        <v>3.86</v>
      </c>
      <c r="K1756" s="73">
        <v>4.8600000000000003</v>
      </c>
      <c r="L1756" s="55">
        <v>4.03</v>
      </c>
      <c r="M1756" s="55">
        <f>TRUNC(((J1756*G1756)+(L1756*G1756)),2)</f>
        <v>7.89</v>
      </c>
      <c r="N1756" s="55">
        <f>TRUNC(((J1756*H1756)+(L1756*H1756)),2)</f>
        <v>7.89</v>
      </c>
      <c r="O1756" s="37"/>
      <c r="P1756" s="55">
        <v>4.66</v>
      </c>
      <c r="Q1756" s="55">
        <v>4.8600000000000003</v>
      </c>
      <c r="R1756" s="55">
        <v>9.52</v>
      </c>
      <c r="S1756" s="55">
        <v>9.52</v>
      </c>
      <c r="T1756" s="135">
        <f>N1756/S1756</f>
        <v>0.82878151260504207</v>
      </c>
      <c r="U1756" s="55">
        <f>TRUNC(J1756*H1756,2)</f>
        <v>3.86</v>
      </c>
      <c r="V1756" s="55">
        <f>TRUNC(L1756*H1756,2)</f>
        <v>4.03</v>
      </c>
      <c r="X1756" s="36" t="b">
        <v>1</v>
      </c>
    </row>
    <row r="1757" spans="1:24" x14ac:dyDescent="0.25">
      <c r="A1757" s="42" t="s">
        <v>4846</v>
      </c>
      <c r="B1757" s="128" t="s">
        <v>2577</v>
      </c>
      <c r="C1757" s="50" t="s">
        <v>163</v>
      </c>
      <c r="D1757" s="51">
        <v>71251</v>
      </c>
      <c r="E1757" s="56" t="s">
        <v>357</v>
      </c>
      <c r="F1757" s="53" t="s">
        <v>172</v>
      </c>
      <c r="G1757" s="54">
        <v>28</v>
      </c>
      <c r="H1757" s="55">
        <v>28</v>
      </c>
      <c r="I1757" s="73">
        <v>8.01</v>
      </c>
      <c r="J1757" s="55">
        <v>6.64</v>
      </c>
      <c r="K1757" s="73">
        <v>11.21</v>
      </c>
      <c r="L1757" s="55">
        <v>9.3000000000000007</v>
      </c>
      <c r="M1757" s="55">
        <f>TRUNC(((J1757*G1757)+(L1757*G1757)),2)</f>
        <v>446.32</v>
      </c>
      <c r="N1757" s="55">
        <f>TRUNC(((J1757*H1757)+(L1757*H1757)),2)</f>
        <v>446.32</v>
      </c>
      <c r="O1757" s="37"/>
      <c r="P1757" s="55">
        <v>8.01</v>
      </c>
      <c r="Q1757" s="55">
        <v>11.21</v>
      </c>
      <c r="R1757" s="55">
        <v>538.16</v>
      </c>
      <c r="S1757" s="55">
        <v>538.16</v>
      </c>
      <c r="T1757" s="135">
        <f>N1757/S1757</f>
        <v>0.82934443288241422</v>
      </c>
      <c r="U1757" s="55">
        <f>TRUNC(J1757*H1757,2)</f>
        <v>185.92</v>
      </c>
      <c r="V1757" s="55">
        <f>TRUNC(L1757*H1757,2)</f>
        <v>260.39999999999998</v>
      </c>
      <c r="X1757" s="36" t="b">
        <v>1</v>
      </c>
    </row>
    <row r="1758" spans="1:24" x14ac:dyDescent="0.25">
      <c r="A1758" s="42" t="s">
        <v>4847</v>
      </c>
      <c r="B1758" s="128" t="s">
        <v>2578</v>
      </c>
      <c r="C1758" s="50" t="s">
        <v>163</v>
      </c>
      <c r="D1758" s="51">
        <v>70371</v>
      </c>
      <c r="E1758" s="56" t="s">
        <v>1050</v>
      </c>
      <c r="F1758" s="53" t="s">
        <v>160</v>
      </c>
      <c r="G1758" s="54">
        <v>18.670000000000002</v>
      </c>
      <c r="H1758" s="55">
        <v>18.670000000000002</v>
      </c>
      <c r="I1758" s="73">
        <v>1.45</v>
      </c>
      <c r="J1758" s="55">
        <v>1.2</v>
      </c>
      <c r="K1758" s="73">
        <v>0.37</v>
      </c>
      <c r="L1758" s="55">
        <v>0.3</v>
      </c>
      <c r="M1758" s="55">
        <f>TRUNC(((J1758*G1758)+(L1758*G1758)),2)</f>
        <v>28</v>
      </c>
      <c r="N1758" s="55">
        <f>TRUNC(((J1758*H1758)+(L1758*H1758)),2)</f>
        <v>28</v>
      </c>
      <c r="O1758" s="37"/>
      <c r="P1758" s="55">
        <v>1.45</v>
      </c>
      <c r="Q1758" s="55">
        <v>0.37</v>
      </c>
      <c r="R1758" s="55">
        <v>33.97</v>
      </c>
      <c r="S1758" s="55">
        <v>33.97</v>
      </c>
      <c r="T1758" s="135">
        <f>N1758/S1758</f>
        <v>0.82425669708566385</v>
      </c>
      <c r="U1758" s="55">
        <f>TRUNC(J1758*H1758,2)</f>
        <v>22.4</v>
      </c>
      <c r="V1758" s="55">
        <f>TRUNC(L1758*H1758,2)</f>
        <v>5.6</v>
      </c>
      <c r="X1758" s="36" t="b">
        <v>1</v>
      </c>
    </row>
    <row r="1759" spans="1:24" x14ac:dyDescent="0.25">
      <c r="A1759" s="42" t="s">
        <v>4848</v>
      </c>
      <c r="B1759" s="128" t="s">
        <v>2579</v>
      </c>
      <c r="C1759" s="50" t="s">
        <v>163</v>
      </c>
      <c r="D1759" s="51">
        <v>70391</v>
      </c>
      <c r="E1759" s="56" t="s">
        <v>363</v>
      </c>
      <c r="F1759" s="53" t="s">
        <v>160</v>
      </c>
      <c r="G1759" s="54">
        <v>78.67</v>
      </c>
      <c r="H1759" s="55">
        <v>78.67</v>
      </c>
      <c r="I1759" s="73">
        <v>0.18</v>
      </c>
      <c r="J1759" s="55">
        <v>0.14000000000000001</v>
      </c>
      <c r="K1759" s="73">
        <v>0.6</v>
      </c>
      <c r="L1759" s="55">
        <v>0.49</v>
      </c>
      <c r="M1759" s="55">
        <f>TRUNC(((J1759*G1759)+(L1759*G1759)),2)</f>
        <v>49.56</v>
      </c>
      <c r="N1759" s="55">
        <f>TRUNC(((J1759*H1759)+(L1759*H1759)),2)</f>
        <v>49.56</v>
      </c>
      <c r="O1759" s="37"/>
      <c r="P1759" s="55">
        <v>0.18</v>
      </c>
      <c r="Q1759" s="55">
        <v>0.6</v>
      </c>
      <c r="R1759" s="55">
        <v>61.36</v>
      </c>
      <c r="S1759" s="55">
        <v>61.36</v>
      </c>
      <c r="T1759" s="135">
        <f>N1759/S1759</f>
        <v>0.80769230769230771</v>
      </c>
      <c r="U1759" s="55">
        <f>TRUNC(J1759*H1759,2)</f>
        <v>11.01</v>
      </c>
      <c r="V1759" s="55">
        <f>TRUNC(L1759*H1759,2)</f>
        <v>38.54</v>
      </c>
      <c r="X1759" s="36" t="b">
        <v>1</v>
      </c>
    </row>
    <row r="1760" spans="1:24" x14ac:dyDescent="0.25">
      <c r="A1760" s="42" t="s">
        <v>4849</v>
      </c>
      <c r="B1760" s="128" t="s">
        <v>2580</v>
      </c>
      <c r="C1760" s="50" t="s">
        <v>163</v>
      </c>
      <c r="D1760" s="51">
        <v>71861</v>
      </c>
      <c r="E1760" s="56" t="s">
        <v>365</v>
      </c>
      <c r="F1760" s="53" t="s">
        <v>160</v>
      </c>
      <c r="G1760" s="54">
        <v>78.67</v>
      </c>
      <c r="H1760" s="55">
        <v>78.67</v>
      </c>
      <c r="I1760" s="73">
        <v>0.12</v>
      </c>
      <c r="J1760" s="55">
        <v>0.09</v>
      </c>
      <c r="K1760" s="73">
        <v>0.38</v>
      </c>
      <c r="L1760" s="55">
        <v>0.31</v>
      </c>
      <c r="M1760" s="55">
        <f>TRUNC(((J1760*G1760)+(L1760*G1760)),2)</f>
        <v>31.46</v>
      </c>
      <c r="N1760" s="55">
        <f>TRUNC(((J1760*H1760)+(L1760*H1760)),2)</f>
        <v>31.46</v>
      </c>
      <c r="O1760" s="37"/>
      <c r="P1760" s="55">
        <v>0.12</v>
      </c>
      <c r="Q1760" s="55">
        <v>0.38</v>
      </c>
      <c r="R1760" s="55">
        <v>39.33</v>
      </c>
      <c r="S1760" s="55">
        <v>39.33</v>
      </c>
      <c r="T1760" s="135">
        <f>N1760/S1760</f>
        <v>0.79989829646580224</v>
      </c>
      <c r="U1760" s="55">
        <f>TRUNC(J1760*H1760,2)</f>
        <v>7.08</v>
      </c>
      <c r="V1760" s="55">
        <f>TRUNC(L1760*H1760,2)</f>
        <v>24.38</v>
      </c>
      <c r="X1760" s="36" t="b">
        <v>1</v>
      </c>
    </row>
    <row r="1761" spans="1:24" ht="24" x14ac:dyDescent="0.3">
      <c r="A1761" s="42" t="s">
        <v>4850</v>
      </c>
      <c r="B1761" s="128" t="s">
        <v>2581</v>
      </c>
      <c r="C1761" s="50" t="s">
        <v>217</v>
      </c>
      <c r="D1761" s="51">
        <v>91854</v>
      </c>
      <c r="E1761" s="56" t="s">
        <v>374</v>
      </c>
      <c r="F1761" s="53" t="s">
        <v>172</v>
      </c>
      <c r="G1761" s="54">
        <v>55</v>
      </c>
      <c r="H1761" s="55">
        <v>55</v>
      </c>
      <c r="I1761" s="73">
        <v>3.99</v>
      </c>
      <c r="J1761" s="55">
        <v>3.31</v>
      </c>
      <c r="K1761" s="73">
        <v>5.13</v>
      </c>
      <c r="L1761" s="55">
        <v>4.25</v>
      </c>
      <c r="M1761" s="55">
        <f>TRUNC(((J1761*G1761)+(L1761*G1761)),2)</f>
        <v>415.8</v>
      </c>
      <c r="N1761" s="55">
        <f>TRUNC(((J1761*H1761)+(L1761*H1761)),2)</f>
        <v>415.8</v>
      </c>
      <c r="O1761" s="38"/>
      <c r="P1761" s="55">
        <v>3.99</v>
      </c>
      <c r="Q1761" s="55">
        <v>5.13</v>
      </c>
      <c r="R1761" s="55">
        <v>501.6</v>
      </c>
      <c r="S1761" s="55">
        <v>501.6</v>
      </c>
      <c r="T1761" s="135">
        <f>N1761/S1761</f>
        <v>0.82894736842105265</v>
      </c>
      <c r="U1761" s="55">
        <f>TRUNC(J1761*H1761,2)</f>
        <v>182.05</v>
      </c>
      <c r="V1761" s="55">
        <f>TRUNC(L1761*H1761,2)</f>
        <v>233.75</v>
      </c>
      <c r="X1761" s="36" t="b">
        <v>1</v>
      </c>
    </row>
    <row r="1762" spans="1:24" ht="24" x14ac:dyDescent="0.3">
      <c r="A1762" s="42" t="s">
        <v>4851</v>
      </c>
      <c r="B1762" s="128" t="s">
        <v>2582</v>
      </c>
      <c r="C1762" s="50" t="s">
        <v>217</v>
      </c>
      <c r="D1762" s="51">
        <v>91845</v>
      </c>
      <c r="E1762" s="56" t="s">
        <v>372</v>
      </c>
      <c r="F1762" s="53" t="s">
        <v>172</v>
      </c>
      <c r="G1762" s="54">
        <v>55</v>
      </c>
      <c r="H1762" s="55">
        <v>55</v>
      </c>
      <c r="I1762" s="73">
        <v>4.8899999999999997</v>
      </c>
      <c r="J1762" s="55">
        <v>4.05</v>
      </c>
      <c r="K1762" s="73">
        <v>2.69</v>
      </c>
      <c r="L1762" s="55">
        <v>2.23</v>
      </c>
      <c r="M1762" s="55">
        <f>TRUNC(((J1762*G1762)+(L1762*G1762)),2)</f>
        <v>345.4</v>
      </c>
      <c r="N1762" s="55">
        <f>TRUNC(((J1762*H1762)+(L1762*H1762)),2)</f>
        <v>345.4</v>
      </c>
      <c r="O1762" s="38"/>
      <c r="P1762" s="55">
        <v>4.8899999999999997</v>
      </c>
      <c r="Q1762" s="55">
        <v>2.69</v>
      </c>
      <c r="R1762" s="55">
        <v>416.9</v>
      </c>
      <c r="S1762" s="55">
        <v>416.9</v>
      </c>
      <c r="T1762" s="135">
        <f>N1762/S1762</f>
        <v>0.82849604221635886</v>
      </c>
      <c r="U1762" s="55">
        <f>TRUNC(J1762*H1762,2)</f>
        <v>222.75</v>
      </c>
      <c r="V1762" s="55">
        <f>TRUNC(L1762*H1762,2)</f>
        <v>122.65</v>
      </c>
      <c r="X1762" s="36" t="b">
        <v>1</v>
      </c>
    </row>
    <row r="1763" spans="1:24" ht="24" x14ac:dyDescent="0.3">
      <c r="A1763" s="42" t="s">
        <v>4852</v>
      </c>
      <c r="B1763" s="128" t="s">
        <v>2583</v>
      </c>
      <c r="C1763" s="50" t="s">
        <v>217</v>
      </c>
      <c r="D1763" s="51">
        <v>91847</v>
      </c>
      <c r="E1763" s="56" t="s">
        <v>1804</v>
      </c>
      <c r="F1763" s="53" t="s">
        <v>172</v>
      </c>
      <c r="G1763" s="54">
        <v>20</v>
      </c>
      <c r="H1763" s="55">
        <v>20</v>
      </c>
      <c r="I1763" s="73">
        <v>8.76</v>
      </c>
      <c r="J1763" s="55">
        <v>7.27</v>
      </c>
      <c r="K1763" s="73">
        <v>3.26</v>
      </c>
      <c r="L1763" s="55">
        <v>2.7</v>
      </c>
      <c r="M1763" s="55">
        <f>TRUNC(((J1763*G1763)+(L1763*G1763)),2)</f>
        <v>199.4</v>
      </c>
      <c r="N1763" s="55">
        <f>TRUNC(((J1763*H1763)+(L1763*H1763)),2)</f>
        <v>199.4</v>
      </c>
      <c r="O1763" s="38"/>
      <c r="P1763" s="55">
        <v>8.76</v>
      </c>
      <c r="Q1763" s="55">
        <v>3.26</v>
      </c>
      <c r="R1763" s="55">
        <v>240.4</v>
      </c>
      <c r="S1763" s="55">
        <v>240.4</v>
      </c>
      <c r="T1763" s="135">
        <f>N1763/S1763</f>
        <v>0.82945091514143099</v>
      </c>
      <c r="U1763" s="55">
        <f>TRUNC(J1763*H1763,2)</f>
        <v>145.4</v>
      </c>
      <c r="V1763" s="55">
        <f>TRUNC(L1763*H1763,2)</f>
        <v>54</v>
      </c>
      <c r="X1763" s="36" t="b">
        <v>1</v>
      </c>
    </row>
    <row r="1764" spans="1:24" ht="24" x14ac:dyDescent="0.3">
      <c r="A1764" s="42" t="s">
        <v>4853</v>
      </c>
      <c r="B1764" s="128" t="s">
        <v>2584</v>
      </c>
      <c r="C1764" s="50" t="s">
        <v>217</v>
      </c>
      <c r="D1764" s="51">
        <v>91850</v>
      </c>
      <c r="E1764" s="56" t="s">
        <v>2585</v>
      </c>
      <c r="F1764" s="53" t="s">
        <v>172</v>
      </c>
      <c r="G1764" s="54">
        <v>20</v>
      </c>
      <c r="H1764" s="55">
        <v>20</v>
      </c>
      <c r="I1764" s="73">
        <v>4.9800000000000004</v>
      </c>
      <c r="J1764" s="55">
        <v>4.13</v>
      </c>
      <c r="K1764" s="73">
        <v>3.93</v>
      </c>
      <c r="L1764" s="55">
        <v>3.26</v>
      </c>
      <c r="M1764" s="55">
        <f>TRUNC(((J1764*G1764)+(L1764*G1764)),2)</f>
        <v>147.80000000000001</v>
      </c>
      <c r="N1764" s="55">
        <f>TRUNC(((J1764*H1764)+(L1764*H1764)),2)</f>
        <v>147.80000000000001</v>
      </c>
      <c r="O1764" s="38"/>
      <c r="P1764" s="55">
        <v>4.9800000000000004</v>
      </c>
      <c r="Q1764" s="55">
        <v>3.93</v>
      </c>
      <c r="R1764" s="55">
        <v>178.2</v>
      </c>
      <c r="S1764" s="55">
        <v>178.2</v>
      </c>
      <c r="T1764" s="135">
        <f>N1764/S1764</f>
        <v>0.82940516273849618</v>
      </c>
      <c r="U1764" s="55">
        <f>TRUNC(J1764*H1764,2)</f>
        <v>82.6</v>
      </c>
      <c r="V1764" s="55">
        <f>TRUNC(L1764*H1764,2)</f>
        <v>65.2</v>
      </c>
      <c r="X1764" s="36" t="b">
        <v>1</v>
      </c>
    </row>
    <row r="1765" spans="1:24" ht="24" x14ac:dyDescent="0.3">
      <c r="A1765" s="42" t="s">
        <v>4854</v>
      </c>
      <c r="B1765" s="128" t="s">
        <v>2586</v>
      </c>
      <c r="C1765" s="50" t="s">
        <v>217</v>
      </c>
      <c r="D1765" s="51">
        <v>91926</v>
      </c>
      <c r="E1765" s="56" t="s">
        <v>2587</v>
      </c>
      <c r="F1765" s="53" t="s">
        <v>172</v>
      </c>
      <c r="G1765" s="54">
        <v>450</v>
      </c>
      <c r="H1765" s="55">
        <v>450</v>
      </c>
      <c r="I1765" s="73">
        <v>2.92</v>
      </c>
      <c r="J1765" s="55">
        <v>2.42</v>
      </c>
      <c r="K1765" s="73">
        <v>1.0900000000000001</v>
      </c>
      <c r="L1765" s="55">
        <v>0.9</v>
      </c>
      <c r="M1765" s="55">
        <f>TRUNC(((J1765*G1765)+(L1765*G1765)),2)</f>
        <v>1494</v>
      </c>
      <c r="N1765" s="55">
        <f>TRUNC(((J1765*H1765)+(L1765*H1765)),2)</f>
        <v>1494</v>
      </c>
      <c r="O1765" s="38"/>
      <c r="P1765" s="55">
        <v>2.92</v>
      </c>
      <c r="Q1765" s="55">
        <v>1.0900000000000001</v>
      </c>
      <c r="R1765" s="55">
        <v>1804.5</v>
      </c>
      <c r="S1765" s="55">
        <v>1804.5</v>
      </c>
      <c r="T1765" s="135">
        <f>N1765/S1765</f>
        <v>0.82793017456359097</v>
      </c>
      <c r="U1765" s="55">
        <f>TRUNC(J1765*H1765,2)</f>
        <v>1089</v>
      </c>
      <c r="V1765" s="55">
        <f>TRUNC(L1765*H1765,2)</f>
        <v>405</v>
      </c>
      <c r="X1765" s="36" t="b">
        <v>1</v>
      </c>
    </row>
    <row r="1766" spans="1:24" x14ac:dyDescent="0.25">
      <c r="A1766" s="42" t="s">
        <v>4855</v>
      </c>
      <c r="B1766" s="128" t="s">
        <v>2588</v>
      </c>
      <c r="C1766" s="50" t="s">
        <v>163</v>
      </c>
      <c r="D1766" s="51">
        <v>70564</v>
      </c>
      <c r="E1766" s="56" t="s">
        <v>1042</v>
      </c>
      <c r="F1766" s="53" t="s">
        <v>172</v>
      </c>
      <c r="G1766" s="54">
        <v>100</v>
      </c>
      <c r="H1766" s="55">
        <v>100</v>
      </c>
      <c r="I1766" s="73">
        <v>4.01</v>
      </c>
      <c r="J1766" s="55">
        <v>3.32</v>
      </c>
      <c r="K1766" s="73">
        <v>2.2400000000000002</v>
      </c>
      <c r="L1766" s="55">
        <v>1.85</v>
      </c>
      <c r="M1766" s="55">
        <f>TRUNC(((J1766*G1766)+(L1766*G1766)),2)</f>
        <v>517</v>
      </c>
      <c r="N1766" s="55">
        <f>TRUNC(((J1766*H1766)+(L1766*H1766)),2)</f>
        <v>517</v>
      </c>
      <c r="O1766" s="37"/>
      <c r="P1766" s="55">
        <v>4.01</v>
      </c>
      <c r="Q1766" s="55">
        <v>2.2400000000000002</v>
      </c>
      <c r="R1766" s="55">
        <v>625</v>
      </c>
      <c r="S1766" s="55">
        <v>625</v>
      </c>
      <c r="T1766" s="135">
        <f>N1766/S1766</f>
        <v>0.82720000000000005</v>
      </c>
      <c r="U1766" s="55">
        <f>TRUNC(J1766*H1766,2)</f>
        <v>332</v>
      </c>
      <c r="V1766" s="55">
        <f>TRUNC(L1766*H1766,2)</f>
        <v>185</v>
      </c>
      <c r="X1766" s="36" t="b">
        <v>1</v>
      </c>
    </row>
    <row r="1767" spans="1:24" x14ac:dyDescent="0.25">
      <c r="A1767" s="42" t="s">
        <v>4856</v>
      </c>
      <c r="B1767" s="128" t="s">
        <v>2589</v>
      </c>
      <c r="C1767" s="50" t="s">
        <v>163</v>
      </c>
      <c r="D1767" s="51">
        <v>71440</v>
      </c>
      <c r="E1767" s="56" t="s">
        <v>390</v>
      </c>
      <c r="F1767" s="53" t="s">
        <v>160</v>
      </c>
      <c r="G1767" s="54">
        <v>1</v>
      </c>
      <c r="H1767" s="55">
        <v>1</v>
      </c>
      <c r="I1767" s="73">
        <v>7.95</v>
      </c>
      <c r="J1767" s="55">
        <v>6.59</v>
      </c>
      <c r="K1767" s="73">
        <v>7.84</v>
      </c>
      <c r="L1767" s="55">
        <v>6.5</v>
      </c>
      <c r="M1767" s="55">
        <f>TRUNC(((J1767*G1767)+(L1767*G1767)),2)</f>
        <v>13.09</v>
      </c>
      <c r="N1767" s="55">
        <f>TRUNC(((J1767*H1767)+(L1767*H1767)),2)</f>
        <v>13.09</v>
      </c>
      <c r="O1767" s="37"/>
      <c r="P1767" s="55">
        <v>7.95</v>
      </c>
      <c r="Q1767" s="55">
        <v>7.84</v>
      </c>
      <c r="R1767" s="55">
        <v>15.79</v>
      </c>
      <c r="S1767" s="55">
        <v>15.79</v>
      </c>
      <c r="T1767" s="135">
        <f>N1767/S1767</f>
        <v>0.82900569981000638</v>
      </c>
      <c r="U1767" s="55">
        <f>TRUNC(J1767*H1767,2)</f>
        <v>6.59</v>
      </c>
      <c r="V1767" s="55">
        <f>TRUNC(L1767*H1767,2)</f>
        <v>6.5</v>
      </c>
      <c r="X1767" s="36" t="b">
        <v>1</v>
      </c>
    </row>
    <row r="1768" spans="1:24" x14ac:dyDescent="0.25">
      <c r="A1768" s="42" t="s">
        <v>4857</v>
      </c>
      <c r="B1768" s="128" t="s">
        <v>2590</v>
      </c>
      <c r="C1768" s="50" t="s">
        <v>163</v>
      </c>
      <c r="D1768" s="51">
        <v>71441</v>
      </c>
      <c r="E1768" s="56" t="s">
        <v>394</v>
      </c>
      <c r="F1768" s="53" t="s">
        <v>160</v>
      </c>
      <c r="G1768" s="54">
        <v>2</v>
      </c>
      <c r="H1768" s="55">
        <v>2</v>
      </c>
      <c r="I1768" s="73">
        <v>11.59</v>
      </c>
      <c r="J1768" s="55">
        <v>9.6199999999999992</v>
      </c>
      <c r="K1768" s="73">
        <v>13.82</v>
      </c>
      <c r="L1768" s="55">
        <v>11.47</v>
      </c>
      <c r="M1768" s="55">
        <f>TRUNC(((J1768*G1768)+(L1768*G1768)),2)</f>
        <v>42.18</v>
      </c>
      <c r="N1768" s="55">
        <f>TRUNC(((J1768*H1768)+(L1768*H1768)),2)</f>
        <v>42.18</v>
      </c>
      <c r="O1768" s="37"/>
      <c r="P1768" s="55">
        <v>11.59</v>
      </c>
      <c r="Q1768" s="55">
        <v>13.82</v>
      </c>
      <c r="R1768" s="55">
        <v>50.82</v>
      </c>
      <c r="S1768" s="55">
        <v>50.82</v>
      </c>
      <c r="T1768" s="135">
        <f>N1768/S1768</f>
        <v>0.82998819362455722</v>
      </c>
      <c r="U1768" s="55">
        <f>TRUNC(J1768*H1768,2)</f>
        <v>19.239999999999998</v>
      </c>
      <c r="V1768" s="55">
        <f>TRUNC(L1768*H1768,2)</f>
        <v>22.94</v>
      </c>
      <c r="X1768" s="36" t="b">
        <v>1</v>
      </c>
    </row>
    <row r="1769" spans="1:24" ht="24" x14ac:dyDescent="0.3">
      <c r="A1769" s="42" t="s">
        <v>4858</v>
      </c>
      <c r="B1769" s="128" t="s">
        <v>2591</v>
      </c>
      <c r="C1769" s="50" t="s">
        <v>197</v>
      </c>
      <c r="D1769" s="57" t="s">
        <v>387</v>
      </c>
      <c r="E1769" s="56" t="s">
        <v>1105</v>
      </c>
      <c r="F1769" s="53" t="s">
        <v>160</v>
      </c>
      <c r="G1769" s="54">
        <v>20</v>
      </c>
      <c r="H1769" s="55">
        <v>20</v>
      </c>
      <c r="I1769" s="73">
        <v>91.28</v>
      </c>
      <c r="J1769" s="55">
        <v>75.77</v>
      </c>
      <c r="K1769" s="73">
        <v>14.44</v>
      </c>
      <c r="L1769" s="55">
        <v>11.98</v>
      </c>
      <c r="M1769" s="55">
        <f>TRUNC(((J1769*G1769)+(L1769*G1769)),2)</f>
        <v>1755</v>
      </c>
      <c r="N1769" s="55">
        <f>TRUNC(((J1769*H1769)+(L1769*H1769)),2)</f>
        <v>1755</v>
      </c>
      <c r="O1769" s="38"/>
      <c r="P1769" s="55">
        <v>91.28</v>
      </c>
      <c r="Q1769" s="55">
        <v>14.44</v>
      </c>
      <c r="R1769" s="55">
        <v>2114.4</v>
      </c>
      <c r="S1769" s="55">
        <v>2114.4</v>
      </c>
      <c r="T1769" s="135">
        <f>N1769/S1769</f>
        <v>0.83002270147559587</v>
      </c>
      <c r="U1769" s="55">
        <f>TRUNC(J1769*H1769,2)</f>
        <v>1515.4</v>
      </c>
      <c r="V1769" s="55">
        <f>TRUNC(L1769*H1769,2)</f>
        <v>239.6</v>
      </c>
      <c r="X1769" s="36" t="b">
        <v>1</v>
      </c>
    </row>
    <row r="1770" spans="1:24" ht="24" x14ac:dyDescent="0.3">
      <c r="A1770" s="42" t="s">
        <v>4859</v>
      </c>
      <c r="B1770" s="128" t="s">
        <v>2592</v>
      </c>
      <c r="C1770" s="50" t="s">
        <v>217</v>
      </c>
      <c r="D1770" s="51">
        <v>100903</v>
      </c>
      <c r="E1770" s="52" t="s">
        <v>3026</v>
      </c>
      <c r="F1770" s="53" t="s">
        <v>160</v>
      </c>
      <c r="G1770" s="54">
        <v>40</v>
      </c>
      <c r="H1770" s="55">
        <v>40</v>
      </c>
      <c r="I1770" s="73">
        <v>20.11</v>
      </c>
      <c r="J1770" s="55">
        <v>16.690000000000001</v>
      </c>
      <c r="K1770" s="73">
        <v>7.25</v>
      </c>
      <c r="L1770" s="55">
        <v>6.01</v>
      </c>
      <c r="M1770" s="55">
        <f>TRUNC(((J1770*G1770)+(L1770*G1770)),2)</f>
        <v>908</v>
      </c>
      <c r="N1770" s="55">
        <f>TRUNC(((J1770*H1770)+(L1770*H1770)),2)</f>
        <v>908</v>
      </c>
      <c r="O1770" s="38"/>
      <c r="P1770" s="55">
        <v>20.11</v>
      </c>
      <c r="Q1770" s="55">
        <v>7.25</v>
      </c>
      <c r="R1770" s="55">
        <v>1094.4000000000001</v>
      </c>
      <c r="S1770" s="55">
        <v>1094.4000000000001</v>
      </c>
      <c r="T1770" s="135">
        <f>N1770/S1770</f>
        <v>0.82967836257309935</v>
      </c>
      <c r="U1770" s="55">
        <f>TRUNC(J1770*H1770,2)</f>
        <v>667.6</v>
      </c>
      <c r="V1770" s="55">
        <f>TRUNC(L1770*H1770,2)</f>
        <v>240.4</v>
      </c>
      <c r="X1770" s="36" t="b">
        <v>1</v>
      </c>
    </row>
    <row r="1771" spans="1:24" x14ac:dyDescent="0.25">
      <c r="A1771" s="42" t="s">
        <v>4860</v>
      </c>
      <c r="B1771" s="128" t="s">
        <v>2593</v>
      </c>
      <c r="C1771" s="50" t="s">
        <v>163</v>
      </c>
      <c r="D1771" s="51">
        <v>71722</v>
      </c>
      <c r="E1771" s="56" t="s">
        <v>1072</v>
      </c>
      <c r="F1771" s="53" t="s">
        <v>160</v>
      </c>
      <c r="G1771" s="54">
        <v>9.33</v>
      </c>
      <c r="H1771" s="55">
        <v>9.33</v>
      </c>
      <c r="I1771" s="73">
        <v>1.86</v>
      </c>
      <c r="J1771" s="55">
        <v>1.54</v>
      </c>
      <c r="K1771" s="73">
        <v>1.49</v>
      </c>
      <c r="L1771" s="55">
        <v>1.23</v>
      </c>
      <c r="M1771" s="55">
        <f>TRUNC(((J1771*G1771)+(L1771*G1771)),2)</f>
        <v>25.84</v>
      </c>
      <c r="N1771" s="55">
        <f>TRUNC(((J1771*H1771)+(L1771*H1771)),2)</f>
        <v>25.84</v>
      </c>
      <c r="O1771" s="37"/>
      <c r="P1771" s="55">
        <v>1.86</v>
      </c>
      <c r="Q1771" s="55">
        <v>1.49</v>
      </c>
      <c r="R1771" s="55">
        <v>31.26</v>
      </c>
      <c r="S1771" s="55">
        <v>31.26</v>
      </c>
      <c r="T1771" s="135">
        <f>N1771/S1771</f>
        <v>0.82661548304542543</v>
      </c>
      <c r="U1771" s="55">
        <f>TRUNC(J1771*H1771,2)</f>
        <v>14.36</v>
      </c>
      <c r="V1771" s="55">
        <f>TRUNC(L1771*H1771,2)</f>
        <v>11.47</v>
      </c>
      <c r="X1771" s="36" t="b">
        <v>1</v>
      </c>
    </row>
    <row r="1772" spans="1:24" ht="36" x14ac:dyDescent="0.3">
      <c r="A1772" s="42" t="s">
        <v>4861</v>
      </c>
      <c r="B1772" s="128" t="s">
        <v>2594</v>
      </c>
      <c r="C1772" s="50" t="s">
        <v>217</v>
      </c>
      <c r="D1772" s="51">
        <v>101879</v>
      </c>
      <c r="E1772" s="56" t="s">
        <v>1824</v>
      </c>
      <c r="F1772" s="53" t="s">
        <v>160</v>
      </c>
      <c r="G1772" s="54">
        <v>1</v>
      </c>
      <c r="H1772" s="55">
        <v>1</v>
      </c>
      <c r="I1772" s="73">
        <v>515.89</v>
      </c>
      <c r="J1772" s="55">
        <v>428.24</v>
      </c>
      <c r="K1772" s="73">
        <v>22.47</v>
      </c>
      <c r="L1772" s="55">
        <v>18.649999999999999</v>
      </c>
      <c r="M1772" s="55">
        <f>TRUNC(((J1772*G1772)+(L1772*G1772)),2)</f>
        <v>446.89</v>
      </c>
      <c r="N1772" s="55">
        <f>TRUNC(((J1772*H1772)+(L1772*H1772)),2)</f>
        <v>446.89</v>
      </c>
      <c r="O1772" s="38"/>
      <c r="P1772" s="55">
        <v>515.89</v>
      </c>
      <c r="Q1772" s="55">
        <v>22.47</v>
      </c>
      <c r="R1772" s="55">
        <v>538.36</v>
      </c>
      <c r="S1772" s="55">
        <v>538.36</v>
      </c>
      <c r="T1772" s="135">
        <f>N1772/S1772</f>
        <v>0.83009510364811645</v>
      </c>
      <c r="U1772" s="55">
        <f>TRUNC(J1772*H1772,2)</f>
        <v>428.24</v>
      </c>
      <c r="V1772" s="55">
        <f>TRUNC(L1772*H1772,2)</f>
        <v>18.649999999999999</v>
      </c>
      <c r="X1772" s="36" t="b">
        <v>1</v>
      </c>
    </row>
    <row r="1773" spans="1:24" x14ac:dyDescent="0.25">
      <c r="A1773" s="42" t="s">
        <v>4862</v>
      </c>
      <c r="B1773" s="128" t="s">
        <v>2595</v>
      </c>
      <c r="C1773" s="50" t="s">
        <v>163</v>
      </c>
      <c r="D1773" s="51">
        <v>72578</v>
      </c>
      <c r="E1773" s="56" t="s">
        <v>400</v>
      </c>
      <c r="F1773" s="53" t="s">
        <v>160</v>
      </c>
      <c r="G1773" s="54">
        <v>2</v>
      </c>
      <c r="H1773" s="55">
        <v>2</v>
      </c>
      <c r="I1773" s="73">
        <v>8.0500000000000007</v>
      </c>
      <c r="J1773" s="55">
        <v>6.68</v>
      </c>
      <c r="K1773" s="73">
        <v>10.84</v>
      </c>
      <c r="L1773" s="55">
        <v>8.99</v>
      </c>
      <c r="M1773" s="55">
        <f>TRUNC(((J1773*G1773)+(L1773*G1773)),2)</f>
        <v>31.34</v>
      </c>
      <c r="N1773" s="55">
        <f>TRUNC(((J1773*H1773)+(L1773*H1773)),2)</f>
        <v>31.34</v>
      </c>
      <c r="O1773" s="37"/>
      <c r="P1773" s="55">
        <v>8.0500000000000007</v>
      </c>
      <c r="Q1773" s="55">
        <v>10.84</v>
      </c>
      <c r="R1773" s="55">
        <v>37.78</v>
      </c>
      <c r="S1773" s="55">
        <v>37.78</v>
      </c>
      <c r="T1773" s="135">
        <f>N1773/S1773</f>
        <v>0.8295394388565378</v>
      </c>
      <c r="U1773" s="55">
        <f>TRUNC(J1773*H1773,2)</f>
        <v>13.36</v>
      </c>
      <c r="V1773" s="55">
        <f>TRUNC(L1773*H1773,2)</f>
        <v>17.98</v>
      </c>
      <c r="X1773" s="36" t="b">
        <v>1</v>
      </c>
    </row>
    <row r="1774" spans="1:24" x14ac:dyDescent="0.25">
      <c r="A1774" s="42" t="s">
        <v>4863</v>
      </c>
      <c r="B1774" s="128" t="s">
        <v>2596</v>
      </c>
      <c r="C1774" s="50" t="s">
        <v>163</v>
      </c>
      <c r="D1774" s="51">
        <v>72578</v>
      </c>
      <c r="E1774" s="56" t="s">
        <v>400</v>
      </c>
      <c r="F1774" s="53" t="s">
        <v>160</v>
      </c>
      <c r="G1774" s="54">
        <v>6</v>
      </c>
      <c r="H1774" s="55">
        <v>6</v>
      </c>
      <c r="I1774" s="73">
        <v>8.0500000000000007</v>
      </c>
      <c r="J1774" s="55">
        <v>6.68</v>
      </c>
      <c r="K1774" s="73">
        <v>10.84</v>
      </c>
      <c r="L1774" s="55">
        <v>8.99</v>
      </c>
      <c r="M1774" s="55">
        <f>TRUNC(((J1774*G1774)+(L1774*G1774)),2)</f>
        <v>94.02</v>
      </c>
      <c r="N1774" s="55">
        <f>TRUNC(((J1774*H1774)+(L1774*H1774)),2)</f>
        <v>94.02</v>
      </c>
      <c r="O1774" s="37"/>
      <c r="P1774" s="55">
        <v>8.0500000000000007</v>
      </c>
      <c r="Q1774" s="55">
        <v>10.84</v>
      </c>
      <c r="R1774" s="55">
        <v>113.34</v>
      </c>
      <c r="S1774" s="55">
        <v>113.34</v>
      </c>
      <c r="T1774" s="135">
        <f>N1774/S1774</f>
        <v>0.8295394388565378</v>
      </c>
      <c r="U1774" s="55">
        <f>TRUNC(J1774*H1774,2)</f>
        <v>40.08</v>
      </c>
      <c r="V1774" s="55">
        <f>TRUNC(L1774*H1774,2)</f>
        <v>53.94</v>
      </c>
      <c r="X1774" s="36" t="b">
        <v>1</v>
      </c>
    </row>
    <row r="1775" spans="1:24" x14ac:dyDescent="0.25">
      <c r="A1775" s="42" t="s">
        <v>4864</v>
      </c>
      <c r="B1775" s="128" t="s">
        <v>2597</v>
      </c>
      <c r="C1775" s="50" t="s">
        <v>163</v>
      </c>
      <c r="D1775" s="51">
        <v>72578</v>
      </c>
      <c r="E1775" s="56" t="s">
        <v>400</v>
      </c>
      <c r="F1775" s="53" t="s">
        <v>160</v>
      </c>
      <c r="G1775" s="54">
        <v>2</v>
      </c>
      <c r="H1775" s="55">
        <v>2</v>
      </c>
      <c r="I1775" s="73">
        <v>8.0500000000000007</v>
      </c>
      <c r="J1775" s="55">
        <v>6.68</v>
      </c>
      <c r="K1775" s="73">
        <v>10.84</v>
      </c>
      <c r="L1775" s="55">
        <v>8.99</v>
      </c>
      <c r="M1775" s="55">
        <f>TRUNC(((J1775*G1775)+(L1775*G1775)),2)</f>
        <v>31.34</v>
      </c>
      <c r="N1775" s="55">
        <f>TRUNC(((J1775*H1775)+(L1775*H1775)),2)</f>
        <v>31.34</v>
      </c>
      <c r="O1775" s="37"/>
      <c r="P1775" s="55">
        <v>8.0500000000000007</v>
      </c>
      <c r="Q1775" s="55">
        <v>10.84</v>
      </c>
      <c r="R1775" s="55">
        <v>37.78</v>
      </c>
      <c r="S1775" s="55">
        <v>37.78</v>
      </c>
      <c r="T1775" s="135">
        <f>N1775/S1775</f>
        <v>0.8295394388565378</v>
      </c>
      <c r="U1775" s="55">
        <f>TRUNC(J1775*H1775,2)</f>
        <v>13.36</v>
      </c>
      <c r="V1775" s="55">
        <f>TRUNC(L1775*H1775,2)</f>
        <v>17.98</v>
      </c>
      <c r="X1775" s="36" t="b">
        <v>1</v>
      </c>
    </row>
    <row r="1776" spans="1:24" ht="24" x14ac:dyDescent="0.3">
      <c r="A1776" s="42" t="s">
        <v>4865</v>
      </c>
      <c r="B1776" s="128" t="s">
        <v>2598</v>
      </c>
      <c r="C1776" s="50" t="s">
        <v>217</v>
      </c>
      <c r="D1776" s="51">
        <v>93654</v>
      </c>
      <c r="E1776" s="52" t="s">
        <v>3073</v>
      </c>
      <c r="F1776" s="53" t="s">
        <v>160</v>
      </c>
      <c r="G1776" s="54">
        <v>3</v>
      </c>
      <c r="H1776" s="55">
        <v>3</v>
      </c>
      <c r="I1776" s="73">
        <v>9.5399999999999991</v>
      </c>
      <c r="J1776" s="55">
        <v>7.91</v>
      </c>
      <c r="K1776" s="73">
        <v>1.79</v>
      </c>
      <c r="L1776" s="55">
        <v>1.48</v>
      </c>
      <c r="M1776" s="55">
        <f>TRUNC(((J1776*G1776)+(L1776*G1776)),2)</f>
        <v>28.17</v>
      </c>
      <c r="N1776" s="55">
        <f>TRUNC(((J1776*H1776)+(L1776*H1776)),2)</f>
        <v>28.17</v>
      </c>
      <c r="O1776" s="38"/>
      <c r="P1776" s="55">
        <v>9.5399999999999991</v>
      </c>
      <c r="Q1776" s="55">
        <v>1.79</v>
      </c>
      <c r="R1776" s="55">
        <v>33.99</v>
      </c>
      <c r="S1776" s="55">
        <v>33.99</v>
      </c>
      <c r="T1776" s="135">
        <f>N1776/S1776</f>
        <v>0.82877316857899386</v>
      </c>
      <c r="U1776" s="55">
        <f>TRUNC(J1776*H1776,2)</f>
        <v>23.73</v>
      </c>
      <c r="V1776" s="55">
        <f>TRUNC(L1776*H1776,2)</f>
        <v>4.4400000000000004</v>
      </c>
      <c r="X1776" s="36" t="b">
        <v>1</v>
      </c>
    </row>
    <row r="1777" spans="1:24" x14ac:dyDescent="0.25">
      <c r="A1777" s="42" t="s">
        <v>4866</v>
      </c>
      <c r="B1777" s="128" t="s">
        <v>2599</v>
      </c>
      <c r="C1777" s="50" t="s">
        <v>163</v>
      </c>
      <c r="D1777" s="51">
        <v>71450</v>
      </c>
      <c r="E1777" s="56" t="s">
        <v>415</v>
      </c>
      <c r="F1777" s="53" t="s">
        <v>160</v>
      </c>
      <c r="G1777" s="54">
        <v>2</v>
      </c>
      <c r="H1777" s="55">
        <v>2</v>
      </c>
      <c r="I1777" s="73">
        <v>145.97999999999999</v>
      </c>
      <c r="J1777" s="55">
        <v>121.17</v>
      </c>
      <c r="K1777" s="73">
        <v>22.42</v>
      </c>
      <c r="L1777" s="55">
        <v>18.61</v>
      </c>
      <c r="M1777" s="55">
        <f>TRUNC(((J1777*G1777)+(L1777*G1777)),2)</f>
        <v>279.56</v>
      </c>
      <c r="N1777" s="55">
        <f>TRUNC(((J1777*H1777)+(L1777*H1777)),2)</f>
        <v>279.56</v>
      </c>
      <c r="O1777" s="37"/>
      <c r="P1777" s="55">
        <v>145.97999999999999</v>
      </c>
      <c r="Q1777" s="55">
        <v>22.42</v>
      </c>
      <c r="R1777" s="55">
        <v>336.8</v>
      </c>
      <c r="S1777" s="55">
        <v>336.8</v>
      </c>
      <c r="T1777" s="135">
        <f>N1777/S1777</f>
        <v>0.83004750593824228</v>
      </c>
      <c r="U1777" s="55">
        <f>TRUNC(J1777*H1777,2)</f>
        <v>242.34</v>
      </c>
      <c r="V1777" s="55">
        <f>TRUNC(L1777*H1777,2)</f>
        <v>37.22</v>
      </c>
      <c r="X1777" s="36" t="b">
        <v>1</v>
      </c>
    </row>
    <row r="1778" spans="1:24" ht="24" x14ac:dyDescent="0.3">
      <c r="A1778" s="42" t="s">
        <v>4867</v>
      </c>
      <c r="B1778" s="128" t="s">
        <v>2600</v>
      </c>
      <c r="C1778" s="50" t="s">
        <v>217</v>
      </c>
      <c r="D1778" s="51">
        <v>93655</v>
      </c>
      <c r="E1778" s="56" t="s">
        <v>411</v>
      </c>
      <c r="F1778" s="53" t="s">
        <v>160</v>
      </c>
      <c r="G1778" s="54">
        <v>5</v>
      </c>
      <c r="H1778" s="55">
        <v>5</v>
      </c>
      <c r="I1778" s="73">
        <v>10.050000000000001</v>
      </c>
      <c r="J1778" s="55">
        <v>8.34</v>
      </c>
      <c r="K1778" s="73">
        <v>2.5</v>
      </c>
      <c r="L1778" s="55">
        <v>2.0699999999999998</v>
      </c>
      <c r="M1778" s="55">
        <f>TRUNC(((J1778*G1778)+(L1778*G1778)),2)</f>
        <v>52.05</v>
      </c>
      <c r="N1778" s="55">
        <f>TRUNC(((J1778*H1778)+(L1778*H1778)),2)</f>
        <v>52.05</v>
      </c>
      <c r="O1778" s="38"/>
      <c r="P1778" s="55">
        <v>10.050000000000001</v>
      </c>
      <c r="Q1778" s="55">
        <v>2.5</v>
      </c>
      <c r="R1778" s="55">
        <v>62.75</v>
      </c>
      <c r="S1778" s="55">
        <v>62.75</v>
      </c>
      <c r="T1778" s="135">
        <f>N1778/S1778</f>
        <v>0.82948207171314736</v>
      </c>
      <c r="U1778" s="55">
        <f>TRUNC(J1778*H1778,2)</f>
        <v>41.7</v>
      </c>
      <c r="V1778" s="55">
        <f>TRUNC(L1778*H1778,2)</f>
        <v>10.35</v>
      </c>
      <c r="X1778" s="36" t="b">
        <v>1</v>
      </c>
    </row>
    <row r="1779" spans="1:24" ht="24" x14ac:dyDescent="0.3">
      <c r="A1779" s="42" t="s">
        <v>4868</v>
      </c>
      <c r="B1779" s="128" t="s">
        <v>2601</v>
      </c>
      <c r="C1779" s="50" t="s">
        <v>217</v>
      </c>
      <c r="D1779" s="51">
        <v>93670</v>
      </c>
      <c r="E1779" s="56" t="s">
        <v>2602</v>
      </c>
      <c r="F1779" s="53" t="s">
        <v>160</v>
      </c>
      <c r="G1779" s="54">
        <v>1</v>
      </c>
      <c r="H1779" s="55">
        <v>1</v>
      </c>
      <c r="I1779" s="73">
        <v>62.52</v>
      </c>
      <c r="J1779" s="55">
        <v>51.89</v>
      </c>
      <c r="K1779" s="73">
        <v>7.54</v>
      </c>
      <c r="L1779" s="55">
        <v>6.25</v>
      </c>
      <c r="M1779" s="55">
        <f>TRUNC(((J1779*G1779)+(L1779*G1779)),2)</f>
        <v>58.14</v>
      </c>
      <c r="N1779" s="55">
        <f>TRUNC(((J1779*H1779)+(L1779*H1779)),2)</f>
        <v>58.14</v>
      </c>
      <c r="O1779" s="38"/>
      <c r="P1779" s="55">
        <v>62.52</v>
      </c>
      <c r="Q1779" s="55">
        <v>7.54</v>
      </c>
      <c r="R1779" s="55">
        <v>70.06</v>
      </c>
      <c r="S1779" s="55">
        <v>70.06</v>
      </c>
      <c r="T1779" s="135">
        <f>N1779/S1779</f>
        <v>0.82986011989723096</v>
      </c>
      <c r="U1779" s="55">
        <f>TRUNC(J1779*H1779,2)</f>
        <v>51.89</v>
      </c>
      <c r="V1779" s="55">
        <f>TRUNC(L1779*H1779,2)</f>
        <v>6.25</v>
      </c>
      <c r="X1779" s="36" t="b">
        <v>1</v>
      </c>
    </row>
    <row r="1780" spans="1:24" x14ac:dyDescent="0.25">
      <c r="A1780" s="42" t="s">
        <v>4869</v>
      </c>
      <c r="B1780" s="128" t="s">
        <v>2603</v>
      </c>
      <c r="C1780" s="50" t="s">
        <v>163</v>
      </c>
      <c r="D1780" s="51">
        <v>71184</v>
      </c>
      <c r="E1780" s="56" t="s">
        <v>409</v>
      </c>
      <c r="F1780" s="53" t="s">
        <v>160</v>
      </c>
      <c r="G1780" s="54">
        <v>3</v>
      </c>
      <c r="H1780" s="55">
        <v>3</v>
      </c>
      <c r="I1780" s="73">
        <v>83.78</v>
      </c>
      <c r="J1780" s="55">
        <v>69.540000000000006</v>
      </c>
      <c r="K1780" s="73">
        <v>37.36</v>
      </c>
      <c r="L1780" s="55">
        <v>31.01</v>
      </c>
      <c r="M1780" s="55">
        <f>TRUNC(((J1780*G1780)+(L1780*G1780)),2)</f>
        <v>301.64999999999998</v>
      </c>
      <c r="N1780" s="55">
        <f>TRUNC(((J1780*H1780)+(L1780*H1780)),2)</f>
        <v>301.64999999999998</v>
      </c>
      <c r="O1780" s="37"/>
      <c r="P1780" s="55">
        <v>83.78</v>
      </c>
      <c r="Q1780" s="55">
        <v>37.36</v>
      </c>
      <c r="R1780" s="55">
        <v>363.42</v>
      </c>
      <c r="S1780" s="55">
        <v>363.42</v>
      </c>
      <c r="T1780" s="135">
        <f>N1780/S1780</f>
        <v>0.83003136866435523</v>
      </c>
      <c r="U1780" s="55">
        <f>TRUNC(J1780*H1780,2)</f>
        <v>208.62</v>
      </c>
      <c r="V1780" s="55">
        <f>TRUNC(L1780*H1780,2)</f>
        <v>93.03</v>
      </c>
      <c r="X1780" s="36" t="b">
        <v>1</v>
      </c>
    </row>
    <row r="1781" spans="1:24" x14ac:dyDescent="0.25">
      <c r="A1781" s="42" t="s">
        <v>4870</v>
      </c>
      <c r="B1781" s="127" t="s">
        <v>2604</v>
      </c>
      <c r="C1781" s="132"/>
      <c r="D1781" s="132"/>
      <c r="E1781" s="47" t="s">
        <v>89</v>
      </c>
      <c r="F1781" s="132"/>
      <c r="G1781" s="48"/>
      <c r="H1781" s="48"/>
      <c r="I1781" s="72"/>
      <c r="J1781" s="48"/>
      <c r="K1781" s="72"/>
      <c r="L1781" s="48"/>
      <c r="M1781" s="49">
        <f>SUM(M1782:M1783)</f>
        <v>5705.86</v>
      </c>
      <c r="N1781" s="65">
        <f>SUM(N1782:N1783)</f>
        <v>5705.86</v>
      </c>
      <c r="O1781" s="37"/>
      <c r="P1781" s="48"/>
      <c r="Q1781" s="48"/>
      <c r="R1781" s="49">
        <v>6875.66</v>
      </c>
      <c r="S1781" s="49">
        <v>6875.66</v>
      </c>
      <c r="T1781" s="135">
        <f>N1781/S1781</f>
        <v>0.82986360582111385</v>
      </c>
      <c r="U1781" s="55">
        <f>TRUNC(J1781*H1781,2)</f>
        <v>0</v>
      </c>
      <c r="V1781" s="55">
        <f>TRUNC(L1781*H1781,2)</f>
        <v>0</v>
      </c>
      <c r="X1781" s="36" t="b">
        <v>1</v>
      </c>
    </row>
    <row r="1782" spans="1:24" ht="24" x14ac:dyDescent="0.3">
      <c r="A1782" s="42" t="s">
        <v>4871</v>
      </c>
      <c r="B1782" s="128" t="s">
        <v>2605</v>
      </c>
      <c r="C1782" s="50" t="s">
        <v>163</v>
      </c>
      <c r="D1782" s="51">
        <v>100160</v>
      </c>
      <c r="E1782" s="52" t="s">
        <v>3031</v>
      </c>
      <c r="F1782" s="53" t="s">
        <v>164</v>
      </c>
      <c r="G1782" s="54">
        <v>123.96</v>
      </c>
      <c r="H1782" s="55">
        <v>123.96</v>
      </c>
      <c r="I1782" s="73">
        <v>24.74</v>
      </c>
      <c r="J1782" s="55">
        <v>20.53</v>
      </c>
      <c r="K1782" s="73">
        <v>27.93</v>
      </c>
      <c r="L1782" s="55">
        <v>23.18</v>
      </c>
      <c r="M1782" s="55">
        <f>TRUNC(((J1782*G1782)+(L1782*G1782)),2)</f>
        <v>5418.29</v>
      </c>
      <c r="N1782" s="55">
        <f>TRUNC(((J1782*H1782)+(L1782*H1782)),2)</f>
        <v>5418.29</v>
      </c>
      <c r="O1782" s="38"/>
      <c r="P1782" s="55">
        <v>24.74</v>
      </c>
      <c r="Q1782" s="55">
        <v>27.93</v>
      </c>
      <c r="R1782" s="55">
        <v>6528.97</v>
      </c>
      <c r="S1782" s="55">
        <v>6528.97</v>
      </c>
      <c r="T1782" s="135">
        <f>N1782/S1782</f>
        <v>0.82988434622919083</v>
      </c>
      <c r="U1782" s="55">
        <f>TRUNC(J1782*H1782,2)</f>
        <v>2544.89</v>
      </c>
      <c r="V1782" s="55">
        <f>TRUNC(L1782*H1782,2)</f>
        <v>2873.39</v>
      </c>
      <c r="X1782" s="36" t="b">
        <v>1</v>
      </c>
    </row>
    <row r="1783" spans="1:24" ht="24" x14ac:dyDescent="0.3">
      <c r="A1783" s="42" t="s">
        <v>4872</v>
      </c>
      <c r="B1783" s="128" t="s">
        <v>2606</v>
      </c>
      <c r="C1783" s="50" t="s">
        <v>217</v>
      </c>
      <c r="D1783" s="51">
        <v>93201</v>
      </c>
      <c r="E1783" s="52" t="s">
        <v>3032</v>
      </c>
      <c r="F1783" s="53" t="s">
        <v>172</v>
      </c>
      <c r="G1783" s="54">
        <v>50.1</v>
      </c>
      <c r="H1783" s="55">
        <v>50.1</v>
      </c>
      <c r="I1783" s="73">
        <v>2.82</v>
      </c>
      <c r="J1783" s="55">
        <v>2.34</v>
      </c>
      <c r="K1783" s="73">
        <v>4.0999999999999996</v>
      </c>
      <c r="L1783" s="55">
        <v>3.4</v>
      </c>
      <c r="M1783" s="55">
        <f>TRUNC(((J1783*G1783)+(L1783*G1783)),2)</f>
        <v>287.57</v>
      </c>
      <c r="N1783" s="55">
        <f>TRUNC(((J1783*H1783)+(L1783*H1783)),2)</f>
        <v>287.57</v>
      </c>
      <c r="O1783" s="38"/>
      <c r="P1783" s="55">
        <v>2.82</v>
      </c>
      <c r="Q1783" s="55">
        <v>4.0999999999999996</v>
      </c>
      <c r="R1783" s="55">
        <v>346.69</v>
      </c>
      <c r="S1783" s="55">
        <v>346.69</v>
      </c>
      <c r="T1783" s="135">
        <f>N1783/S1783</f>
        <v>0.82947301623929159</v>
      </c>
      <c r="U1783" s="55">
        <f>TRUNC(J1783*H1783,2)</f>
        <v>117.23</v>
      </c>
      <c r="V1783" s="55">
        <f>TRUNC(L1783*H1783,2)</f>
        <v>170.34</v>
      </c>
      <c r="X1783" s="36" t="b">
        <v>1</v>
      </c>
    </row>
    <row r="1784" spans="1:24" x14ac:dyDescent="0.25">
      <c r="A1784" s="42" t="s">
        <v>4873</v>
      </c>
      <c r="B1784" s="127" t="s">
        <v>2607</v>
      </c>
      <c r="C1784" s="132"/>
      <c r="D1784" s="132"/>
      <c r="E1784" s="47" t="s">
        <v>91</v>
      </c>
      <c r="F1784" s="132"/>
      <c r="G1784" s="48"/>
      <c r="H1784" s="48"/>
      <c r="I1784" s="72"/>
      <c r="J1784" s="48"/>
      <c r="K1784" s="72"/>
      <c r="L1784" s="48"/>
      <c r="M1784" s="49">
        <f>M1785</f>
        <v>1096.69</v>
      </c>
      <c r="N1784" s="65">
        <f>N1785</f>
        <v>1096.69</v>
      </c>
      <c r="O1784" s="37"/>
      <c r="P1784" s="48"/>
      <c r="Q1784" s="48"/>
      <c r="R1784" s="49">
        <v>1321.76</v>
      </c>
      <c r="S1784" s="49">
        <v>1321.76</v>
      </c>
      <c r="T1784" s="135">
        <f>N1784/S1784</f>
        <v>0.8297194649558165</v>
      </c>
      <c r="U1784" s="55">
        <f>TRUNC(J1784*H1784,2)</f>
        <v>0</v>
      </c>
      <c r="V1784" s="55">
        <f>TRUNC(L1784*H1784,2)</f>
        <v>0</v>
      </c>
      <c r="X1784" s="36" t="b">
        <v>1</v>
      </c>
    </row>
    <row r="1785" spans="1:24" x14ac:dyDescent="0.25">
      <c r="A1785" s="42" t="s">
        <v>4874</v>
      </c>
      <c r="B1785" s="129" t="s">
        <v>2608</v>
      </c>
      <c r="C1785" s="133"/>
      <c r="D1785" s="133"/>
      <c r="E1785" s="58" t="s">
        <v>305</v>
      </c>
      <c r="F1785" s="133"/>
      <c r="G1785" s="59"/>
      <c r="H1785" s="59"/>
      <c r="I1785" s="72"/>
      <c r="J1785" s="59"/>
      <c r="K1785" s="72"/>
      <c r="L1785" s="59"/>
      <c r="M1785" s="60">
        <f>M1786</f>
        <v>1096.69</v>
      </c>
      <c r="N1785" s="60">
        <f>N1786</f>
        <v>1096.69</v>
      </c>
      <c r="O1785" s="37"/>
      <c r="P1785" s="59"/>
      <c r="Q1785" s="59"/>
      <c r="R1785" s="60">
        <v>1321.76</v>
      </c>
      <c r="S1785" s="60">
        <v>1321.76</v>
      </c>
      <c r="T1785" s="135">
        <f>N1785/S1785</f>
        <v>0.8297194649558165</v>
      </c>
      <c r="U1785" s="55">
        <f>TRUNC(J1785*H1785,2)</f>
        <v>0</v>
      </c>
      <c r="V1785" s="55">
        <f>TRUNC(L1785*H1785,2)</f>
        <v>0</v>
      </c>
      <c r="X1785" s="36" t="b">
        <v>1</v>
      </c>
    </row>
    <row r="1786" spans="1:24" x14ac:dyDescent="0.25">
      <c r="A1786" s="42" t="s">
        <v>4875</v>
      </c>
      <c r="B1786" s="128" t="s">
        <v>2609</v>
      </c>
      <c r="C1786" s="50" t="s">
        <v>163</v>
      </c>
      <c r="D1786" s="51">
        <v>120902</v>
      </c>
      <c r="E1786" s="56" t="s">
        <v>422</v>
      </c>
      <c r="F1786" s="53" t="s">
        <v>164</v>
      </c>
      <c r="G1786" s="54">
        <v>37.700000000000003</v>
      </c>
      <c r="H1786" s="55">
        <v>37.700000000000003</v>
      </c>
      <c r="I1786" s="73">
        <v>13.25</v>
      </c>
      <c r="J1786" s="55">
        <v>10.99</v>
      </c>
      <c r="K1786" s="73">
        <v>21.81</v>
      </c>
      <c r="L1786" s="55">
        <v>18.100000000000001</v>
      </c>
      <c r="M1786" s="55">
        <f>TRUNC(((J1786*G1786)+(L1786*G1786)),2)</f>
        <v>1096.69</v>
      </c>
      <c r="N1786" s="55">
        <f>TRUNC(((J1786*H1786)+(L1786*H1786)),2)</f>
        <v>1096.69</v>
      </c>
      <c r="O1786" s="37"/>
      <c r="P1786" s="55">
        <v>13.25</v>
      </c>
      <c r="Q1786" s="55">
        <v>21.81</v>
      </c>
      <c r="R1786" s="55">
        <v>1321.76</v>
      </c>
      <c r="S1786" s="55">
        <v>1321.76</v>
      </c>
      <c r="T1786" s="135">
        <f>N1786/S1786</f>
        <v>0.8297194649558165</v>
      </c>
      <c r="U1786" s="55">
        <f>TRUNC(J1786*H1786,2)</f>
        <v>414.32</v>
      </c>
      <c r="V1786" s="55">
        <f>TRUNC(L1786*H1786,2)</f>
        <v>682.37</v>
      </c>
      <c r="X1786" s="36" t="b">
        <v>1</v>
      </c>
    </row>
    <row r="1787" spans="1:24" x14ac:dyDescent="0.25">
      <c r="A1787" s="42" t="s">
        <v>4876</v>
      </c>
      <c r="B1787" s="127" t="s">
        <v>2610</v>
      </c>
      <c r="C1787" s="132"/>
      <c r="D1787" s="132"/>
      <c r="E1787" s="47" t="s">
        <v>93</v>
      </c>
      <c r="F1787" s="132"/>
      <c r="G1787" s="48"/>
      <c r="H1787" s="48"/>
      <c r="I1787" s="72"/>
      <c r="J1787" s="48"/>
      <c r="K1787" s="72"/>
      <c r="L1787" s="48"/>
      <c r="M1787" s="49">
        <f>M1788</f>
        <v>32475.73</v>
      </c>
      <c r="N1787" s="65">
        <f>N1788</f>
        <v>32475.73</v>
      </c>
      <c r="O1787" s="37"/>
      <c r="P1787" s="48"/>
      <c r="Q1787" s="48"/>
      <c r="R1787" s="49">
        <v>39155.480000000003</v>
      </c>
      <c r="S1787" s="49">
        <v>39155.480000000003</v>
      </c>
      <c r="T1787" s="135">
        <f>N1787/S1787</f>
        <v>0.82940446650124067</v>
      </c>
      <c r="U1787" s="55">
        <f>TRUNC(J1787*H1787,2)</f>
        <v>0</v>
      </c>
      <c r="V1787" s="55">
        <f>TRUNC(L1787*H1787,2)</f>
        <v>0</v>
      </c>
      <c r="X1787" s="36" t="b">
        <v>1</v>
      </c>
    </row>
    <row r="1788" spans="1:24" ht="36" x14ac:dyDescent="0.3">
      <c r="A1788" s="42" t="s">
        <v>4877</v>
      </c>
      <c r="B1788" s="128" t="s">
        <v>2611</v>
      </c>
      <c r="C1788" s="50" t="s">
        <v>217</v>
      </c>
      <c r="D1788" s="51">
        <v>100775</v>
      </c>
      <c r="E1788" s="56" t="s">
        <v>425</v>
      </c>
      <c r="F1788" s="53" t="s">
        <v>280</v>
      </c>
      <c r="G1788" s="54">
        <v>2429</v>
      </c>
      <c r="H1788" s="55">
        <v>2429</v>
      </c>
      <c r="I1788" s="73">
        <v>15.26</v>
      </c>
      <c r="J1788" s="55">
        <v>12.66</v>
      </c>
      <c r="K1788" s="73">
        <v>0.86</v>
      </c>
      <c r="L1788" s="55">
        <v>0.71</v>
      </c>
      <c r="M1788" s="55">
        <f>TRUNC(((J1788*G1788)+(L1788*G1788)),2)</f>
        <v>32475.73</v>
      </c>
      <c r="N1788" s="55">
        <f>TRUNC(((J1788*H1788)+(L1788*H1788)),2)</f>
        <v>32475.73</v>
      </c>
      <c r="O1788" s="313"/>
      <c r="P1788" s="55">
        <v>15.26</v>
      </c>
      <c r="Q1788" s="55">
        <v>0.86</v>
      </c>
      <c r="R1788" s="55">
        <v>39155.480000000003</v>
      </c>
      <c r="S1788" s="55">
        <v>39155.480000000003</v>
      </c>
      <c r="T1788" s="135">
        <f>N1788/S1788</f>
        <v>0.82940446650124067</v>
      </c>
      <c r="U1788" s="55">
        <f>TRUNC(J1788*H1788,2)</f>
        <v>30751.14</v>
      </c>
      <c r="V1788" s="55">
        <f>TRUNC(L1788*H1788,2)</f>
        <v>1724.59</v>
      </c>
      <c r="X1788" s="36" t="b">
        <v>1</v>
      </c>
    </row>
    <row r="1789" spans="1:24" x14ac:dyDescent="0.25">
      <c r="A1789" s="42" t="s">
        <v>4878</v>
      </c>
      <c r="B1789" s="127" t="s">
        <v>2612</v>
      </c>
      <c r="C1789" s="132"/>
      <c r="D1789" s="132"/>
      <c r="E1789" s="47" t="s">
        <v>95</v>
      </c>
      <c r="F1789" s="132"/>
      <c r="G1789" s="48"/>
      <c r="H1789" s="48"/>
      <c r="I1789" s="72"/>
      <c r="J1789" s="48"/>
      <c r="K1789" s="72"/>
      <c r="L1789" s="48"/>
      <c r="M1789" s="314">
        <f>SUM(M1790:M1793)</f>
        <v>7028.03</v>
      </c>
      <c r="N1789" s="314">
        <f>SUM(N1790:N1793)</f>
        <v>7028.03</v>
      </c>
      <c r="O1789" s="37"/>
      <c r="P1789" s="48"/>
      <c r="Q1789" s="48"/>
      <c r="R1789" s="314">
        <v>8470.2000000000007</v>
      </c>
      <c r="S1789" s="314">
        <v>8470.2000000000007</v>
      </c>
      <c r="T1789" s="135">
        <f>N1789/S1789</f>
        <v>0.82973601567849631</v>
      </c>
      <c r="U1789" s="55">
        <f>TRUNC(J1789*H1789,2)</f>
        <v>0</v>
      </c>
      <c r="V1789" s="55">
        <f>TRUNC(L1789*H1789,2)</f>
        <v>0</v>
      </c>
      <c r="X1789" s="36" t="b">
        <v>1</v>
      </c>
    </row>
    <row r="1790" spans="1:24" x14ac:dyDescent="0.25">
      <c r="A1790" s="42" t="s">
        <v>4879</v>
      </c>
      <c r="B1790" s="128" t="s">
        <v>2613</v>
      </c>
      <c r="C1790" s="50" t="s">
        <v>163</v>
      </c>
      <c r="D1790" s="51">
        <v>160100</v>
      </c>
      <c r="E1790" s="56" t="s">
        <v>428</v>
      </c>
      <c r="F1790" s="53" t="s">
        <v>164</v>
      </c>
      <c r="G1790" s="54">
        <v>162.19</v>
      </c>
      <c r="H1790" s="55">
        <v>162.19</v>
      </c>
      <c r="I1790" s="73">
        <v>38.76</v>
      </c>
      <c r="J1790" s="55">
        <v>32.17</v>
      </c>
      <c r="K1790" s="73">
        <v>4.01</v>
      </c>
      <c r="L1790" s="55">
        <v>3.32</v>
      </c>
      <c r="M1790" s="55">
        <f>TRUNC(((J1790*G1790)+(L1790*G1790)),2)</f>
        <v>5756.12</v>
      </c>
      <c r="N1790" s="55">
        <f>TRUNC(((J1790*H1790)+(L1790*H1790)),2)</f>
        <v>5756.12</v>
      </c>
      <c r="O1790" s="37"/>
      <c r="P1790" s="55">
        <v>38.76</v>
      </c>
      <c r="Q1790" s="55">
        <v>4.01</v>
      </c>
      <c r="R1790" s="55">
        <v>6936.86</v>
      </c>
      <c r="S1790" s="55">
        <v>6936.86</v>
      </c>
      <c r="T1790" s="135">
        <f>N1790/S1790</f>
        <v>0.82978754076051708</v>
      </c>
      <c r="U1790" s="55">
        <f>TRUNC(J1790*H1790,2)</f>
        <v>5217.6499999999996</v>
      </c>
      <c r="V1790" s="55">
        <f>TRUNC(L1790*H1790,2)</f>
        <v>538.47</v>
      </c>
      <c r="X1790" s="36" t="b">
        <v>1</v>
      </c>
    </row>
    <row r="1791" spans="1:24" x14ac:dyDescent="0.25">
      <c r="A1791" s="42" t="s">
        <v>4880</v>
      </c>
      <c r="B1791" s="128" t="s">
        <v>2614</v>
      </c>
      <c r="C1791" s="50" t="s">
        <v>163</v>
      </c>
      <c r="D1791" s="51">
        <v>160101</v>
      </c>
      <c r="E1791" s="56" t="s">
        <v>430</v>
      </c>
      <c r="F1791" s="53" t="s">
        <v>172</v>
      </c>
      <c r="G1791" s="54">
        <v>16.55</v>
      </c>
      <c r="H1791" s="55">
        <v>16.55</v>
      </c>
      <c r="I1791" s="73">
        <v>20.02</v>
      </c>
      <c r="J1791" s="55">
        <v>16.61</v>
      </c>
      <c r="K1791" s="73">
        <v>19.5</v>
      </c>
      <c r="L1791" s="55">
        <v>16.18</v>
      </c>
      <c r="M1791" s="55">
        <f>TRUNC(((J1791*G1791)+(L1791*G1791)),2)</f>
        <v>542.66999999999996</v>
      </c>
      <c r="N1791" s="55">
        <f>TRUNC(((J1791*H1791)+(L1791*H1791)),2)</f>
        <v>542.66999999999996</v>
      </c>
      <c r="O1791" s="37"/>
      <c r="P1791" s="55">
        <v>20.02</v>
      </c>
      <c r="Q1791" s="55">
        <v>19.5</v>
      </c>
      <c r="R1791" s="55">
        <v>654.04999999999995</v>
      </c>
      <c r="S1791" s="55">
        <v>654.04999999999995</v>
      </c>
      <c r="T1791" s="135">
        <f>N1791/S1791</f>
        <v>0.82970720892898098</v>
      </c>
      <c r="U1791" s="55">
        <f>TRUNC(J1791*H1791,2)</f>
        <v>274.89</v>
      </c>
      <c r="V1791" s="55">
        <f>TRUNC(L1791*H1791,2)</f>
        <v>267.77</v>
      </c>
      <c r="X1791" s="36" t="b">
        <v>1</v>
      </c>
    </row>
    <row r="1792" spans="1:24" x14ac:dyDescent="0.25">
      <c r="A1792" s="42" t="s">
        <v>4881</v>
      </c>
      <c r="B1792" s="128" t="s">
        <v>2615</v>
      </c>
      <c r="C1792" s="50" t="s">
        <v>163</v>
      </c>
      <c r="D1792" s="51">
        <v>160403</v>
      </c>
      <c r="E1792" s="56" t="s">
        <v>432</v>
      </c>
      <c r="F1792" s="53" t="s">
        <v>172</v>
      </c>
      <c r="G1792" s="54">
        <v>19.600000000000001</v>
      </c>
      <c r="H1792" s="55">
        <v>19.600000000000001</v>
      </c>
      <c r="I1792" s="73">
        <v>10.75</v>
      </c>
      <c r="J1792" s="55">
        <v>8.92</v>
      </c>
      <c r="K1792" s="73">
        <v>10.79</v>
      </c>
      <c r="L1792" s="55">
        <v>8.9499999999999993</v>
      </c>
      <c r="M1792" s="55">
        <f>TRUNC(((J1792*G1792)+(L1792*G1792)),2)</f>
        <v>350.25</v>
      </c>
      <c r="N1792" s="55">
        <f>TRUNC(((J1792*H1792)+(L1792*H1792)),2)</f>
        <v>350.25</v>
      </c>
      <c r="O1792" s="37"/>
      <c r="P1792" s="55">
        <v>10.75</v>
      </c>
      <c r="Q1792" s="55">
        <v>10.79</v>
      </c>
      <c r="R1792" s="55">
        <v>422.18</v>
      </c>
      <c r="S1792" s="55">
        <v>422.18</v>
      </c>
      <c r="T1792" s="135">
        <f>N1792/S1792</f>
        <v>0.82962243592780327</v>
      </c>
      <c r="U1792" s="55">
        <f>TRUNC(J1792*H1792,2)</f>
        <v>174.83</v>
      </c>
      <c r="V1792" s="55">
        <f>TRUNC(L1792*H1792,2)</f>
        <v>175.42</v>
      </c>
      <c r="X1792" s="36" t="b">
        <v>1</v>
      </c>
    </row>
    <row r="1793" spans="1:24" x14ac:dyDescent="0.25">
      <c r="A1793" s="42" t="s">
        <v>4882</v>
      </c>
      <c r="B1793" s="128" t="s">
        <v>2616</v>
      </c>
      <c r="C1793" s="50" t="s">
        <v>163</v>
      </c>
      <c r="D1793" s="51">
        <v>160404</v>
      </c>
      <c r="E1793" s="56" t="s">
        <v>434</v>
      </c>
      <c r="F1793" s="53" t="s">
        <v>172</v>
      </c>
      <c r="G1793" s="54">
        <v>33.1</v>
      </c>
      <c r="H1793" s="55">
        <v>33.1</v>
      </c>
      <c r="I1793" s="73">
        <v>0.5</v>
      </c>
      <c r="J1793" s="55">
        <v>0.41</v>
      </c>
      <c r="K1793" s="73">
        <v>13.31</v>
      </c>
      <c r="L1793" s="55">
        <v>11.04</v>
      </c>
      <c r="M1793" s="55">
        <f>TRUNC(((J1793*G1793)+(L1793*G1793)),2)</f>
        <v>378.99</v>
      </c>
      <c r="N1793" s="55">
        <f>TRUNC(((J1793*H1793)+(L1793*H1793)),2)</f>
        <v>378.99</v>
      </c>
      <c r="O1793" s="37"/>
      <c r="P1793" s="55">
        <v>0.5</v>
      </c>
      <c r="Q1793" s="55">
        <v>13.31</v>
      </c>
      <c r="R1793" s="55">
        <v>457.11</v>
      </c>
      <c r="S1793" s="55">
        <v>457.11</v>
      </c>
      <c r="T1793" s="135">
        <f>N1793/S1793</f>
        <v>0.82910021657806654</v>
      </c>
      <c r="U1793" s="55">
        <f>TRUNC(J1793*H1793,2)</f>
        <v>13.57</v>
      </c>
      <c r="V1793" s="55">
        <f>TRUNC(L1793*H1793,2)</f>
        <v>365.42</v>
      </c>
      <c r="X1793" s="36" t="b">
        <v>1</v>
      </c>
    </row>
    <row r="1794" spans="1:24" x14ac:dyDescent="0.25">
      <c r="A1794" s="42" t="s">
        <v>4883</v>
      </c>
      <c r="B1794" s="127" t="s">
        <v>2617</v>
      </c>
      <c r="C1794" s="132"/>
      <c r="D1794" s="132"/>
      <c r="E1794" s="47" t="s">
        <v>99</v>
      </c>
      <c r="F1794" s="132"/>
      <c r="G1794" s="48"/>
      <c r="H1794" s="48"/>
      <c r="I1794" s="72"/>
      <c r="J1794" s="48"/>
      <c r="K1794" s="72"/>
      <c r="L1794" s="48"/>
      <c r="M1794" s="314">
        <f>M1795+M1797</f>
        <v>10734.42</v>
      </c>
      <c r="N1794" s="314">
        <f>N1795+N1797</f>
        <v>10734.42</v>
      </c>
      <c r="O1794" s="37"/>
      <c r="P1794" s="48"/>
      <c r="Q1794" s="48"/>
      <c r="R1794" s="314">
        <v>12931.72</v>
      </c>
      <c r="S1794" s="314">
        <v>12931.72</v>
      </c>
      <c r="T1794" s="135">
        <f>N1794/S1794</f>
        <v>0.83008447445506095</v>
      </c>
      <c r="U1794" s="55">
        <f>TRUNC(J1794*H1794,2)</f>
        <v>0</v>
      </c>
      <c r="V1794" s="55">
        <f>TRUNC(L1794*H1794,2)</f>
        <v>0</v>
      </c>
      <c r="X1794" s="36" t="b">
        <v>1</v>
      </c>
    </row>
    <row r="1795" spans="1:24" x14ac:dyDescent="0.25">
      <c r="A1795" s="42" t="s">
        <v>4884</v>
      </c>
      <c r="B1795" s="129" t="s">
        <v>2618</v>
      </c>
      <c r="C1795" s="133"/>
      <c r="D1795" s="133"/>
      <c r="E1795" s="58" t="s">
        <v>437</v>
      </c>
      <c r="F1795" s="133"/>
      <c r="G1795" s="59"/>
      <c r="H1795" s="59"/>
      <c r="I1795" s="72"/>
      <c r="J1795" s="59"/>
      <c r="K1795" s="72"/>
      <c r="L1795" s="59"/>
      <c r="M1795" s="60">
        <f>M1796</f>
        <v>1984.98</v>
      </c>
      <c r="N1795" s="60">
        <f>N1796</f>
        <v>1984.98</v>
      </c>
      <c r="O1795" s="37"/>
      <c r="P1795" s="59"/>
      <c r="Q1795" s="59"/>
      <c r="R1795" s="60">
        <v>2391.31</v>
      </c>
      <c r="S1795" s="60">
        <v>2391.31</v>
      </c>
      <c r="T1795" s="135">
        <f>N1795/S1795</f>
        <v>0.83008058344589375</v>
      </c>
      <c r="U1795" s="55">
        <f>TRUNC(J1795*H1795,2)</f>
        <v>0</v>
      </c>
      <c r="V1795" s="55">
        <f>TRUNC(L1795*H1795,2)</f>
        <v>0</v>
      </c>
      <c r="X1795" s="36" t="b">
        <v>1</v>
      </c>
    </row>
    <row r="1796" spans="1:24" x14ac:dyDescent="0.25">
      <c r="A1796" s="42" t="s">
        <v>4885</v>
      </c>
      <c r="B1796" s="128" t="s">
        <v>2619</v>
      </c>
      <c r="C1796" s="50" t="s">
        <v>163</v>
      </c>
      <c r="D1796" s="51">
        <v>180501</v>
      </c>
      <c r="E1796" s="56" t="s">
        <v>439</v>
      </c>
      <c r="F1796" s="53" t="s">
        <v>164</v>
      </c>
      <c r="G1796" s="54">
        <v>3.36</v>
      </c>
      <c r="H1796" s="55">
        <v>3.36</v>
      </c>
      <c r="I1796" s="73">
        <v>665.98</v>
      </c>
      <c r="J1796" s="55">
        <v>552.82000000000005</v>
      </c>
      <c r="K1796" s="73">
        <v>45.72</v>
      </c>
      <c r="L1796" s="55">
        <v>37.950000000000003</v>
      </c>
      <c r="M1796" s="55">
        <f>TRUNC(((J1796*G1796)+(L1796*G1796)),2)</f>
        <v>1984.98</v>
      </c>
      <c r="N1796" s="55">
        <f>TRUNC(((J1796*H1796)+(L1796*H1796)),2)</f>
        <v>1984.98</v>
      </c>
      <c r="O1796" s="37"/>
      <c r="P1796" s="55">
        <v>665.98</v>
      </c>
      <c r="Q1796" s="55">
        <v>45.72</v>
      </c>
      <c r="R1796" s="55">
        <v>2391.31</v>
      </c>
      <c r="S1796" s="55">
        <v>2391.31</v>
      </c>
      <c r="T1796" s="135">
        <f>N1796/S1796</f>
        <v>0.83008058344589375</v>
      </c>
      <c r="U1796" s="55">
        <f>TRUNC(J1796*H1796,2)</f>
        <v>1857.47</v>
      </c>
      <c r="V1796" s="55">
        <f>TRUNC(L1796*H1796,2)</f>
        <v>127.51</v>
      </c>
      <c r="X1796" s="36" t="b">
        <v>1</v>
      </c>
    </row>
    <row r="1797" spans="1:24" x14ac:dyDescent="0.25">
      <c r="A1797" s="42" t="s">
        <v>4886</v>
      </c>
      <c r="B1797" s="129" t="s">
        <v>2620</v>
      </c>
      <c r="C1797" s="133"/>
      <c r="D1797" s="133"/>
      <c r="E1797" s="58" t="s">
        <v>441</v>
      </c>
      <c r="F1797" s="133"/>
      <c r="G1797" s="59"/>
      <c r="H1797" s="59"/>
      <c r="I1797" s="72"/>
      <c r="J1797" s="59"/>
      <c r="K1797" s="72"/>
      <c r="L1797" s="59"/>
      <c r="M1797" s="60">
        <f>M1798</f>
        <v>8749.44</v>
      </c>
      <c r="N1797" s="60">
        <f>N1798</f>
        <v>8749.44</v>
      </c>
      <c r="O1797" s="37"/>
      <c r="P1797" s="59"/>
      <c r="Q1797" s="59"/>
      <c r="R1797" s="60">
        <v>10540.41</v>
      </c>
      <c r="S1797" s="60">
        <v>10540.41</v>
      </c>
      <c r="T1797" s="135">
        <f>N1797/S1797</f>
        <v>0.83008535721096244</v>
      </c>
      <c r="U1797" s="55">
        <f>TRUNC(J1797*H1797,2)</f>
        <v>0</v>
      </c>
      <c r="V1797" s="55">
        <f>TRUNC(L1797*H1797,2)</f>
        <v>0</v>
      </c>
      <c r="X1797" s="36" t="b">
        <v>1</v>
      </c>
    </row>
    <row r="1798" spans="1:24" x14ac:dyDescent="0.25">
      <c r="A1798" s="42" t="s">
        <v>4887</v>
      </c>
      <c r="B1798" s="128" t="s">
        <v>2621</v>
      </c>
      <c r="C1798" s="50" t="s">
        <v>163</v>
      </c>
      <c r="D1798" s="51">
        <v>180401</v>
      </c>
      <c r="E1798" s="56" t="s">
        <v>443</v>
      </c>
      <c r="F1798" s="53" t="s">
        <v>164</v>
      </c>
      <c r="G1798" s="54">
        <v>38.4</v>
      </c>
      <c r="H1798" s="55">
        <v>38.4</v>
      </c>
      <c r="I1798" s="73">
        <v>225.64</v>
      </c>
      <c r="J1798" s="55">
        <v>187.3</v>
      </c>
      <c r="K1798" s="73">
        <v>48.85</v>
      </c>
      <c r="L1798" s="55">
        <v>40.549999999999997</v>
      </c>
      <c r="M1798" s="55">
        <f>TRUNC(((J1798*G1798)+(L1798*G1798)),2)</f>
        <v>8749.44</v>
      </c>
      <c r="N1798" s="55">
        <f>TRUNC(((J1798*H1798)+(L1798*H1798)),2)</f>
        <v>8749.44</v>
      </c>
      <c r="O1798" s="37"/>
      <c r="P1798" s="55">
        <v>225.64</v>
      </c>
      <c r="Q1798" s="55">
        <v>48.85</v>
      </c>
      <c r="R1798" s="55">
        <v>10540.41</v>
      </c>
      <c r="S1798" s="55">
        <v>10540.41</v>
      </c>
      <c r="T1798" s="135">
        <f>N1798/S1798</f>
        <v>0.83008535721096244</v>
      </c>
      <c r="U1798" s="55">
        <f>TRUNC(J1798*H1798,2)</f>
        <v>7192.32</v>
      </c>
      <c r="V1798" s="55">
        <f>TRUNC(L1798*H1798,2)</f>
        <v>1557.12</v>
      </c>
      <c r="X1798" s="36" t="b">
        <v>1</v>
      </c>
    </row>
    <row r="1799" spans="1:24" x14ac:dyDescent="0.25">
      <c r="A1799" s="42" t="s">
        <v>4888</v>
      </c>
      <c r="B1799" s="127" t="s">
        <v>2622</v>
      </c>
      <c r="C1799" s="132"/>
      <c r="D1799" s="132"/>
      <c r="E1799" s="47" t="s">
        <v>101</v>
      </c>
      <c r="F1799" s="132"/>
      <c r="G1799" s="48"/>
      <c r="H1799" s="48"/>
      <c r="I1799" s="72"/>
      <c r="J1799" s="48"/>
      <c r="K1799" s="72"/>
      <c r="L1799" s="48"/>
      <c r="M1799" s="314">
        <f>M1800</f>
        <v>6197.76</v>
      </c>
      <c r="N1799" s="314">
        <f>N1800</f>
        <v>6197.76</v>
      </c>
      <c r="O1799" s="37"/>
      <c r="P1799" s="48"/>
      <c r="Q1799" s="48"/>
      <c r="R1799" s="314">
        <v>7466.49</v>
      </c>
      <c r="S1799" s="314">
        <v>7466.49</v>
      </c>
      <c r="T1799" s="135">
        <f>N1799/S1799</f>
        <v>0.83007678306674226</v>
      </c>
      <c r="U1799" s="55">
        <f>TRUNC(J1799*H1799,2)</f>
        <v>0</v>
      </c>
      <c r="V1799" s="55">
        <f>TRUNC(L1799*H1799,2)</f>
        <v>0</v>
      </c>
      <c r="X1799" s="36" t="b">
        <v>1</v>
      </c>
    </row>
    <row r="1800" spans="1:24" x14ac:dyDescent="0.25">
      <c r="A1800" s="42" t="s">
        <v>4889</v>
      </c>
      <c r="B1800" s="128" t="s">
        <v>2623</v>
      </c>
      <c r="C1800" s="50" t="s">
        <v>163</v>
      </c>
      <c r="D1800" s="51">
        <v>190102</v>
      </c>
      <c r="E1800" s="56" t="s">
        <v>446</v>
      </c>
      <c r="F1800" s="53" t="s">
        <v>164</v>
      </c>
      <c r="G1800" s="54">
        <v>38.4</v>
      </c>
      <c r="H1800" s="55">
        <v>38.4</v>
      </c>
      <c r="I1800" s="73">
        <v>194.44</v>
      </c>
      <c r="J1800" s="55">
        <v>161.4</v>
      </c>
      <c r="K1800" s="73">
        <v>0</v>
      </c>
      <c r="L1800" s="55">
        <v>0</v>
      </c>
      <c r="M1800" s="55">
        <f>TRUNC(((J1800*G1800)+(L1800*G1800)),2)</f>
        <v>6197.76</v>
      </c>
      <c r="N1800" s="55">
        <f>TRUNC(((J1800*H1800)+(L1800*H1800)),2)</f>
        <v>6197.76</v>
      </c>
      <c r="O1800" s="37"/>
      <c r="P1800" s="55">
        <v>194.44</v>
      </c>
      <c r="Q1800" s="55">
        <v>0</v>
      </c>
      <c r="R1800" s="55">
        <v>7466.49</v>
      </c>
      <c r="S1800" s="55">
        <v>7466.49</v>
      </c>
      <c r="T1800" s="135">
        <f>N1800/S1800</f>
        <v>0.83007678306674226</v>
      </c>
      <c r="U1800" s="55">
        <f>TRUNC(J1800*H1800,2)</f>
        <v>6197.76</v>
      </c>
      <c r="V1800" s="55">
        <f>TRUNC(L1800*H1800,2)</f>
        <v>0</v>
      </c>
      <c r="X1800" s="36" t="b">
        <v>1</v>
      </c>
    </row>
    <row r="1801" spans="1:24" x14ac:dyDescent="0.25">
      <c r="A1801" s="42" t="s">
        <v>4890</v>
      </c>
      <c r="B1801" s="127" t="s">
        <v>2624</v>
      </c>
      <c r="C1801" s="132"/>
      <c r="D1801" s="132"/>
      <c r="E1801" s="47" t="s">
        <v>103</v>
      </c>
      <c r="F1801" s="132"/>
      <c r="G1801" s="48"/>
      <c r="H1801" s="48"/>
      <c r="I1801" s="72"/>
      <c r="J1801" s="48"/>
      <c r="K1801" s="72"/>
      <c r="L1801" s="48"/>
      <c r="M1801" s="314">
        <f>SUM(M1802:M1803)</f>
        <v>5013.87</v>
      </c>
      <c r="N1801" s="314">
        <f>SUM(N1802:N1803)</f>
        <v>5013.87</v>
      </c>
      <c r="O1801" s="37"/>
      <c r="P1801" s="48"/>
      <c r="Q1801" s="48"/>
      <c r="R1801" s="314">
        <v>6047.15</v>
      </c>
      <c r="S1801" s="314">
        <v>6047.15</v>
      </c>
      <c r="T1801" s="135">
        <f>N1801/S1801</f>
        <v>0.82912942460497918</v>
      </c>
      <c r="U1801" s="55">
        <f>TRUNC(J1801*H1801,2)</f>
        <v>0</v>
      </c>
      <c r="V1801" s="55">
        <f>TRUNC(L1801*H1801,2)</f>
        <v>0</v>
      </c>
      <c r="X1801" s="36" t="b">
        <v>1</v>
      </c>
    </row>
    <row r="1802" spans="1:24" x14ac:dyDescent="0.25">
      <c r="A1802" s="42" t="s">
        <v>4891</v>
      </c>
      <c r="B1802" s="128" t="s">
        <v>2625</v>
      </c>
      <c r="C1802" s="50" t="s">
        <v>163</v>
      </c>
      <c r="D1802" s="51">
        <v>200150</v>
      </c>
      <c r="E1802" s="56" t="s">
        <v>449</v>
      </c>
      <c r="F1802" s="53" t="s">
        <v>164</v>
      </c>
      <c r="G1802" s="54">
        <v>262.92</v>
      </c>
      <c r="H1802" s="55">
        <v>262.92</v>
      </c>
      <c r="I1802" s="73">
        <v>3.75</v>
      </c>
      <c r="J1802" s="55">
        <v>3.11</v>
      </c>
      <c r="K1802" s="73">
        <v>1.24</v>
      </c>
      <c r="L1802" s="55">
        <v>1.02</v>
      </c>
      <c r="M1802" s="55">
        <f>TRUNC(((J1802*G1802)+(L1802*G1802)),2)</f>
        <v>1085.8499999999999</v>
      </c>
      <c r="N1802" s="55">
        <f>TRUNC(((J1802*H1802)+(L1802*H1802)),2)</f>
        <v>1085.8499999999999</v>
      </c>
      <c r="O1802" s="37"/>
      <c r="P1802" s="55">
        <v>3.75</v>
      </c>
      <c r="Q1802" s="55">
        <v>1.24</v>
      </c>
      <c r="R1802" s="55">
        <v>1311.97</v>
      </c>
      <c r="S1802" s="55">
        <v>1311.97</v>
      </c>
      <c r="T1802" s="135">
        <f>N1802/S1802</f>
        <v>0.82764849806016894</v>
      </c>
      <c r="U1802" s="55">
        <f>TRUNC(J1802*H1802,2)</f>
        <v>817.68</v>
      </c>
      <c r="V1802" s="55">
        <f>TRUNC(L1802*H1802,2)</f>
        <v>268.17</v>
      </c>
      <c r="X1802" s="36" t="b">
        <v>1</v>
      </c>
    </row>
    <row r="1803" spans="1:24" x14ac:dyDescent="0.25">
      <c r="A1803" s="42" t="s">
        <v>4892</v>
      </c>
      <c r="B1803" s="128" t="s">
        <v>2626</v>
      </c>
      <c r="C1803" s="50" t="s">
        <v>163</v>
      </c>
      <c r="D1803" s="51">
        <v>200403</v>
      </c>
      <c r="E1803" s="56" t="s">
        <v>451</v>
      </c>
      <c r="F1803" s="53" t="s">
        <v>164</v>
      </c>
      <c r="G1803" s="54">
        <v>262.92</v>
      </c>
      <c r="H1803" s="55">
        <v>262.92</v>
      </c>
      <c r="I1803" s="73">
        <v>2.88</v>
      </c>
      <c r="J1803" s="55">
        <v>2.39</v>
      </c>
      <c r="K1803" s="73">
        <v>15.13</v>
      </c>
      <c r="L1803" s="55">
        <v>12.55</v>
      </c>
      <c r="M1803" s="55">
        <f>TRUNC(((J1803*G1803)+(L1803*G1803)),2)</f>
        <v>3928.02</v>
      </c>
      <c r="N1803" s="55">
        <f>TRUNC(((J1803*H1803)+(L1803*H1803)),2)</f>
        <v>3928.02</v>
      </c>
      <c r="O1803" s="37"/>
      <c r="P1803" s="55">
        <v>2.88</v>
      </c>
      <c r="Q1803" s="55">
        <v>15.13</v>
      </c>
      <c r="R1803" s="55">
        <v>4735.18</v>
      </c>
      <c r="S1803" s="55">
        <v>4735.18</v>
      </c>
      <c r="T1803" s="135">
        <f>N1803/S1803</f>
        <v>0.82953974294535793</v>
      </c>
      <c r="U1803" s="55">
        <f>TRUNC(J1803*H1803,2)</f>
        <v>628.37</v>
      </c>
      <c r="V1803" s="55">
        <f>TRUNC(L1803*H1803,2)</f>
        <v>3299.64</v>
      </c>
      <c r="X1803" s="36" t="b">
        <v>1</v>
      </c>
    </row>
    <row r="1804" spans="1:24" x14ac:dyDescent="0.25">
      <c r="A1804" s="42" t="s">
        <v>4893</v>
      </c>
      <c r="B1804" s="127" t="s">
        <v>2627</v>
      </c>
      <c r="C1804" s="132"/>
      <c r="D1804" s="132"/>
      <c r="E1804" s="47" t="s">
        <v>105</v>
      </c>
      <c r="F1804" s="132"/>
      <c r="G1804" s="48"/>
      <c r="H1804" s="48"/>
      <c r="I1804" s="72"/>
      <c r="J1804" s="48"/>
      <c r="K1804" s="72"/>
      <c r="L1804" s="48"/>
      <c r="M1804" s="314">
        <f>SUM(M1805:M1806)</f>
        <v>2871.67</v>
      </c>
      <c r="N1804" s="314">
        <f>SUM(N1805:N1806)</f>
        <v>2871.67</v>
      </c>
      <c r="O1804" s="37"/>
      <c r="P1804" s="48"/>
      <c r="Q1804" s="48"/>
      <c r="R1804" s="314">
        <v>3460.57</v>
      </c>
      <c r="S1804" s="314">
        <v>3460.57</v>
      </c>
      <c r="T1804" s="135">
        <f>N1804/S1804</f>
        <v>0.82982572235209806</v>
      </c>
      <c r="U1804" s="55">
        <f>TRUNC(J1804*H1804,2)</f>
        <v>0</v>
      </c>
      <c r="V1804" s="55">
        <f>TRUNC(L1804*H1804,2)</f>
        <v>0</v>
      </c>
      <c r="X1804" s="36" t="b">
        <v>1</v>
      </c>
    </row>
    <row r="1805" spans="1:24" x14ac:dyDescent="0.25">
      <c r="A1805" s="42" t="s">
        <v>4894</v>
      </c>
      <c r="B1805" s="128" t="s">
        <v>2628</v>
      </c>
      <c r="C1805" s="50" t="s">
        <v>163</v>
      </c>
      <c r="D1805" s="51">
        <v>210515</v>
      </c>
      <c r="E1805" s="56" t="s">
        <v>454</v>
      </c>
      <c r="F1805" s="53" t="s">
        <v>164</v>
      </c>
      <c r="G1805" s="54">
        <v>83.78</v>
      </c>
      <c r="H1805" s="55">
        <v>83.78</v>
      </c>
      <c r="I1805" s="73">
        <v>6.18</v>
      </c>
      <c r="J1805" s="55">
        <v>5.13</v>
      </c>
      <c r="K1805" s="73">
        <v>14.01</v>
      </c>
      <c r="L1805" s="55">
        <v>11.62</v>
      </c>
      <c r="M1805" s="55">
        <f>TRUNC(((J1805*G1805)+(L1805*G1805)),2)</f>
        <v>1403.31</v>
      </c>
      <c r="N1805" s="55">
        <f>TRUNC(((J1805*H1805)+(L1805*H1805)),2)</f>
        <v>1403.31</v>
      </c>
      <c r="O1805" s="37"/>
      <c r="P1805" s="55">
        <v>6.18</v>
      </c>
      <c r="Q1805" s="55">
        <v>14.01</v>
      </c>
      <c r="R1805" s="55">
        <v>1691.51</v>
      </c>
      <c r="S1805" s="55">
        <v>1691.51</v>
      </c>
      <c r="T1805" s="135">
        <f>N1805/S1805</f>
        <v>0.82961968891700311</v>
      </c>
      <c r="U1805" s="55">
        <f>TRUNC(J1805*H1805,2)</f>
        <v>429.79</v>
      </c>
      <c r="V1805" s="55">
        <f>TRUNC(L1805*H1805,2)</f>
        <v>973.52</v>
      </c>
      <c r="X1805" s="36" t="b">
        <v>1</v>
      </c>
    </row>
    <row r="1806" spans="1:24" x14ac:dyDescent="0.25">
      <c r="A1806" s="42" t="s">
        <v>4895</v>
      </c>
      <c r="B1806" s="128" t="s">
        <v>2629</v>
      </c>
      <c r="C1806" s="50" t="s">
        <v>163</v>
      </c>
      <c r="D1806" s="51">
        <v>210498</v>
      </c>
      <c r="E1806" s="56" t="s">
        <v>456</v>
      </c>
      <c r="F1806" s="53" t="s">
        <v>164</v>
      </c>
      <c r="G1806" s="54">
        <v>26.4</v>
      </c>
      <c r="H1806" s="55">
        <v>26.4</v>
      </c>
      <c r="I1806" s="73">
        <v>54.08</v>
      </c>
      <c r="J1806" s="55">
        <v>44.89</v>
      </c>
      <c r="K1806" s="73">
        <v>12.93</v>
      </c>
      <c r="L1806" s="55">
        <v>10.73</v>
      </c>
      <c r="M1806" s="55">
        <f>TRUNC(((J1806*G1806)+(L1806*G1806)),2)</f>
        <v>1468.36</v>
      </c>
      <c r="N1806" s="55">
        <f>TRUNC(((J1806*H1806)+(L1806*H1806)),2)</f>
        <v>1468.36</v>
      </c>
      <c r="O1806" s="37"/>
      <c r="P1806" s="55">
        <v>54.08</v>
      </c>
      <c r="Q1806" s="55">
        <v>12.93</v>
      </c>
      <c r="R1806" s="55">
        <v>1769.06</v>
      </c>
      <c r="S1806" s="55">
        <v>1769.06</v>
      </c>
      <c r="T1806" s="135">
        <f>N1806/S1806</f>
        <v>0.83002272393248389</v>
      </c>
      <c r="U1806" s="55">
        <f>TRUNC(J1806*H1806,2)</f>
        <v>1185.0899999999999</v>
      </c>
      <c r="V1806" s="55">
        <f>TRUNC(L1806*H1806,2)</f>
        <v>283.27</v>
      </c>
      <c r="X1806" s="36" t="b">
        <v>1</v>
      </c>
    </row>
    <row r="1807" spans="1:24" x14ac:dyDescent="0.25">
      <c r="A1807" s="42" t="s">
        <v>4896</v>
      </c>
      <c r="B1807" s="127" t="s">
        <v>2630</v>
      </c>
      <c r="C1807" s="132"/>
      <c r="D1807" s="132"/>
      <c r="E1807" s="47" t="s">
        <v>107</v>
      </c>
      <c r="F1807" s="132"/>
      <c r="G1807" s="48"/>
      <c r="H1807" s="48"/>
      <c r="I1807" s="72"/>
      <c r="J1807" s="48"/>
      <c r="K1807" s="72"/>
      <c r="L1807" s="48"/>
      <c r="M1807" s="49">
        <f>M1808+M1810+M1813</f>
        <v>16663.399999999998</v>
      </c>
      <c r="N1807" s="65">
        <f>N1808+N1810+N1813</f>
        <v>16663.399999999998</v>
      </c>
      <c r="O1807" s="37"/>
      <c r="P1807" s="48"/>
      <c r="Q1807" s="48"/>
      <c r="R1807" s="49">
        <v>20076.78</v>
      </c>
      <c r="S1807" s="49">
        <v>20076.78</v>
      </c>
      <c r="T1807" s="135">
        <f>N1807/S1807</f>
        <v>0.82998369260409288</v>
      </c>
      <c r="U1807" s="55">
        <f>TRUNC(J1807*H1807,2)</f>
        <v>0</v>
      </c>
      <c r="V1807" s="55">
        <f>TRUNC(L1807*H1807,2)</f>
        <v>0</v>
      </c>
      <c r="X1807" s="36" t="b">
        <v>1</v>
      </c>
    </row>
    <row r="1808" spans="1:24" x14ac:dyDescent="0.25">
      <c r="A1808" s="42" t="s">
        <v>4897</v>
      </c>
      <c r="B1808" s="129" t="s">
        <v>2631</v>
      </c>
      <c r="C1808" s="133"/>
      <c r="D1808" s="133"/>
      <c r="E1808" s="58" t="s">
        <v>459</v>
      </c>
      <c r="F1808" s="133"/>
      <c r="G1808" s="59"/>
      <c r="H1808" s="59"/>
      <c r="I1808" s="72"/>
      <c r="J1808" s="59"/>
      <c r="K1808" s="72"/>
      <c r="L1808" s="59"/>
      <c r="M1808" s="60">
        <f>M1809</f>
        <v>3791.87</v>
      </c>
      <c r="N1808" s="60">
        <f>N1809</f>
        <v>3791.87</v>
      </c>
      <c r="O1808" s="37"/>
      <c r="P1808" s="59"/>
      <c r="Q1808" s="59"/>
      <c r="R1808" s="60">
        <v>4568.95</v>
      </c>
      <c r="S1808" s="60">
        <v>4568.95</v>
      </c>
      <c r="T1808" s="135">
        <f>N1808/S1808</f>
        <v>0.82992153558257364</v>
      </c>
      <c r="U1808" s="55">
        <f>TRUNC(J1808*H1808,2)</f>
        <v>0</v>
      </c>
      <c r="V1808" s="55">
        <f>TRUNC(L1808*H1808,2)</f>
        <v>0</v>
      </c>
      <c r="X1808" s="36" t="b">
        <v>1</v>
      </c>
    </row>
    <row r="1809" spans="1:24" x14ac:dyDescent="0.25">
      <c r="A1809" s="42" t="s">
        <v>4898</v>
      </c>
      <c r="B1809" s="128" t="s">
        <v>2632</v>
      </c>
      <c r="C1809" s="50" t="s">
        <v>163</v>
      </c>
      <c r="D1809" s="51">
        <v>220101</v>
      </c>
      <c r="E1809" s="56" t="s">
        <v>461</v>
      </c>
      <c r="F1809" s="53" t="s">
        <v>164</v>
      </c>
      <c r="G1809" s="54">
        <v>119.92</v>
      </c>
      <c r="H1809" s="55">
        <v>119.92</v>
      </c>
      <c r="I1809" s="73">
        <v>27.05</v>
      </c>
      <c r="J1809" s="55">
        <v>22.45</v>
      </c>
      <c r="K1809" s="73">
        <v>11.05</v>
      </c>
      <c r="L1809" s="55">
        <v>9.17</v>
      </c>
      <c r="M1809" s="55">
        <f>TRUNC(((J1809*G1809)+(L1809*G1809)),2)</f>
        <v>3791.87</v>
      </c>
      <c r="N1809" s="55">
        <f>TRUNC(((J1809*H1809)+(L1809*H1809)),2)</f>
        <v>3791.87</v>
      </c>
      <c r="O1809" s="37"/>
      <c r="P1809" s="55">
        <v>27.05</v>
      </c>
      <c r="Q1809" s="55">
        <v>11.05</v>
      </c>
      <c r="R1809" s="55">
        <v>4568.95</v>
      </c>
      <c r="S1809" s="55">
        <v>4568.95</v>
      </c>
      <c r="T1809" s="135">
        <f>N1809/S1809</f>
        <v>0.82992153558257364</v>
      </c>
      <c r="U1809" s="55">
        <f>TRUNC(J1809*H1809,2)</f>
        <v>2692.2</v>
      </c>
      <c r="V1809" s="55">
        <f>TRUNC(L1809*H1809,2)</f>
        <v>1099.6600000000001</v>
      </c>
      <c r="X1809" s="36" t="b">
        <v>1</v>
      </c>
    </row>
    <row r="1810" spans="1:24" x14ac:dyDescent="0.25">
      <c r="A1810" s="42" t="s">
        <v>4899</v>
      </c>
      <c r="B1810" s="129" t="s">
        <v>2633</v>
      </c>
      <c r="C1810" s="133"/>
      <c r="D1810" s="133"/>
      <c r="E1810" s="58" t="s">
        <v>463</v>
      </c>
      <c r="F1810" s="133"/>
      <c r="G1810" s="59"/>
      <c r="H1810" s="59"/>
      <c r="I1810" s="72"/>
      <c r="J1810" s="59"/>
      <c r="K1810" s="72"/>
      <c r="L1810" s="59"/>
      <c r="M1810" s="60">
        <f>SUM(M1811:M1812)</f>
        <v>10479.73</v>
      </c>
      <c r="N1810" s="60">
        <f>SUM(N1811:N1812)</f>
        <v>10479.73</v>
      </c>
      <c r="O1810" s="37"/>
      <c r="P1810" s="59"/>
      <c r="Q1810" s="59"/>
      <c r="R1810" s="60">
        <v>12626.06</v>
      </c>
      <c r="S1810" s="60">
        <v>12626.06</v>
      </c>
      <c r="T1810" s="135">
        <f>N1810/S1810</f>
        <v>0.83000793596735645</v>
      </c>
      <c r="U1810" s="55">
        <f>TRUNC(J1810*H1810,2)</f>
        <v>0</v>
      </c>
      <c r="V1810" s="55">
        <f>TRUNC(L1810*H1810,2)</f>
        <v>0</v>
      </c>
      <c r="X1810" s="36" t="b">
        <v>1</v>
      </c>
    </row>
    <row r="1811" spans="1:24" ht="24" x14ac:dyDescent="0.3">
      <c r="A1811" s="42" t="s">
        <v>4900</v>
      </c>
      <c r="B1811" s="128" t="s">
        <v>2634</v>
      </c>
      <c r="C1811" s="50" t="s">
        <v>197</v>
      </c>
      <c r="D1811" s="57" t="s">
        <v>465</v>
      </c>
      <c r="E1811" s="56" t="s">
        <v>466</v>
      </c>
      <c r="F1811" s="53" t="s">
        <v>164</v>
      </c>
      <c r="G1811" s="54">
        <v>119.92</v>
      </c>
      <c r="H1811" s="55">
        <v>119.92</v>
      </c>
      <c r="I1811" s="73">
        <v>71.739999999999995</v>
      </c>
      <c r="J1811" s="55">
        <v>59.55</v>
      </c>
      <c r="K1811" s="73">
        <v>21.88</v>
      </c>
      <c r="L1811" s="55">
        <v>18.16</v>
      </c>
      <c r="M1811" s="55">
        <f>TRUNC(((J1811*G1811)+(L1811*G1811)),2)</f>
        <v>9318.98</v>
      </c>
      <c r="N1811" s="55">
        <f>TRUNC(((J1811*H1811)+(L1811*H1811)),2)</f>
        <v>9318.98</v>
      </c>
      <c r="O1811" s="38"/>
      <c r="P1811" s="55">
        <v>71.739999999999995</v>
      </c>
      <c r="Q1811" s="55">
        <v>21.88</v>
      </c>
      <c r="R1811" s="55">
        <v>11226.91</v>
      </c>
      <c r="S1811" s="55">
        <v>11226.91</v>
      </c>
      <c r="T1811" s="135">
        <f>N1811/S1811</f>
        <v>0.83005742452731868</v>
      </c>
      <c r="U1811" s="55">
        <f>TRUNC(J1811*H1811,2)</f>
        <v>7141.23</v>
      </c>
      <c r="V1811" s="55">
        <f>TRUNC(L1811*H1811,2)</f>
        <v>2177.7399999999998</v>
      </c>
      <c r="X1811" s="36" t="b">
        <v>1</v>
      </c>
    </row>
    <row r="1812" spans="1:24" x14ac:dyDescent="0.25">
      <c r="A1812" s="42" t="s">
        <v>4901</v>
      </c>
      <c r="B1812" s="128" t="s">
        <v>2635</v>
      </c>
      <c r="C1812" s="50" t="s">
        <v>197</v>
      </c>
      <c r="D1812" s="57" t="s">
        <v>468</v>
      </c>
      <c r="E1812" s="56" t="s">
        <v>469</v>
      </c>
      <c r="F1812" s="53" t="s">
        <v>172</v>
      </c>
      <c r="G1812" s="54">
        <v>67.92</v>
      </c>
      <c r="H1812" s="55">
        <v>67.92</v>
      </c>
      <c r="I1812" s="73">
        <v>20.25</v>
      </c>
      <c r="J1812" s="55">
        <v>16.8</v>
      </c>
      <c r="K1812" s="73">
        <v>0.35</v>
      </c>
      <c r="L1812" s="55">
        <v>0.28999999999999998</v>
      </c>
      <c r="M1812" s="55">
        <f>TRUNC(((J1812*G1812)+(L1812*G1812)),2)</f>
        <v>1160.75</v>
      </c>
      <c r="N1812" s="55">
        <f>TRUNC(((J1812*H1812)+(L1812*H1812)),2)</f>
        <v>1160.75</v>
      </c>
      <c r="O1812" s="37"/>
      <c r="P1812" s="55">
        <v>20.25</v>
      </c>
      <c r="Q1812" s="55">
        <v>0.35</v>
      </c>
      <c r="R1812" s="55">
        <v>1399.15</v>
      </c>
      <c r="S1812" s="55">
        <v>1399.15</v>
      </c>
      <c r="T1812" s="135">
        <f>N1812/S1812</f>
        <v>0.82961083514991241</v>
      </c>
      <c r="U1812" s="55">
        <f>TRUNC(J1812*H1812,2)</f>
        <v>1141.05</v>
      </c>
      <c r="V1812" s="55">
        <f>TRUNC(L1812*H1812,2)</f>
        <v>19.690000000000001</v>
      </c>
      <c r="X1812" s="36" t="b">
        <v>1</v>
      </c>
    </row>
    <row r="1813" spans="1:24" x14ac:dyDescent="0.25">
      <c r="A1813" s="42" t="s">
        <v>4902</v>
      </c>
      <c r="B1813" s="129" t="s">
        <v>2636</v>
      </c>
      <c r="C1813" s="133"/>
      <c r="D1813" s="133"/>
      <c r="E1813" s="58" t="s">
        <v>471</v>
      </c>
      <c r="F1813" s="133"/>
      <c r="G1813" s="59"/>
      <c r="H1813" s="59"/>
      <c r="I1813" s="72"/>
      <c r="J1813" s="59"/>
      <c r="K1813" s="72"/>
      <c r="L1813" s="59"/>
      <c r="M1813" s="60">
        <f>SUM(M1814:M1815)</f>
        <v>2391.8000000000002</v>
      </c>
      <c r="N1813" s="60">
        <f>SUM(N1814:N1815)</f>
        <v>2391.8000000000002</v>
      </c>
      <c r="O1813" s="37"/>
      <c r="P1813" s="59"/>
      <c r="Q1813" s="59"/>
      <c r="R1813" s="60">
        <v>2881.77</v>
      </c>
      <c r="S1813" s="60">
        <v>2881.77</v>
      </c>
      <c r="T1813" s="135">
        <f>N1813/S1813</f>
        <v>0.82997602168111961</v>
      </c>
      <c r="U1813" s="55">
        <f>TRUNC(J1813*H1813,2)</f>
        <v>0</v>
      </c>
      <c r="V1813" s="55">
        <f>TRUNC(L1813*H1813,2)</f>
        <v>0</v>
      </c>
      <c r="X1813" s="36" t="b">
        <v>1</v>
      </c>
    </row>
    <row r="1814" spans="1:24" ht="24" x14ac:dyDescent="0.3">
      <c r="A1814" s="42" t="s">
        <v>4903</v>
      </c>
      <c r="B1814" s="128" t="s">
        <v>2637</v>
      </c>
      <c r="C1814" s="50" t="s">
        <v>163</v>
      </c>
      <c r="D1814" s="51">
        <v>220100</v>
      </c>
      <c r="E1814" s="56" t="s">
        <v>2059</v>
      </c>
      <c r="F1814" s="53" t="s">
        <v>164</v>
      </c>
      <c r="G1814" s="54">
        <v>29.7</v>
      </c>
      <c r="H1814" s="55">
        <v>29.7</v>
      </c>
      <c r="I1814" s="73">
        <v>48.02</v>
      </c>
      <c r="J1814" s="55">
        <v>39.86</v>
      </c>
      <c r="K1814" s="73">
        <v>39.35</v>
      </c>
      <c r="L1814" s="55">
        <v>32.659999999999997</v>
      </c>
      <c r="M1814" s="55">
        <f>TRUNC(((J1814*G1814)+(L1814*G1814)),2)</f>
        <v>2153.84</v>
      </c>
      <c r="N1814" s="55">
        <f>TRUNC(((J1814*H1814)+(L1814*H1814)),2)</f>
        <v>2153.84</v>
      </c>
      <c r="O1814" s="38"/>
      <c r="P1814" s="55">
        <v>48.02</v>
      </c>
      <c r="Q1814" s="55">
        <v>39.35</v>
      </c>
      <c r="R1814" s="55">
        <v>2594.88</v>
      </c>
      <c r="S1814" s="55">
        <v>2594.88</v>
      </c>
      <c r="T1814" s="135">
        <f>N1814/S1814</f>
        <v>0.8300345295350845</v>
      </c>
      <c r="U1814" s="55">
        <f>TRUNC(J1814*H1814,2)</f>
        <v>1183.8399999999999</v>
      </c>
      <c r="V1814" s="55">
        <f>TRUNC(L1814*H1814,2)</f>
        <v>970</v>
      </c>
      <c r="X1814" s="36" t="b">
        <v>1</v>
      </c>
    </row>
    <row r="1815" spans="1:24" x14ac:dyDescent="0.25">
      <c r="A1815" s="42" t="s">
        <v>4904</v>
      </c>
      <c r="B1815" s="128" t="s">
        <v>2638</v>
      </c>
      <c r="C1815" s="50" t="s">
        <v>163</v>
      </c>
      <c r="D1815" s="51">
        <v>220902</v>
      </c>
      <c r="E1815" s="56" t="s">
        <v>474</v>
      </c>
      <c r="F1815" s="53" t="s">
        <v>172</v>
      </c>
      <c r="G1815" s="54">
        <v>28.95</v>
      </c>
      <c r="H1815" s="55">
        <v>28.95</v>
      </c>
      <c r="I1815" s="73">
        <v>1.53</v>
      </c>
      <c r="J1815" s="55">
        <v>1.27</v>
      </c>
      <c r="K1815" s="73">
        <v>8.3800000000000008</v>
      </c>
      <c r="L1815" s="55">
        <v>6.95</v>
      </c>
      <c r="M1815" s="55">
        <f>TRUNC(((J1815*G1815)+(L1815*G1815)),2)</f>
        <v>237.96</v>
      </c>
      <c r="N1815" s="55">
        <f>TRUNC(((J1815*H1815)+(L1815*H1815)),2)</f>
        <v>237.96</v>
      </c>
      <c r="O1815" s="37"/>
      <c r="P1815" s="55">
        <v>1.53</v>
      </c>
      <c r="Q1815" s="55">
        <v>8.3800000000000008</v>
      </c>
      <c r="R1815" s="55">
        <v>286.89</v>
      </c>
      <c r="S1815" s="55">
        <v>286.89</v>
      </c>
      <c r="T1815" s="135">
        <f>N1815/S1815</f>
        <v>0.82944682630973554</v>
      </c>
      <c r="U1815" s="55">
        <f>TRUNC(J1815*H1815,2)</f>
        <v>36.76</v>
      </c>
      <c r="V1815" s="55">
        <f>TRUNC(L1815*H1815,2)</f>
        <v>201.2</v>
      </c>
      <c r="X1815" s="36" t="b">
        <v>1</v>
      </c>
    </row>
    <row r="1816" spans="1:24" x14ac:dyDescent="0.25">
      <c r="A1816" s="42" t="s">
        <v>4905</v>
      </c>
      <c r="B1816" s="127" t="s">
        <v>2639</v>
      </c>
      <c r="C1816" s="132"/>
      <c r="D1816" s="132"/>
      <c r="E1816" s="47" t="s">
        <v>111</v>
      </c>
      <c r="F1816" s="132"/>
      <c r="G1816" s="48"/>
      <c r="H1816" s="48"/>
      <c r="I1816" s="72"/>
      <c r="J1816" s="48"/>
      <c r="K1816" s="72"/>
      <c r="L1816" s="48"/>
      <c r="M1816" s="314">
        <f>M1817</f>
        <v>1495.8</v>
      </c>
      <c r="N1816" s="314">
        <f>N1817</f>
        <v>1495.8</v>
      </c>
      <c r="O1816" s="37"/>
      <c r="P1816" s="48"/>
      <c r="Q1816" s="48"/>
      <c r="R1816" s="314">
        <v>1802.53</v>
      </c>
      <c r="S1816" s="314">
        <v>1802.53</v>
      </c>
      <c r="T1816" s="135">
        <f>N1816/S1816</f>
        <v>0.82983362274136907</v>
      </c>
      <c r="U1816" s="55">
        <f>TRUNC(J1816*H1816,2)</f>
        <v>0</v>
      </c>
      <c r="V1816" s="55">
        <f>TRUNC(L1816*H1816,2)</f>
        <v>0</v>
      </c>
      <c r="X1816" s="36" t="b">
        <v>1</v>
      </c>
    </row>
    <row r="1817" spans="1:24" x14ac:dyDescent="0.25">
      <c r="A1817" s="42" t="s">
        <v>4906</v>
      </c>
      <c r="B1817" s="128" t="s">
        <v>2640</v>
      </c>
      <c r="C1817" s="50" t="s">
        <v>163</v>
      </c>
      <c r="D1817" s="51">
        <v>240106</v>
      </c>
      <c r="E1817" s="56" t="s">
        <v>477</v>
      </c>
      <c r="F1817" s="53" t="s">
        <v>172</v>
      </c>
      <c r="G1817" s="54">
        <v>40.68</v>
      </c>
      <c r="H1817" s="55">
        <v>40.68</v>
      </c>
      <c r="I1817" s="73">
        <v>28.58</v>
      </c>
      <c r="J1817" s="55">
        <v>23.72</v>
      </c>
      <c r="K1817" s="73">
        <v>15.73</v>
      </c>
      <c r="L1817" s="55">
        <v>13.05</v>
      </c>
      <c r="M1817" s="55">
        <f>TRUNC(((J1817*G1817)+(L1817*G1817)),2)</f>
        <v>1495.8</v>
      </c>
      <c r="N1817" s="55">
        <f>TRUNC(((J1817*H1817)+(L1817*H1817)),2)</f>
        <v>1495.8</v>
      </c>
      <c r="O1817" s="37"/>
      <c r="P1817" s="55">
        <v>28.58</v>
      </c>
      <c r="Q1817" s="55">
        <v>15.73</v>
      </c>
      <c r="R1817" s="55">
        <v>1802.53</v>
      </c>
      <c r="S1817" s="55">
        <v>1802.53</v>
      </c>
      <c r="T1817" s="135">
        <f>N1817/S1817</f>
        <v>0.82983362274136907</v>
      </c>
      <c r="U1817" s="55">
        <f>TRUNC(J1817*H1817,2)</f>
        <v>964.92</v>
      </c>
      <c r="V1817" s="55">
        <f>TRUNC(L1817*H1817,2)</f>
        <v>530.87</v>
      </c>
      <c r="X1817" s="36" t="b">
        <v>1</v>
      </c>
    </row>
    <row r="1818" spans="1:24" x14ac:dyDescent="0.25">
      <c r="A1818" s="42" t="s">
        <v>4907</v>
      </c>
      <c r="B1818" s="127" t="s">
        <v>2641</v>
      </c>
      <c r="C1818" s="132"/>
      <c r="D1818" s="132"/>
      <c r="E1818" s="47" t="s">
        <v>115</v>
      </c>
      <c r="F1818" s="132"/>
      <c r="G1818" s="48"/>
      <c r="H1818" s="48"/>
      <c r="I1818" s="72"/>
      <c r="J1818" s="48"/>
      <c r="K1818" s="72"/>
      <c r="L1818" s="48"/>
      <c r="M1818" s="314">
        <f>M1819+M1822+M1825+M1828+M1830+M1832+M1834+M1836</f>
        <v>10450.140000000001</v>
      </c>
      <c r="N1818" s="314">
        <f>N1819+N1822+N1825+N1828+N1830+N1832+N1834+N1836</f>
        <v>10450.140000000001</v>
      </c>
      <c r="O1818" s="37"/>
      <c r="P1818" s="48"/>
      <c r="Q1818" s="48"/>
      <c r="R1818" s="314">
        <v>12598.85</v>
      </c>
      <c r="S1818" s="314">
        <v>12598.85</v>
      </c>
      <c r="T1818" s="135">
        <f>N1818/S1818</f>
        <v>0.82945189441893519</v>
      </c>
      <c r="U1818" s="55">
        <f>TRUNC(J1818*H1818,2)</f>
        <v>0</v>
      </c>
      <c r="V1818" s="55">
        <f>TRUNC(L1818*H1818,2)</f>
        <v>0</v>
      </c>
      <c r="X1818" s="36" t="b">
        <v>1</v>
      </c>
    </row>
    <row r="1819" spans="1:24" x14ac:dyDescent="0.25">
      <c r="A1819" s="42" t="s">
        <v>4908</v>
      </c>
      <c r="B1819" s="129" t="s">
        <v>2642</v>
      </c>
      <c r="C1819" s="133"/>
      <c r="D1819" s="133"/>
      <c r="E1819" s="58" t="s">
        <v>480</v>
      </c>
      <c r="F1819" s="133"/>
      <c r="G1819" s="59"/>
      <c r="H1819" s="59"/>
      <c r="I1819" s="72"/>
      <c r="J1819" s="59"/>
      <c r="K1819" s="72"/>
      <c r="L1819" s="59"/>
      <c r="M1819" s="60">
        <f>SUM(M1820:M1821)</f>
        <v>1993.27</v>
      </c>
      <c r="N1819" s="60">
        <f>SUM(N1820:N1821)</f>
        <v>1993.27</v>
      </c>
      <c r="O1819" s="37"/>
      <c r="P1819" s="59"/>
      <c r="Q1819" s="59"/>
      <c r="R1819" s="60">
        <v>2403.4899999999998</v>
      </c>
      <c r="S1819" s="60">
        <v>2403.4899999999998</v>
      </c>
      <c r="T1819" s="135">
        <f>N1819/S1819</f>
        <v>0.8293231925242045</v>
      </c>
      <c r="U1819" s="55">
        <f>TRUNC(J1819*H1819,2)</f>
        <v>0</v>
      </c>
      <c r="V1819" s="55">
        <f>TRUNC(L1819*H1819,2)</f>
        <v>0</v>
      </c>
      <c r="X1819" s="36" t="b">
        <v>1</v>
      </c>
    </row>
    <row r="1820" spans="1:24" x14ac:dyDescent="0.25">
      <c r="A1820" s="42" t="s">
        <v>4909</v>
      </c>
      <c r="B1820" s="128" t="s">
        <v>2643</v>
      </c>
      <c r="C1820" s="50" t="s">
        <v>163</v>
      </c>
      <c r="D1820" s="51">
        <v>261300</v>
      </c>
      <c r="E1820" s="56" t="s">
        <v>482</v>
      </c>
      <c r="F1820" s="53" t="s">
        <v>164</v>
      </c>
      <c r="G1820" s="54">
        <v>85.11</v>
      </c>
      <c r="H1820" s="55">
        <v>85.11</v>
      </c>
      <c r="I1820" s="73">
        <v>2.19</v>
      </c>
      <c r="J1820" s="55">
        <v>1.81</v>
      </c>
      <c r="K1820" s="73">
        <v>9.6999999999999993</v>
      </c>
      <c r="L1820" s="55">
        <v>8.0500000000000007</v>
      </c>
      <c r="M1820" s="55">
        <f>TRUNC(((J1820*G1820)+(L1820*G1820)),2)</f>
        <v>839.18</v>
      </c>
      <c r="N1820" s="55">
        <f>TRUNC(((J1820*H1820)+(L1820*H1820)),2)</f>
        <v>839.18</v>
      </c>
      <c r="O1820" s="37"/>
      <c r="P1820" s="55">
        <v>2.19</v>
      </c>
      <c r="Q1820" s="55">
        <v>9.6999999999999993</v>
      </c>
      <c r="R1820" s="55">
        <v>1011.95</v>
      </c>
      <c r="S1820" s="55">
        <v>1011.95</v>
      </c>
      <c r="T1820" s="135">
        <f>N1820/S1820</f>
        <v>0.82927022086071434</v>
      </c>
      <c r="U1820" s="55">
        <f>TRUNC(J1820*H1820,2)</f>
        <v>154.04</v>
      </c>
      <c r="V1820" s="55">
        <f>TRUNC(L1820*H1820,2)</f>
        <v>685.13</v>
      </c>
      <c r="X1820" s="36" t="b">
        <v>1</v>
      </c>
    </row>
    <row r="1821" spans="1:24" x14ac:dyDescent="0.25">
      <c r="A1821" s="42" t="s">
        <v>4910</v>
      </c>
      <c r="B1821" s="128" t="s">
        <v>2644</v>
      </c>
      <c r="C1821" s="50" t="s">
        <v>163</v>
      </c>
      <c r="D1821" s="51">
        <v>261550</v>
      </c>
      <c r="E1821" s="56" t="s">
        <v>484</v>
      </c>
      <c r="F1821" s="53" t="s">
        <v>164</v>
      </c>
      <c r="G1821" s="54">
        <v>85.11</v>
      </c>
      <c r="H1821" s="55">
        <v>85.11</v>
      </c>
      <c r="I1821" s="73">
        <v>7.39</v>
      </c>
      <c r="J1821" s="55">
        <v>6.13</v>
      </c>
      <c r="K1821" s="73">
        <v>8.9600000000000009</v>
      </c>
      <c r="L1821" s="55">
        <v>7.43</v>
      </c>
      <c r="M1821" s="55">
        <f>TRUNC(((J1821*G1821)+(L1821*G1821)),2)</f>
        <v>1154.0899999999999</v>
      </c>
      <c r="N1821" s="55">
        <f>TRUNC(((J1821*H1821)+(L1821*H1821)),2)</f>
        <v>1154.0899999999999</v>
      </c>
      <c r="O1821" s="37"/>
      <c r="P1821" s="55">
        <v>7.39</v>
      </c>
      <c r="Q1821" s="55">
        <v>8.9600000000000009</v>
      </c>
      <c r="R1821" s="55">
        <v>1391.54</v>
      </c>
      <c r="S1821" s="55">
        <v>1391.54</v>
      </c>
      <c r="T1821" s="135">
        <f>N1821/S1821</f>
        <v>0.82936171435963035</v>
      </c>
      <c r="U1821" s="55">
        <f>TRUNC(J1821*H1821,2)</f>
        <v>521.72</v>
      </c>
      <c r="V1821" s="55">
        <f>TRUNC(L1821*H1821,2)</f>
        <v>632.36</v>
      </c>
      <c r="X1821" s="36" t="b">
        <v>1</v>
      </c>
    </row>
    <row r="1822" spans="1:24" x14ac:dyDescent="0.25">
      <c r="A1822" s="42" t="s">
        <v>4911</v>
      </c>
      <c r="B1822" s="129" t="s">
        <v>2645</v>
      </c>
      <c r="C1822" s="133"/>
      <c r="D1822" s="133"/>
      <c r="E1822" s="58" t="s">
        <v>486</v>
      </c>
      <c r="F1822" s="133"/>
      <c r="G1822" s="59"/>
      <c r="H1822" s="59"/>
      <c r="I1822" s="72"/>
      <c r="J1822" s="59"/>
      <c r="K1822" s="72"/>
      <c r="L1822" s="59"/>
      <c r="M1822" s="60">
        <f>SUM(M1823:M1824)</f>
        <v>1680.55</v>
      </c>
      <c r="N1822" s="60">
        <f>SUM(N1823:N1824)</f>
        <v>1680.55</v>
      </c>
      <c r="O1822" s="37"/>
      <c r="P1822" s="59"/>
      <c r="Q1822" s="59"/>
      <c r="R1822" s="60">
        <v>2026.08</v>
      </c>
      <c r="S1822" s="60">
        <v>2026.08</v>
      </c>
      <c r="T1822" s="135">
        <f>N1822/S1822</f>
        <v>0.8294588565110953</v>
      </c>
      <c r="U1822" s="55">
        <f>TRUNC(J1822*H1822,2)</f>
        <v>0</v>
      </c>
      <c r="V1822" s="55">
        <f>TRUNC(L1822*H1822,2)</f>
        <v>0</v>
      </c>
      <c r="X1822" s="36" t="b">
        <v>1</v>
      </c>
    </row>
    <row r="1823" spans="1:24" x14ac:dyDescent="0.25">
      <c r="A1823" s="42" t="s">
        <v>4912</v>
      </c>
      <c r="B1823" s="128" t="s">
        <v>2646</v>
      </c>
      <c r="C1823" s="50" t="s">
        <v>163</v>
      </c>
      <c r="D1823" s="51">
        <v>261300</v>
      </c>
      <c r="E1823" s="56" t="s">
        <v>482</v>
      </c>
      <c r="F1823" s="53" t="s">
        <v>164</v>
      </c>
      <c r="G1823" s="54">
        <v>84.07</v>
      </c>
      <c r="H1823" s="55">
        <v>84.07</v>
      </c>
      <c r="I1823" s="73">
        <v>2.19</v>
      </c>
      <c r="J1823" s="55">
        <v>1.81</v>
      </c>
      <c r="K1823" s="73">
        <v>9.6999999999999993</v>
      </c>
      <c r="L1823" s="55">
        <v>8.0500000000000007</v>
      </c>
      <c r="M1823" s="55">
        <f>TRUNC(((J1823*G1823)+(L1823*G1823)),2)</f>
        <v>828.93</v>
      </c>
      <c r="N1823" s="55">
        <f>TRUNC(((J1823*H1823)+(L1823*H1823)),2)</f>
        <v>828.93</v>
      </c>
      <c r="O1823" s="37"/>
      <c r="P1823" s="55">
        <v>2.19</v>
      </c>
      <c r="Q1823" s="55">
        <v>9.6999999999999993</v>
      </c>
      <c r="R1823" s="55">
        <v>999.59</v>
      </c>
      <c r="S1823" s="55">
        <v>999.59</v>
      </c>
      <c r="T1823" s="135">
        <f>N1823/S1823</f>
        <v>0.829270000700287</v>
      </c>
      <c r="U1823" s="55">
        <f>TRUNC(J1823*H1823,2)</f>
        <v>152.16</v>
      </c>
      <c r="V1823" s="55">
        <f>TRUNC(L1823*H1823,2)</f>
        <v>676.76</v>
      </c>
      <c r="X1823" s="36" t="b">
        <v>1</v>
      </c>
    </row>
    <row r="1824" spans="1:24" x14ac:dyDescent="0.25">
      <c r="A1824" s="42" t="s">
        <v>4913</v>
      </c>
      <c r="B1824" s="128" t="s">
        <v>2647</v>
      </c>
      <c r="C1824" s="50" t="s">
        <v>163</v>
      </c>
      <c r="D1824" s="51">
        <v>261001</v>
      </c>
      <c r="E1824" s="56" t="s">
        <v>489</v>
      </c>
      <c r="F1824" s="53" t="s">
        <v>164</v>
      </c>
      <c r="G1824" s="54">
        <v>84.07</v>
      </c>
      <c r="H1824" s="55">
        <v>84.07</v>
      </c>
      <c r="I1824" s="73">
        <v>4.28</v>
      </c>
      <c r="J1824" s="55">
        <v>3.55</v>
      </c>
      <c r="K1824" s="73">
        <v>7.93</v>
      </c>
      <c r="L1824" s="55">
        <v>6.58</v>
      </c>
      <c r="M1824" s="55">
        <f>TRUNC(((J1824*G1824)+(L1824*G1824)),2)</f>
        <v>851.62</v>
      </c>
      <c r="N1824" s="55">
        <f>TRUNC(((J1824*H1824)+(L1824*H1824)),2)</f>
        <v>851.62</v>
      </c>
      <c r="O1824" s="37"/>
      <c r="P1824" s="55">
        <v>4.28</v>
      </c>
      <c r="Q1824" s="55">
        <v>7.93</v>
      </c>
      <c r="R1824" s="55">
        <v>1026.49</v>
      </c>
      <c r="S1824" s="55">
        <v>1026.49</v>
      </c>
      <c r="T1824" s="135">
        <f>N1824/S1824</f>
        <v>0.82964276320275887</v>
      </c>
      <c r="U1824" s="55">
        <f>TRUNC(J1824*H1824,2)</f>
        <v>298.44</v>
      </c>
      <c r="V1824" s="55">
        <f>TRUNC(L1824*H1824,2)</f>
        <v>553.17999999999995</v>
      </c>
      <c r="X1824" s="36" t="b">
        <v>1</v>
      </c>
    </row>
    <row r="1825" spans="1:24" x14ac:dyDescent="0.25">
      <c r="A1825" s="42" t="s">
        <v>4914</v>
      </c>
      <c r="B1825" s="129" t="s">
        <v>2648</v>
      </c>
      <c r="C1825" s="133"/>
      <c r="D1825" s="133"/>
      <c r="E1825" s="58" t="s">
        <v>491</v>
      </c>
      <c r="F1825" s="133"/>
      <c r="G1825" s="59"/>
      <c r="H1825" s="59"/>
      <c r="I1825" s="72"/>
      <c r="J1825" s="59"/>
      <c r="K1825" s="72"/>
      <c r="L1825" s="59"/>
      <c r="M1825" s="60">
        <f>SUM(M1826:M1827)</f>
        <v>1863.02</v>
      </c>
      <c r="N1825" s="60">
        <f>SUM(N1826:N1827)</f>
        <v>1863.02</v>
      </c>
      <c r="O1825" s="37"/>
      <c r="P1825" s="59"/>
      <c r="Q1825" s="59"/>
      <c r="R1825" s="60">
        <v>2245.9</v>
      </c>
      <c r="S1825" s="60">
        <v>2245.9</v>
      </c>
      <c r="T1825" s="135">
        <f>N1825/S1825</f>
        <v>0.82952045950398501</v>
      </c>
      <c r="U1825" s="55">
        <f>TRUNC(J1825*H1825,2)</f>
        <v>0</v>
      </c>
      <c r="V1825" s="55">
        <f>TRUNC(L1825*H1825,2)</f>
        <v>0</v>
      </c>
      <c r="X1825" s="36" t="b">
        <v>1</v>
      </c>
    </row>
    <row r="1826" spans="1:24" x14ac:dyDescent="0.25">
      <c r="A1826" s="42" t="s">
        <v>4915</v>
      </c>
      <c r="B1826" s="128" t="s">
        <v>2649</v>
      </c>
      <c r="C1826" s="50" t="s">
        <v>163</v>
      </c>
      <c r="D1826" s="51">
        <v>261300</v>
      </c>
      <c r="E1826" s="56" t="s">
        <v>482</v>
      </c>
      <c r="F1826" s="53" t="s">
        <v>164</v>
      </c>
      <c r="G1826" s="54">
        <v>104.9</v>
      </c>
      <c r="H1826" s="55">
        <v>104.9</v>
      </c>
      <c r="I1826" s="73">
        <v>2.19</v>
      </c>
      <c r="J1826" s="55">
        <v>1.81</v>
      </c>
      <c r="K1826" s="73">
        <v>9.6999999999999993</v>
      </c>
      <c r="L1826" s="55">
        <v>8.0500000000000007</v>
      </c>
      <c r="M1826" s="55">
        <f>TRUNC(((J1826*G1826)+(L1826*G1826)),2)</f>
        <v>1034.31</v>
      </c>
      <c r="N1826" s="55">
        <f>TRUNC(((J1826*H1826)+(L1826*H1826)),2)</f>
        <v>1034.31</v>
      </c>
      <c r="O1826" s="37"/>
      <c r="P1826" s="55">
        <v>2.19</v>
      </c>
      <c r="Q1826" s="55">
        <v>9.6999999999999993</v>
      </c>
      <c r="R1826" s="55">
        <v>1247.26</v>
      </c>
      <c r="S1826" s="55">
        <v>1247.26</v>
      </c>
      <c r="T1826" s="135">
        <f>N1826/S1826</f>
        <v>0.82926575052515106</v>
      </c>
      <c r="U1826" s="55">
        <f>TRUNC(J1826*H1826,2)</f>
        <v>189.86</v>
      </c>
      <c r="V1826" s="55">
        <f>TRUNC(L1826*H1826,2)</f>
        <v>844.44</v>
      </c>
      <c r="X1826" s="36" t="b">
        <v>1</v>
      </c>
    </row>
    <row r="1827" spans="1:24" x14ac:dyDescent="0.25">
      <c r="A1827" s="42" t="s">
        <v>4916</v>
      </c>
      <c r="B1827" s="128" t="s">
        <v>2650</v>
      </c>
      <c r="C1827" s="50" t="s">
        <v>163</v>
      </c>
      <c r="D1827" s="51">
        <v>261307</v>
      </c>
      <c r="E1827" s="56" t="s">
        <v>494</v>
      </c>
      <c r="F1827" s="53" t="s">
        <v>164</v>
      </c>
      <c r="G1827" s="54">
        <v>104.9</v>
      </c>
      <c r="H1827" s="55">
        <v>104.9</v>
      </c>
      <c r="I1827" s="73">
        <v>3.82</v>
      </c>
      <c r="J1827" s="55">
        <v>3.17</v>
      </c>
      <c r="K1827" s="73">
        <v>5.7</v>
      </c>
      <c r="L1827" s="55">
        <v>4.7300000000000004</v>
      </c>
      <c r="M1827" s="55">
        <f>TRUNC(((J1827*G1827)+(L1827*G1827)),2)</f>
        <v>828.71</v>
      </c>
      <c r="N1827" s="55">
        <f>TRUNC(((J1827*H1827)+(L1827*H1827)),2)</f>
        <v>828.71</v>
      </c>
      <c r="O1827" s="37"/>
      <c r="P1827" s="55">
        <v>3.82</v>
      </c>
      <c r="Q1827" s="55">
        <v>5.7</v>
      </c>
      <c r="R1827" s="55">
        <v>998.64</v>
      </c>
      <c r="S1827" s="55">
        <v>998.64</v>
      </c>
      <c r="T1827" s="135">
        <f>N1827/S1827</f>
        <v>0.82983858046943848</v>
      </c>
      <c r="U1827" s="55">
        <f>TRUNC(J1827*H1827,2)</f>
        <v>332.53</v>
      </c>
      <c r="V1827" s="55">
        <f>TRUNC(L1827*H1827,2)</f>
        <v>496.17</v>
      </c>
      <c r="X1827" s="36" t="b">
        <v>1</v>
      </c>
    </row>
    <row r="1828" spans="1:24" x14ac:dyDescent="0.25">
      <c r="A1828" s="42" t="s">
        <v>4917</v>
      </c>
      <c r="B1828" s="129" t="s">
        <v>2651</v>
      </c>
      <c r="C1828" s="133"/>
      <c r="D1828" s="133"/>
      <c r="E1828" s="58" t="s">
        <v>496</v>
      </c>
      <c r="F1828" s="133"/>
      <c r="G1828" s="59"/>
      <c r="H1828" s="59"/>
      <c r="I1828" s="72"/>
      <c r="J1828" s="59"/>
      <c r="K1828" s="72"/>
      <c r="L1828" s="59"/>
      <c r="M1828" s="60">
        <f>M1829</f>
        <v>919.47</v>
      </c>
      <c r="N1828" s="60">
        <f>N1829</f>
        <v>919.47</v>
      </c>
      <c r="O1828" s="37"/>
      <c r="P1828" s="59"/>
      <c r="Q1828" s="59"/>
      <c r="R1828" s="60">
        <v>1108.8499999999999</v>
      </c>
      <c r="S1828" s="60">
        <v>1108.8499999999999</v>
      </c>
      <c r="T1828" s="135">
        <f>N1828/S1828</f>
        <v>0.82921044325201798</v>
      </c>
      <c r="U1828" s="55">
        <f>TRUNC(J1828*H1828,2)</f>
        <v>0</v>
      </c>
      <c r="V1828" s="55">
        <f>TRUNC(L1828*H1828,2)</f>
        <v>0</v>
      </c>
      <c r="X1828" s="36" t="b">
        <v>1</v>
      </c>
    </row>
    <row r="1829" spans="1:24" x14ac:dyDescent="0.25">
      <c r="A1829" s="42" t="s">
        <v>4918</v>
      </c>
      <c r="B1829" s="128" t="s">
        <v>2652</v>
      </c>
      <c r="C1829" s="50" t="s">
        <v>163</v>
      </c>
      <c r="D1829" s="51">
        <v>261000</v>
      </c>
      <c r="E1829" s="56" t="s">
        <v>498</v>
      </c>
      <c r="F1829" s="53" t="s">
        <v>164</v>
      </c>
      <c r="G1829" s="54">
        <v>83.06</v>
      </c>
      <c r="H1829" s="55">
        <v>83.06</v>
      </c>
      <c r="I1829" s="73">
        <v>5.37</v>
      </c>
      <c r="J1829" s="55">
        <v>4.45</v>
      </c>
      <c r="K1829" s="73">
        <v>7.98</v>
      </c>
      <c r="L1829" s="55">
        <v>6.62</v>
      </c>
      <c r="M1829" s="55">
        <f>TRUNC(((J1829*G1829)+(L1829*G1829)),2)</f>
        <v>919.47</v>
      </c>
      <c r="N1829" s="55">
        <f>TRUNC(((J1829*H1829)+(L1829*H1829)),2)</f>
        <v>919.47</v>
      </c>
      <c r="O1829" s="37"/>
      <c r="P1829" s="55">
        <v>5.37</v>
      </c>
      <c r="Q1829" s="55">
        <v>7.98</v>
      </c>
      <c r="R1829" s="55">
        <v>1108.8499999999999</v>
      </c>
      <c r="S1829" s="55">
        <v>1108.8499999999999</v>
      </c>
      <c r="T1829" s="135">
        <f>N1829/S1829</f>
        <v>0.82921044325201798</v>
      </c>
      <c r="U1829" s="55">
        <f>TRUNC(J1829*H1829,2)</f>
        <v>369.61</v>
      </c>
      <c r="V1829" s="55">
        <f>TRUNC(L1829*H1829,2)</f>
        <v>549.85</v>
      </c>
      <c r="X1829" s="36" t="b">
        <v>1</v>
      </c>
    </row>
    <row r="1830" spans="1:24" x14ac:dyDescent="0.25">
      <c r="A1830" s="42" t="s">
        <v>4919</v>
      </c>
      <c r="B1830" s="129" t="s">
        <v>2653</v>
      </c>
      <c r="C1830" s="133"/>
      <c r="D1830" s="133"/>
      <c r="E1830" s="58" t="s">
        <v>500</v>
      </c>
      <c r="F1830" s="133"/>
      <c r="G1830" s="59"/>
      <c r="H1830" s="59"/>
      <c r="I1830" s="72"/>
      <c r="J1830" s="59"/>
      <c r="K1830" s="72"/>
      <c r="L1830" s="59"/>
      <c r="M1830" s="60">
        <f>M1831</f>
        <v>316</v>
      </c>
      <c r="N1830" s="60">
        <f>N1831</f>
        <v>316</v>
      </c>
      <c r="O1830" s="37"/>
      <c r="P1830" s="59"/>
      <c r="Q1830" s="59"/>
      <c r="R1830" s="60">
        <v>381.05</v>
      </c>
      <c r="S1830" s="60">
        <v>381.05</v>
      </c>
      <c r="T1830" s="135">
        <f>N1830/S1830</f>
        <v>0.82928749507938593</v>
      </c>
      <c r="U1830" s="55">
        <f>TRUNC(J1830*H1830,2)</f>
        <v>0</v>
      </c>
      <c r="V1830" s="55">
        <f>TRUNC(L1830*H1830,2)</f>
        <v>0</v>
      </c>
      <c r="X1830" s="36" t="b">
        <v>1</v>
      </c>
    </row>
    <row r="1831" spans="1:24" x14ac:dyDescent="0.25">
      <c r="A1831" s="42" t="s">
        <v>4920</v>
      </c>
      <c r="B1831" s="128" t="s">
        <v>2654</v>
      </c>
      <c r="C1831" s="50" t="s">
        <v>163</v>
      </c>
      <c r="D1831" s="51">
        <v>261703</v>
      </c>
      <c r="E1831" s="56" t="s">
        <v>502</v>
      </c>
      <c r="F1831" s="53" t="s">
        <v>164</v>
      </c>
      <c r="G1831" s="54">
        <v>29.7</v>
      </c>
      <c r="H1831" s="55">
        <v>29.7</v>
      </c>
      <c r="I1831" s="73">
        <v>3.87</v>
      </c>
      <c r="J1831" s="55">
        <v>3.21</v>
      </c>
      <c r="K1831" s="73">
        <v>8.9600000000000009</v>
      </c>
      <c r="L1831" s="55">
        <v>7.43</v>
      </c>
      <c r="M1831" s="55">
        <f>TRUNC(((J1831*G1831)+(L1831*G1831)),2)</f>
        <v>316</v>
      </c>
      <c r="N1831" s="55">
        <f>TRUNC(((J1831*H1831)+(L1831*H1831)),2)</f>
        <v>316</v>
      </c>
      <c r="O1831" s="37"/>
      <c r="P1831" s="55">
        <v>3.87</v>
      </c>
      <c r="Q1831" s="55">
        <v>8.9600000000000009</v>
      </c>
      <c r="R1831" s="55">
        <v>381.05</v>
      </c>
      <c r="S1831" s="55">
        <v>381.05</v>
      </c>
      <c r="T1831" s="135">
        <f>N1831/S1831</f>
        <v>0.82928749507938593</v>
      </c>
      <c r="U1831" s="55">
        <f>TRUNC(J1831*H1831,2)</f>
        <v>95.33</v>
      </c>
      <c r="V1831" s="55">
        <f>TRUNC(L1831*H1831,2)</f>
        <v>220.67</v>
      </c>
      <c r="X1831" s="36" t="b">
        <v>1</v>
      </c>
    </row>
    <row r="1832" spans="1:24" x14ac:dyDescent="0.25">
      <c r="A1832" s="42" t="s">
        <v>4921</v>
      </c>
      <c r="B1832" s="129" t="s">
        <v>2655</v>
      </c>
      <c r="C1832" s="133"/>
      <c r="D1832" s="133"/>
      <c r="E1832" s="58" t="s">
        <v>504</v>
      </c>
      <c r="F1832" s="133"/>
      <c r="G1832" s="59"/>
      <c r="H1832" s="59"/>
      <c r="I1832" s="72"/>
      <c r="J1832" s="59"/>
      <c r="K1832" s="72"/>
      <c r="L1832" s="59"/>
      <c r="M1832" s="60">
        <f>M1833</f>
        <v>219.34</v>
      </c>
      <c r="N1832" s="60">
        <f>N1833</f>
        <v>219.34</v>
      </c>
      <c r="O1832" s="37"/>
      <c r="P1832" s="59"/>
      <c r="Q1832" s="59"/>
      <c r="R1832" s="60">
        <v>264.29000000000002</v>
      </c>
      <c r="S1832" s="60">
        <v>264.29000000000002</v>
      </c>
      <c r="T1832" s="135">
        <f>N1832/S1832</f>
        <v>0.82992167694577923</v>
      </c>
      <c r="U1832" s="55">
        <f>TRUNC(J1832*H1832,2)</f>
        <v>0</v>
      </c>
      <c r="V1832" s="55">
        <f>TRUNC(L1832*H1832,2)</f>
        <v>0</v>
      </c>
      <c r="X1832" s="36" t="b">
        <v>1</v>
      </c>
    </row>
    <row r="1833" spans="1:24" x14ac:dyDescent="0.3">
      <c r="A1833" s="42" t="s">
        <v>4922</v>
      </c>
      <c r="B1833" s="128" t="s">
        <v>2656</v>
      </c>
      <c r="C1833" s="50" t="s">
        <v>163</v>
      </c>
      <c r="D1833" s="51">
        <v>261602</v>
      </c>
      <c r="E1833" s="56" t="s">
        <v>506</v>
      </c>
      <c r="F1833" s="53" t="s">
        <v>164</v>
      </c>
      <c r="G1833" s="54">
        <v>10.08</v>
      </c>
      <c r="H1833" s="55">
        <v>10.08</v>
      </c>
      <c r="I1833" s="73">
        <v>11.35</v>
      </c>
      <c r="J1833" s="55">
        <v>9.42</v>
      </c>
      <c r="K1833" s="73">
        <v>14.87</v>
      </c>
      <c r="L1833" s="55">
        <v>12.34</v>
      </c>
      <c r="M1833" s="55">
        <f>TRUNC(((J1833*G1833)+(L1833*G1833)),2)</f>
        <v>219.34</v>
      </c>
      <c r="N1833" s="55">
        <f>TRUNC(((J1833*H1833)+(L1833*H1833)),2)</f>
        <v>219.34</v>
      </c>
      <c r="O1833" s="38"/>
      <c r="P1833" s="55">
        <v>11.35</v>
      </c>
      <c r="Q1833" s="55">
        <v>14.87</v>
      </c>
      <c r="R1833" s="55">
        <v>264.29000000000002</v>
      </c>
      <c r="S1833" s="55">
        <v>264.29000000000002</v>
      </c>
      <c r="T1833" s="135">
        <f>N1833/S1833</f>
        <v>0.82992167694577923</v>
      </c>
      <c r="U1833" s="55">
        <f>TRUNC(J1833*H1833,2)</f>
        <v>94.95</v>
      </c>
      <c r="V1833" s="55">
        <f>TRUNC(L1833*H1833,2)</f>
        <v>124.38</v>
      </c>
      <c r="X1833" s="36" t="b">
        <v>1</v>
      </c>
    </row>
    <row r="1834" spans="1:24" x14ac:dyDescent="0.25">
      <c r="A1834" s="42" t="s">
        <v>4923</v>
      </c>
      <c r="B1834" s="129" t="s">
        <v>2657</v>
      </c>
      <c r="C1834" s="133"/>
      <c r="D1834" s="133"/>
      <c r="E1834" s="58" t="s">
        <v>508</v>
      </c>
      <c r="F1834" s="133"/>
      <c r="G1834" s="59"/>
      <c r="H1834" s="59"/>
      <c r="I1834" s="72"/>
      <c r="J1834" s="59"/>
      <c r="K1834" s="72"/>
      <c r="L1834" s="59"/>
      <c r="M1834" s="60">
        <f>M1835</f>
        <v>1671.16</v>
      </c>
      <c r="N1834" s="60">
        <f>N1835</f>
        <v>1671.16</v>
      </c>
      <c r="O1834" s="37"/>
      <c r="P1834" s="59"/>
      <c r="Q1834" s="59"/>
      <c r="R1834" s="60">
        <v>2013.69</v>
      </c>
      <c r="S1834" s="60">
        <v>2013.69</v>
      </c>
      <c r="T1834" s="135">
        <f>N1834/S1834</f>
        <v>0.82989933902437818</v>
      </c>
      <c r="U1834" s="55">
        <f>TRUNC(J1834*H1834,2)</f>
        <v>0</v>
      </c>
      <c r="V1834" s="55">
        <f>TRUNC(L1834*H1834,2)</f>
        <v>0</v>
      </c>
      <c r="X1834" s="36" t="b">
        <v>1</v>
      </c>
    </row>
    <row r="1835" spans="1:24" x14ac:dyDescent="0.3">
      <c r="A1835" s="42" t="s">
        <v>4924</v>
      </c>
      <c r="B1835" s="128" t="s">
        <v>2658</v>
      </c>
      <c r="C1835" s="50" t="s">
        <v>163</v>
      </c>
      <c r="D1835" s="51">
        <v>261602</v>
      </c>
      <c r="E1835" s="56" t="s">
        <v>506</v>
      </c>
      <c r="F1835" s="53" t="s">
        <v>164</v>
      </c>
      <c r="G1835" s="54">
        <v>76.8</v>
      </c>
      <c r="H1835" s="55">
        <v>76.8</v>
      </c>
      <c r="I1835" s="73">
        <v>11.35</v>
      </c>
      <c r="J1835" s="55">
        <v>9.42</v>
      </c>
      <c r="K1835" s="73">
        <v>14.87</v>
      </c>
      <c r="L1835" s="55">
        <v>12.34</v>
      </c>
      <c r="M1835" s="55">
        <f>TRUNC(((J1835*G1835)+(L1835*G1835)),2)</f>
        <v>1671.16</v>
      </c>
      <c r="N1835" s="55">
        <f>TRUNC(((J1835*H1835)+(L1835*H1835)),2)</f>
        <v>1671.16</v>
      </c>
      <c r="O1835" s="38"/>
      <c r="P1835" s="55">
        <v>11.35</v>
      </c>
      <c r="Q1835" s="55">
        <v>14.87</v>
      </c>
      <c r="R1835" s="55">
        <v>2013.69</v>
      </c>
      <c r="S1835" s="55">
        <v>2013.69</v>
      </c>
      <c r="T1835" s="135">
        <f>N1835/S1835</f>
        <v>0.82989933902437818</v>
      </c>
      <c r="U1835" s="55">
        <f>TRUNC(J1835*H1835,2)</f>
        <v>723.45</v>
      </c>
      <c r="V1835" s="55">
        <f>TRUNC(L1835*H1835,2)</f>
        <v>947.71</v>
      </c>
      <c r="X1835" s="36" t="b">
        <v>1</v>
      </c>
    </row>
    <row r="1836" spans="1:24" x14ac:dyDescent="0.25">
      <c r="A1836" s="42" t="s">
        <v>4925</v>
      </c>
      <c r="B1836" s="129" t="s">
        <v>2659</v>
      </c>
      <c r="C1836" s="133"/>
      <c r="D1836" s="133"/>
      <c r="E1836" s="58" t="s">
        <v>511</v>
      </c>
      <c r="F1836" s="133"/>
      <c r="G1836" s="59"/>
      <c r="H1836" s="59"/>
      <c r="I1836" s="72"/>
      <c r="J1836" s="59"/>
      <c r="K1836" s="72"/>
      <c r="L1836" s="59"/>
      <c r="M1836" s="60">
        <f>M1837</f>
        <v>1787.33</v>
      </c>
      <c r="N1836" s="60">
        <f>N1837</f>
        <v>1787.33</v>
      </c>
      <c r="O1836" s="37"/>
      <c r="P1836" s="59"/>
      <c r="Q1836" s="59"/>
      <c r="R1836" s="60">
        <v>2155.5</v>
      </c>
      <c r="S1836" s="60">
        <v>2155.5</v>
      </c>
      <c r="T1836" s="135">
        <f>N1836/S1836</f>
        <v>0.82919508234748318</v>
      </c>
      <c r="U1836" s="55">
        <f>TRUNC(J1836*H1836,2)</f>
        <v>0</v>
      </c>
      <c r="V1836" s="55">
        <f>TRUNC(L1836*H1836,2)</f>
        <v>0</v>
      </c>
      <c r="X1836" s="36" t="b">
        <v>1</v>
      </c>
    </row>
    <row r="1837" spans="1:24" x14ac:dyDescent="0.25">
      <c r="A1837" s="42" t="s">
        <v>4926</v>
      </c>
      <c r="B1837" s="128" t="s">
        <v>2660</v>
      </c>
      <c r="C1837" s="50" t="s">
        <v>163</v>
      </c>
      <c r="D1837" s="51">
        <v>261609</v>
      </c>
      <c r="E1837" s="56" t="s">
        <v>513</v>
      </c>
      <c r="F1837" s="53" t="s">
        <v>164</v>
      </c>
      <c r="G1837" s="54">
        <v>162.19</v>
      </c>
      <c r="H1837" s="55">
        <v>162.19</v>
      </c>
      <c r="I1837" s="73">
        <v>9.34</v>
      </c>
      <c r="J1837" s="55">
        <v>7.75</v>
      </c>
      <c r="K1837" s="73">
        <v>3.95</v>
      </c>
      <c r="L1837" s="55">
        <v>3.27</v>
      </c>
      <c r="M1837" s="55">
        <f>TRUNC(((J1837*G1837)+(L1837*G1837)),2)</f>
        <v>1787.33</v>
      </c>
      <c r="N1837" s="55">
        <f>TRUNC(((J1837*H1837)+(L1837*H1837)),2)</f>
        <v>1787.33</v>
      </c>
      <c r="O1837" s="37"/>
      <c r="P1837" s="55">
        <v>9.34</v>
      </c>
      <c r="Q1837" s="55">
        <v>3.95</v>
      </c>
      <c r="R1837" s="55">
        <v>2155.5</v>
      </c>
      <c r="S1837" s="55">
        <v>2155.5</v>
      </c>
      <c r="T1837" s="135">
        <f>N1837/S1837</f>
        <v>0.82919508234748318</v>
      </c>
      <c r="U1837" s="55">
        <f>TRUNC(J1837*H1837,2)</f>
        <v>1256.97</v>
      </c>
      <c r="V1837" s="55">
        <f>TRUNC(L1837*H1837,2)</f>
        <v>530.36</v>
      </c>
      <c r="X1837" s="36" t="b">
        <v>1</v>
      </c>
    </row>
    <row r="1838" spans="1:24" x14ac:dyDescent="0.25">
      <c r="A1838" s="42" t="s">
        <v>4927</v>
      </c>
      <c r="B1838" s="127" t="s">
        <v>2661</v>
      </c>
      <c r="C1838" s="132"/>
      <c r="D1838" s="132"/>
      <c r="E1838" s="47" t="s">
        <v>117</v>
      </c>
      <c r="F1838" s="132"/>
      <c r="G1838" s="48"/>
      <c r="H1838" s="48"/>
      <c r="I1838" s="72"/>
      <c r="J1838" s="48"/>
      <c r="K1838" s="72"/>
      <c r="L1838" s="48"/>
      <c r="M1838" s="49">
        <f>M1839+M1842</f>
        <v>4064.1499999999996</v>
      </c>
      <c r="N1838" s="65">
        <f>N1839+N1842</f>
        <v>4064.1499999999996</v>
      </c>
      <c r="O1838" s="37"/>
      <c r="P1838" s="48"/>
      <c r="Q1838" s="48"/>
      <c r="R1838" s="49">
        <v>4897.6499999999996</v>
      </c>
      <c r="S1838" s="49">
        <v>4897.6499999999996</v>
      </c>
      <c r="T1838" s="135">
        <f>N1838/S1838</f>
        <v>0.82981634048982678</v>
      </c>
      <c r="U1838" s="55">
        <f>TRUNC(J1838*H1838,2)</f>
        <v>0</v>
      </c>
      <c r="V1838" s="55">
        <f>TRUNC(L1838*H1838,2)</f>
        <v>0</v>
      </c>
      <c r="X1838" s="36" t="b">
        <v>1</v>
      </c>
    </row>
    <row r="1839" spans="1:24" x14ac:dyDescent="0.25">
      <c r="A1839" s="42" t="s">
        <v>4928</v>
      </c>
      <c r="B1839" s="129" t="s">
        <v>2662</v>
      </c>
      <c r="C1839" s="133"/>
      <c r="D1839" s="133"/>
      <c r="E1839" s="58" t="s">
        <v>516</v>
      </c>
      <c r="F1839" s="133"/>
      <c r="G1839" s="59"/>
      <c r="H1839" s="59"/>
      <c r="I1839" s="72"/>
      <c r="J1839" s="59"/>
      <c r="K1839" s="72"/>
      <c r="L1839" s="59"/>
      <c r="M1839" s="60">
        <f>SUM(M1840:M1841)</f>
        <v>3765.93</v>
      </c>
      <c r="N1839" s="60">
        <f>SUM(N1840:N1841)</f>
        <v>3765.93</v>
      </c>
      <c r="O1839" s="37"/>
      <c r="P1839" s="59"/>
      <c r="Q1839" s="59"/>
      <c r="R1839" s="60">
        <v>4538.3500000000004</v>
      </c>
      <c r="S1839" s="60">
        <v>4538.3500000000004</v>
      </c>
      <c r="T1839" s="135">
        <f>N1839/S1839</f>
        <v>0.82980157986933567</v>
      </c>
      <c r="U1839" s="55">
        <f>TRUNC(J1839*H1839,2)</f>
        <v>0</v>
      </c>
      <c r="V1839" s="55">
        <f>TRUNC(L1839*H1839,2)</f>
        <v>0</v>
      </c>
      <c r="X1839" s="36" t="b">
        <v>1</v>
      </c>
    </row>
    <row r="1840" spans="1:24" ht="24" x14ac:dyDescent="0.3">
      <c r="A1840" s="42" t="s">
        <v>4929</v>
      </c>
      <c r="B1840" s="128" t="s">
        <v>2663</v>
      </c>
      <c r="C1840" s="50" t="s">
        <v>197</v>
      </c>
      <c r="D1840" s="57" t="s">
        <v>518</v>
      </c>
      <c r="E1840" s="56" t="s">
        <v>519</v>
      </c>
      <c r="F1840" s="53" t="s">
        <v>160</v>
      </c>
      <c r="G1840" s="54">
        <v>2</v>
      </c>
      <c r="H1840" s="55">
        <v>2</v>
      </c>
      <c r="I1840" s="73">
        <v>1090.8800000000001</v>
      </c>
      <c r="J1840" s="55">
        <v>905.53</v>
      </c>
      <c r="K1840" s="73">
        <v>881.49</v>
      </c>
      <c r="L1840" s="55">
        <v>731.72</v>
      </c>
      <c r="M1840" s="55">
        <f>TRUNC(((J1840*G1840)+(L1840*G1840)),2)</f>
        <v>3274.5</v>
      </c>
      <c r="N1840" s="55">
        <f>TRUNC(((J1840*H1840)+(L1840*H1840)),2)</f>
        <v>3274.5</v>
      </c>
      <c r="O1840" s="38"/>
      <c r="P1840" s="55">
        <v>1090.8800000000001</v>
      </c>
      <c r="Q1840" s="55">
        <v>881.49</v>
      </c>
      <c r="R1840" s="55">
        <v>3944.74</v>
      </c>
      <c r="S1840" s="55">
        <v>3944.74</v>
      </c>
      <c r="T1840" s="135">
        <f>N1840/S1840</f>
        <v>0.83009273107986847</v>
      </c>
      <c r="U1840" s="55">
        <f>TRUNC(J1840*H1840,2)</f>
        <v>1811.06</v>
      </c>
      <c r="V1840" s="55">
        <f>TRUNC(L1840*H1840,2)</f>
        <v>1463.44</v>
      </c>
      <c r="X1840" s="36" t="b">
        <v>1</v>
      </c>
    </row>
    <row r="1841" spans="1:24" x14ac:dyDescent="0.25">
      <c r="A1841" s="42" t="s">
        <v>4930</v>
      </c>
      <c r="B1841" s="128" t="s">
        <v>2664</v>
      </c>
      <c r="C1841" s="50" t="s">
        <v>163</v>
      </c>
      <c r="D1841" s="51">
        <v>270501</v>
      </c>
      <c r="E1841" s="56" t="s">
        <v>175</v>
      </c>
      <c r="F1841" s="53" t="s">
        <v>164</v>
      </c>
      <c r="G1841" s="54">
        <v>162.19</v>
      </c>
      <c r="H1841" s="55">
        <v>162.19</v>
      </c>
      <c r="I1841" s="73">
        <v>1.66</v>
      </c>
      <c r="J1841" s="55">
        <v>1.37</v>
      </c>
      <c r="K1841" s="73">
        <v>2</v>
      </c>
      <c r="L1841" s="55">
        <v>1.66</v>
      </c>
      <c r="M1841" s="55">
        <f>TRUNC(((J1841*G1841)+(L1841*G1841)),2)</f>
        <v>491.43</v>
      </c>
      <c r="N1841" s="55">
        <f>TRUNC(((J1841*H1841)+(L1841*H1841)),2)</f>
        <v>491.43</v>
      </c>
      <c r="O1841" s="37"/>
      <c r="P1841" s="55">
        <v>1.66</v>
      </c>
      <c r="Q1841" s="55">
        <v>2</v>
      </c>
      <c r="R1841" s="55">
        <v>593.61</v>
      </c>
      <c r="S1841" s="55">
        <v>593.61</v>
      </c>
      <c r="T1841" s="135">
        <f>N1841/S1841</f>
        <v>0.82786678121999291</v>
      </c>
      <c r="U1841" s="55">
        <f>TRUNC(J1841*H1841,2)</f>
        <v>222.2</v>
      </c>
      <c r="V1841" s="55">
        <f>TRUNC(L1841*H1841,2)</f>
        <v>269.23</v>
      </c>
      <c r="X1841" s="36" t="b">
        <v>1</v>
      </c>
    </row>
    <row r="1842" spans="1:24" x14ac:dyDescent="0.25">
      <c r="A1842" s="42" t="s">
        <v>4931</v>
      </c>
      <c r="B1842" s="129" t="s">
        <v>2665</v>
      </c>
      <c r="C1842" s="133"/>
      <c r="D1842" s="133"/>
      <c r="E1842" s="58" t="s">
        <v>522</v>
      </c>
      <c r="F1842" s="133"/>
      <c r="G1842" s="59"/>
      <c r="H1842" s="59"/>
      <c r="I1842" s="72"/>
      <c r="J1842" s="59"/>
      <c r="K1842" s="72"/>
      <c r="L1842" s="59"/>
      <c r="M1842" s="60">
        <f>SUM(M1843:M1844)</f>
        <v>298.22000000000003</v>
      </c>
      <c r="N1842" s="60">
        <f>SUM(N1843:N1844)</f>
        <v>298.22000000000003</v>
      </c>
      <c r="O1842" s="37"/>
      <c r="P1842" s="59"/>
      <c r="Q1842" s="59"/>
      <c r="R1842" s="60">
        <v>359.3</v>
      </c>
      <c r="S1842" s="60">
        <v>359.3</v>
      </c>
      <c r="T1842" s="135">
        <f>N1842/S1842</f>
        <v>0.83000278318953524</v>
      </c>
      <c r="U1842" s="55">
        <f>TRUNC(J1842*H1842,2)</f>
        <v>0</v>
      </c>
      <c r="V1842" s="55">
        <f>TRUNC(L1842*H1842,2)</f>
        <v>0</v>
      </c>
      <c r="X1842" s="36" t="b">
        <v>1</v>
      </c>
    </row>
    <row r="1843" spans="1:24" ht="36" x14ac:dyDescent="0.3">
      <c r="A1843" s="42" t="s">
        <v>4932</v>
      </c>
      <c r="B1843" s="128" t="s">
        <v>2666</v>
      </c>
      <c r="C1843" s="50" t="s">
        <v>197</v>
      </c>
      <c r="D1843" s="57" t="s">
        <v>2113</v>
      </c>
      <c r="E1843" s="56" t="s">
        <v>2114</v>
      </c>
      <c r="F1843" s="53" t="s">
        <v>160</v>
      </c>
      <c r="G1843" s="54">
        <v>2</v>
      </c>
      <c r="H1843" s="55">
        <v>2</v>
      </c>
      <c r="I1843" s="73">
        <v>69.23</v>
      </c>
      <c r="J1843" s="55">
        <v>57.46</v>
      </c>
      <c r="K1843" s="73">
        <v>14.27</v>
      </c>
      <c r="L1843" s="55">
        <v>11.84</v>
      </c>
      <c r="M1843" s="55">
        <f>TRUNC(((J1843*G1843)+(L1843*G1843)),2)</f>
        <v>138.6</v>
      </c>
      <c r="N1843" s="55">
        <f>TRUNC(((J1843*H1843)+(L1843*H1843)),2)</f>
        <v>138.6</v>
      </c>
      <c r="O1843" s="38"/>
      <c r="P1843" s="55">
        <v>69.23</v>
      </c>
      <c r="Q1843" s="55">
        <v>14.27</v>
      </c>
      <c r="R1843" s="55">
        <v>167</v>
      </c>
      <c r="S1843" s="55">
        <v>167</v>
      </c>
      <c r="T1843" s="135">
        <f>N1843/S1843</f>
        <v>0.82994011976047899</v>
      </c>
      <c r="U1843" s="55">
        <f>TRUNC(J1843*H1843,2)</f>
        <v>114.92</v>
      </c>
      <c r="V1843" s="55">
        <f>TRUNC(L1843*H1843,2)</f>
        <v>23.68</v>
      </c>
      <c r="X1843" s="36" t="b">
        <v>1</v>
      </c>
    </row>
    <row r="1844" spans="1:24" ht="24" x14ac:dyDescent="0.3">
      <c r="A1844" s="42" t="s">
        <v>4933</v>
      </c>
      <c r="B1844" s="128" t="s">
        <v>2667</v>
      </c>
      <c r="C1844" s="50" t="s">
        <v>197</v>
      </c>
      <c r="D1844" s="57" t="s">
        <v>527</v>
      </c>
      <c r="E1844" s="56" t="s">
        <v>528</v>
      </c>
      <c r="F1844" s="53" t="s">
        <v>160</v>
      </c>
      <c r="G1844" s="54">
        <v>2</v>
      </c>
      <c r="H1844" s="55">
        <v>2</v>
      </c>
      <c r="I1844" s="73">
        <v>96.15</v>
      </c>
      <c r="J1844" s="55">
        <v>79.81</v>
      </c>
      <c r="K1844" s="73">
        <v>0</v>
      </c>
      <c r="L1844" s="55">
        <v>0</v>
      </c>
      <c r="M1844" s="55">
        <f>TRUNC(((J1844*G1844)+(L1844*G1844)),2)</f>
        <v>159.62</v>
      </c>
      <c r="N1844" s="55">
        <f>TRUNC(((J1844*H1844)+(L1844*H1844)),2)</f>
        <v>159.62</v>
      </c>
      <c r="O1844" s="38"/>
      <c r="P1844" s="55">
        <v>96.15</v>
      </c>
      <c r="Q1844" s="55">
        <v>0</v>
      </c>
      <c r="R1844" s="55">
        <v>192.3</v>
      </c>
      <c r="S1844" s="55">
        <v>192.3</v>
      </c>
      <c r="T1844" s="135">
        <f>N1844/S1844</f>
        <v>0.83005720228809154</v>
      </c>
      <c r="U1844" s="55">
        <f>TRUNC(J1844*H1844,2)</f>
        <v>159.62</v>
      </c>
      <c r="V1844" s="55">
        <f>TRUNC(L1844*H1844,2)</f>
        <v>0</v>
      </c>
      <c r="X1844" s="36" t="b">
        <v>1</v>
      </c>
    </row>
    <row r="1845" spans="1:24" x14ac:dyDescent="0.25">
      <c r="A1845" s="42" t="s">
        <v>4934</v>
      </c>
      <c r="B1845" s="126">
        <v>40</v>
      </c>
      <c r="C1845" s="131"/>
      <c r="D1845" s="131"/>
      <c r="E1845" s="43" t="s">
        <v>42</v>
      </c>
      <c r="F1845" s="44" t="s">
        <v>160</v>
      </c>
      <c r="G1845" s="45">
        <v>1</v>
      </c>
      <c r="H1845" s="46"/>
      <c r="I1845" s="72"/>
      <c r="J1845" s="46"/>
      <c r="K1845" s="72"/>
      <c r="L1845" s="46"/>
      <c r="M1845" s="45">
        <f>M1846+M1849+M1851+M1855</f>
        <v>12778.55</v>
      </c>
      <c r="N1845" s="45">
        <f>N1846+N1849+N1851+N1855</f>
        <v>12778.55</v>
      </c>
      <c r="O1845" s="37"/>
      <c r="P1845" s="46"/>
      <c r="Q1845" s="46"/>
      <c r="R1845" s="45">
        <v>15395.42</v>
      </c>
      <c r="S1845" s="45">
        <v>15395.42</v>
      </c>
      <c r="T1845" s="135">
        <f>N1845/S1845</f>
        <v>0.83002282497002355</v>
      </c>
      <c r="U1845" s="55">
        <f>TRUNC(J1845*H1845,2)</f>
        <v>0</v>
      </c>
      <c r="V1845" s="55">
        <f>TRUNC(L1845*H1845,2)</f>
        <v>0</v>
      </c>
      <c r="X1845" s="36" t="b">
        <v>1</v>
      </c>
    </row>
    <row r="1846" spans="1:24" x14ac:dyDescent="0.25">
      <c r="A1846" s="42" t="s">
        <v>4935</v>
      </c>
      <c r="B1846" s="127" t="s">
        <v>2668</v>
      </c>
      <c r="C1846" s="132"/>
      <c r="D1846" s="132"/>
      <c r="E1846" s="47" t="s">
        <v>85</v>
      </c>
      <c r="F1846" s="132"/>
      <c r="G1846" s="48"/>
      <c r="H1846" s="48"/>
      <c r="I1846" s="72"/>
      <c r="J1846" s="48"/>
      <c r="K1846" s="72"/>
      <c r="L1846" s="48"/>
      <c r="M1846" s="314">
        <f>SUM(M1847:M1848)</f>
        <v>1313.0700000000002</v>
      </c>
      <c r="N1846" s="314">
        <f>SUM(N1847:N1848)</f>
        <v>1313.0700000000002</v>
      </c>
      <c r="O1846" s="37"/>
      <c r="P1846" s="48"/>
      <c r="Q1846" s="48"/>
      <c r="R1846" s="314">
        <v>1581.9</v>
      </c>
      <c r="S1846" s="314">
        <v>1581.9</v>
      </c>
      <c r="T1846" s="135">
        <f>N1846/S1846</f>
        <v>0.83005879006258299</v>
      </c>
      <c r="U1846" s="55">
        <f>TRUNC(J1846*H1846,2)</f>
        <v>0</v>
      </c>
      <c r="V1846" s="55">
        <f>TRUNC(L1846*H1846,2)</f>
        <v>0</v>
      </c>
      <c r="X1846" s="36" t="b">
        <v>1</v>
      </c>
    </row>
    <row r="1847" spans="1:24" x14ac:dyDescent="0.25">
      <c r="A1847" s="42" t="s">
        <v>4936</v>
      </c>
      <c r="B1847" s="128" t="s">
        <v>2669</v>
      </c>
      <c r="C1847" s="50" t="s">
        <v>163</v>
      </c>
      <c r="D1847" s="51">
        <v>80689</v>
      </c>
      <c r="E1847" s="56" t="s">
        <v>1387</v>
      </c>
      <c r="F1847" s="53" t="s">
        <v>160</v>
      </c>
      <c r="G1847" s="54">
        <v>3</v>
      </c>
      <c r="H1847" s="55">
        <v>3</v>
      </c>
      <c r="I1847" s="73">
        <v>350.75</v>
      </c>
      <c r="J1847" s="55">
        <v>291.14999999999998</v>
      </c>
      <c r="K1847" s="73">
        <v>14.57</v>
      </c>
      <c r="L1847" s="55">
        <v>12.09</v>
      </c>
      <c r="M1847" s="55">
        <f>TRUNC(((J1847*G1847)+(L1847*G1847)),2)</f>
        <v>909.72</v>
      </c>
      <c r="N1847" s="55">
        <f>TRUNC(((J1847*H1847)+(L1847*H1847)),2)</f>
        <v>909.72</v>
      </c>
      <c r="O1847" s="37"/>
      <c r="P1847" s="55">
        <v>350.75</v>
      </c>
      <c r="Q1847" s="55">
        <v>14.57</v>
      </c>
      <c r="R1847" s="55">
        <v>1095.96</v>
      </c>
      <c r="S1847" s="55">
        <v>1095.96</v>
      </c>
      <c r="T1847" s="135">
        <f>N1847/S1847</f>
        <v>0.83006679075878687</v>
      </c>
      <c r="U1847" s="55">
        <f>TRUNC(J1847*H1847,2)</f>
        <v>873.45</v>
      </c>
      <c r="V1847" s="55">
        <f>TRUNC(L1847*H1847,2)</f>
        <v>36.270000000000003</v>
      </c>
      <c r="X1847" s="36" t="b">
        <v>1</v>
      </c>
    </row>
    <row r="1848" spans="1:24" x14ac:dyDescent="0.25">
      <c r="A1848" s="42" t="s">
        <v>4937</v>
      </c>
      <c r="B1848" s="128" t="s">
        <v>2670</v>
      </c>
      <c r="C1848" s="50" t="s">
        <v>163</v>
      </c>
      <c r="D1848" s="51">
        <v>80656</v>
      </c>
      <c r="E1848" s="56" t="s">
        <v>2671</v>
      </c>
      <c r="F1848" s="53" t="s">
        <v>160</v>
      </c>
      <c r="G1848" s="54">
        <v>3</v>
      </c>
      <c r="H1848" s="55">
        <v>3</v>
      </c>
      <c r="I1848" s="73">
        <v>154.51</v>
      </c>
      <c r="J1848" s="55">
        <v>128.25</v>
      </c>
      <c r="K1848" s="73">
        <v>7.47</v>
      </c>
      <c r="L1848" s="55">
        <v>6.2</v>
      </c>
      <c r="M1848" s="55">
        <f>TRUNC(((J1848*G1848)+(L1848*G1848)),2)</f>
        <v>403.35</v>
      </c>
      <c r="N1848" s="55">
        <f>TRUNC(((J1848*H1848)+(L1848*H1848)),2)</f>
        <v>403.35</v>
      </c>
      <c r="O1848" s="37"/>
      <c r="P1848" s="55">
        <v>154.51</v>
      </c>
      <c r="Q1848" s="55">
        <v>7.47</v>
      </c>
      <c r="R1848" s="55">
        <v>485.94</v>
      </c>
      <c r="S1848" s="55">
        <v>485.94</v>
      </c>
      <c r="T1848" s="135">
        <f>N1848/S1848</f>
        <v>0.83004074577108289</v>
      </c>
      <c r="U1848" s="55">
        <f>TRUNC(J1848*H1848,2)</f>
        <v>384.75</v>
      </c>
      <c r="V1848" s="55">
        <f>TRUNC(L1848*H1848,2)</f>
        <v>18.600000000000001</v>
      </c>
      <c r="X1848" s="36" t="b">
        <v>1</v>
      </c>
    </row>
    <row r="1849" spans="1:24" x14ac:dyDescent="0.25">
      <c r="A1849" s="42" t="s">
        <v>4938</v>
      </c>
      <c r="B1849" s="127" t="s">
        <v>2672</v>
      </c>
      <c r="C1849" s="132"/>
      <c r="D1849" s="132"/>
      <c r="E1849" s="47" t="s">
        <v>89</v>
      </c>
      <c r="F1849" s="132"/>
      <c r="G1849" s="48"/>
      <c r="H1849" s="48"/>
      <c r="I1849" s="72"/>
      <c r="J1849" s="48"/>
      <c r="K1849" s="72"/>
      <c r="L1849" s="48"/>
      <c r="M1849" s="314">
        <f>M1850</f>
        <v>485.98</v>
      </c>
      <c r="N1849" s="314">
        <f>N1850</f>
        <v>485.98</v>
      </c>
      <c r="O1849" s="37"/>
      <c r="P1849" s="48"/>
      <c r="Q1849" s="48"/>
      <c r="R1849" s="314">
        <v>585.48</v>
      </c>
      <c r="S1849" s="314">
        <v>585.48</v>
      </c>
      <c r="T1849" s="135">
        <f>N1849/S1849</f>
        <v>0.83005397280863569</v>
      </c>
      <c r="U1849" s="55">
        <f>TRUNC(J1849*H1849,2)</f>
        <v>0</v>
      </c>
      <c r="V1849" s="55">
        <f>TRUNC(L1849*H1849,2)</f>
        <v>0</v>
      </c>
      <c r="X1849" s="36" t="b">
        <v>1</v>
      </c>
    </row>
    <row r="1850" spans="1:24" x14ac:dyDescent="0.25">
      <c r="A1850" s="42" t="s">
        <v>4939</v>
      </c>
      <c r="B1850" s="128" t="s">
        <v>2673</v>
      </c>
      <c r="C1850" s="50" t="s">
        <v>163</v>
      </c>
      <c r="D1850" s="51">
        <v>100102</v>
      </c>
      <c r="E1850" s="56" t="s">
        <v>2424</v>
      </c>
      <c r="F1850" s="53" t="s">
        <v>164</v>
      </c>
      <c r="G1850" s="54">
        <v>6.66</v>
      </c>
      <c r="H1850" s="55">
        <v>6.66</v>
      </c>
      <c r="I1850" s="73">
        <v>47.37</v>
      </c>
      <c r="J1850" s="55">
        <v>39.32</v>
      </c>
      <c r="K1850" s="73">
        <v>40.54</v>
      </c>
      <c r="L1850" s="55">
        <v>33.65</v>
      </c>
      <c r="M1850" s="55">
        <f>TRUNC(((J1850*G1850)+(L1850*G1850)),2)</f>
        <v>485.98</v>
      </c>
      <c r="N1850" s="55">
        <f>TRUNC(((J1850*H1850)+(L1850*H1850)),2)</f>
        <v>485.98</v>
      </c>
      <c r="O1850" s="37"/>
      <c r="P1850" s="55">
        <v>47.37</v>
      </c>
      <c r="Q1850" s="55">
        <v>40.54</v>
      </c>
      <c r="R1850" s="55">
        <v>585.48</v>
      </c>
      <c r="S1850" s="55">
        <v>585.48</v>
      </c>
      <c r="T1850" s="135">
        <f>N1850/S1850</f>
        <v>0.83005397280863569</v>
      </c>
      <c r="U1850" s="55">
        <f>TRUNC(J1850*H1850,2)</f>
        <v>261.87</v>
      </c>
      <c r="V1850" s="55">
        <f>TRUNC(L1850*H1850,2)</f>
        <v>224.1</v>
      </c>
      <c r="X1850" s="36" t="b">
        <v>1</v>
      </c>
    </row>
    <row r="1851" spans="1:24" x14ac:dyDescent="0.25">
      <c r="A1851" s="42" t="s">
        <v>4940</v>
      </c>
      <c r="B1851" s="127" t="s">
        <v>2674</v>
      </c>
      <c r="C1851" s="132"/>
      <c r="D1851" s="132"/>
      <c r="E1851" s="47" t="s">
        <v>103</v>
      </c>
      <c r="F1851" s="132"/>
      <c r="G1851" s="48"/>
      <c r="H1851" s="48"/>
      <c r="I1851" s="72"/>
      <c r="J1851" s="48"/>
      <c r="K1851" s="72"/>
      <c r="L1851" s="48"/>
      <c r="M1851" s="49">
        <f>SUM(M1852:M1854)</f>
        <v>4185.33</v>
      </c>
      <c r="N1851" s="65">
        <f>SUM(N1852:N1854)</f>
        <v>4185.33</v>
      </c>
      <c r="O1851" s="37"/>
      <c r="P1851" s="48"/>
      <c r="Q1851" s="48"/>
      <c r="R1851" s="49">
        <v>5043.01</v>
      </c>
      <c r="S1851" s="49">
        <v>5043.01</v>
      </c>
      <c r="T1851" s="135">
        <f>N1851/S1851</f>
        <v>0.82992696821937684</v>
      </c>
      <c r="U1851" s="55">
        <f>TRUNC(J1851*H1851,2)</f>
        <v>0</v>
      </c>
      <c r="V1851" s="55">
        <f>TRUNC(L1851*H1851,2)</f>
        <v>0</v>
      </c>
      <c r="X1851" s="36" t="b">
        <v>1</v>
      </c>
    </row>
    <row r="1852" spans="1:24" x14ac:dyDescent="0.25">
      <c r="A1852" s="42" t="s">
        <v>4941</v>
      </c>
      <c r="B1852" s="128" t="s">
        <v>2675</v>
      </c>
      <c r="C1852" s="50" t="s">
        <v>163</v>
      </c>
      <c r="D1852" s="51">
        <v>200150</v>
      </c>
      <c r="E1852" s="56" t="s">
        <v>449</v>
      </c>
      <c r="F1852" s="53" t="s">
        <v>164</v>
      </c>
      <c r="G1852" s="54">
        <v>13.22</v>
      </c>
      <c r="H1852" s="55">
        <v>13.22</v>
      </c>
      <c r="I1852" s="73">
        <v>3.75</v>
      </c>
      <c r="J1852" s="55">
        <v>3.11</v>
      </c>
      <c r="K1852" s="73">
        <v>1.24</v>
      </c>
      <c r="L1852" s="55">
        <v>1.02</v>
      </c>
      <c r="M1852" s="55">
        <f>TRUNC(((J1852*G1852)+(L1852*G1852)),2)</f>
        <v>54.59</v>
      </c>
      <c r="N1852" s="55">
        <f>TRUNC(((J1852*H1852)+(L1852*H1852)),2)</f>
        <v>54.59</v>
      </c>
      <c r="O1852" s="37"/>
      <c r="P1852" s="55">
        <v>3.75</v>
      </c>
      <c r="Q1852" s="55">
        <v>1.24</v>
      </c>
      <c r="R1852" s="55">
        <v>65.959999999999994</v>
      </c>
      <c r="S1852" s="55">
        <v>65.959999999999994</v>
      </c>
      <c r="T1852" s="135">
        <f>N1852/S1852</f>
        <v>0.82762280169799896</v>
      </c>
      <c r="U1852" s="55">
        <f>TRUNC(J1852*H1852,2)</f>
        <v>41.11</v>
      </c>
      <c r="V1852" s="55">
        <f>TRUNC(L1852*H1852,2)</f>
        <v>13.48</v>
      </c>
      <c r="X1852" s="36" t="b">
        <v>1</v>
      </c>
    </row>
    <row r="1853" spans="1:24" x14ac:dyDescent="0.25">
      <c r="A1853" s="42" t="s">
        <v>4942</v>
      </c>
      <c r="B1853" s="128" t="s">
        <v>2676</v>
      </c>
      <c r="C1853" s="50" t="s">
        <v>163</v>
      </c>
      <c r="D1853" s="51">
        <v>200201</v>
      </c>
      <c r="E1853" s="56" t="s">
        <v>2300</v>
      </c>
      <c r="F1853" s="53" t="s">
        <v>164</v>
      </c>
      <c r="G1853" s="54">
        <v>13.22</v>
      </c>
      <c r="H1853" s="55">
        <v>13.22</v>
      </c>
      <c r="I1853" s="73">
        <v>9.57</v>
      </c>
      <c r="J1853" s="55">
        <v>7.94</v>
      </c>
      <c r="K1853" s="73">
        <v>13.87</v>
      </c>
      <c r="L1853" s="55">
        <v>11.51</v>
      </c>
      <c r="M1853" s="55">
        <f>TRUNC(((J1853*G1853)+(L1853*G1853)),2)</f>
        <v>257.12</v>
      </c>
      <c r="N1853" s="55">
        <f>TRUNC(((J1853*H1853)+(L1853*H1853)),2)</f>
        <v>257.12</v>
      </c>
      <c r="O1853" s="37"/>
      <c r="P1853" s="55">
        <v>9.57</v>
      </c>
      <c r="Q1853" s="55">
        <v>13.87</v>
      </c>
      <c r="R1853" s="55">
        <v>309.87</v>
      </c>
      <c r="S1853" s="55">
        <v>309.87</v>
      </c>
      <c r="T1853" s="135">
        <f>N1853/S1853</f>
        <v>0.82976732178010137</v>
      </c>
      <c r="U1853" s="55">
        <f>TRUNC(J1853*H1853,2)</f>
        <v>104.96</v>
      </c>
      <c r="V1853" s="55">
        <f>TRUNC(L1853*H1853,2)</f>
        <v>152.16</v>
      </c>
      <c r="X1853" s="36" t="b">
        <v>1</v>
      </c>
    </row>
    <row r="1854" spans="1:24" x14ac:dyDescent="0.25">
      <c r="A1854" s="42" t="s">
        <v>4943</v>
      </c>
      <c r="B1854" s="128" t="s">
        <v>2677</v>
      </c>
      <c r="C1854" s="50" t="s">
        <v>163</v>
      </c>
      <c r="D1854" s="51">
        <v>201302</v>
      </c>
      <c r="E1854" s="56" t="s">
        <v>2303</v>
      </c>
      <c r="F1854" s="53" t="s">
        <v>164</v>
      </c>
      <c r="G1854" s="54">
        <v>55.07</v>
      </c>
      <c r="H1854" s="55">
        <v>55.07</v>
      </c>
      <c r="I1854" s="73">
        <v>59.14</v>
      </c>
      <c r="J1854" s="55">
        <v>49.09</v>
      </c>
      <c r="K1854" s="73">
        <v>25.61</v>
      </c>
      <c r="L1854" s="55">
        <v>21.25</v>
      </c>
      <c r="M1854" s="55">
        <f>TRUNC(((J1854*G1854)+(L1854*G1854)),2)</f>
        <v>3873.62</v>
      </c>
      <c r="N1854" s="55">
        <f>TRUNC(((J1854*H1854)+(L1854*H1854)),2)</f>
        <v>3873.62</v>
      </c>
      <c r="O1854" s="37"/>
      <c r="P1854" s="55">
        <v>59.14</v>
      </c>
      <c r="Q1854" s="55">
        <v>25.61</v>
      </c>
      <c r="R1854" s="55">
        <v>4667.18</v>
      </c>
      <c r="S1854" s="55">
        <v>4667.18</v>
      </c>
      <c r="T1854" s="135">
        <f>N1854/S1854</f>
        <v>0.82997013185692425</v>
      </c>
      <c r="U1854" s="55">
        <f>TRUNC(J1854*H1854,2)</f>
        <v>2703.38</v>
      </c>
      <c r="V1854" s="55">
        <f>TRUNC(L1854*H1854,2)</f>
        <v>1170.23</v>
      </c>
      <c r="X1854" s="36" t="b">
        <v>1</v>
      </c>
    </row>
    <row r="1855" spans="1:24" x14ac:dyDescent="0.25">
      <c r="A1855" s="42" t="s">
        <v>4944</v>
      </c>
      <c r="B1855" s="127" t="s">
        <v>2678</v>
      </c>
      <c r="C1855" s="132"/>
      <c r="D1855" s="132"/>
      <c r="E1855" s="47" t="s">
        <v>117</v>
      </c>
      <c r="F1855" s="132"/>
      <c r="G1855" s="48"/>
      <c r="H1855" s="48"/>
      <c r="I1855" s="72"/>
      <c r="J1855" s="48"/>
      <c r="K1855" s="72"/>
      <c r="L1855" s="48"/>
      <c r="M1855" s="314">
        <f>M1856</f>
        <v>6794.17</v>
      </c>
      <c r="N1855" s="314">
        <f>N1856</f>
        <v>6794.17</v>
      </c>
      <c r="O1855" s="37"/>
      <c r="P1855" s="48"/>
      <c r="Q1855" s="48"/>
      <c r="R1855" s="314">
        <v>8185.03</v>
      </c>
      <c r="S1855" s="314">
        <v>8185.03</v>
      </c>
      <c r="T1855" s="135">
        <f>N1855/S1855</f>
        <v>0.83007270590333815</v>
      </c>
      <c r="U1855" s="55">
        <f>TRUNC(J1855*H1855,2)</f>
        <v>0</v>
      </c>
      <c r="V1855" s="55">
        <f>TRUNC(L1855*H1855,2)</f>
        <v>0</v>
      </c>
      <c r="X1855" s="36" t="b">
        <v>1</v>
      </c>
    </row>
    <row r="1856" spans="1:24" x14ac:dyDescent="0.25">
      <c r="A1856" s="42" t="s">
        <v>4945</v>
      </c>
      <c r="B1856" s="128" t="s">
        <v>2679</v>
      </c>
      <c r="C1856" s="50" t="s">
        <v>163</v>
      </c>
      <c r="D1856" s="51">
        <v>271608</v>
      </c>
      <c r="E1856" s="56" t="s">
        <v>546</v>
      </c>
      <c r="F1856" s="53" t="s">
        <v>164</v>
      </c>
      <c r="G1856" s="54">
        <v>15.7</v>
      </c>
      <c r="H1856" s="55">
        <v>15.7</v>
      </c>
      <c r="I1856" s="73">
        <v>469.93</v>
      </c>
      <c r="J1856" s="55">
        <v>390.08</v>
      </c>
      <c r="K1856" s="73">
        <v>51.41</v>
      </c>
      <c r="L1856" s="55">
        <v>42.67</v>
      </c>
      <c r="M1856" s="55">
        <f>TRUNC(((J1856*G1856)+(L1856*G1856)),2)</f>
        <v>6794.17</v>
      </c>
      <c r="N1856" s="55">
        <f>TRUNC(((J1856*H1856)+(L1856*H1856)),2)</f>
        <v>6794.17</v>
      </c>
      <c r="O1856" s="37"/>
      <c r="P1856" s="55">
        <v>469.93</v>
      </c>
      <c r="Q1856" s="55">
        <v>51.41</v>
      </c>
      <c r="R1856" s="55">
        <v>8185.03</v>
      </c>
      <c r="S1856" s="55">
        <v>8185.03</v>
      </c>
      <c r="T1856" s="135">
        <f>N1856/S1856</f>
        <v>0.83007270590333815</v>
      </c>
      <c r="U1856" s="55">
        <f>TRUNC(J1856*H1856,2)</f>
        <v>6124.25</v>
      </c>
      <c r="V1856" s="55">
        <f>TRUNC(L1856*H1856,2)</f>
        <v>669.91</v>
      </c>
      <c r="X1856" s="36" t="b">
        <v>1</v>
      </c>
    </row>
    <row r="1857" spans="1:24" x14ac:dyDescent="0.25">
      <c r="A1857" s="42" t="s">
        <v>4946</v>
      </c>
      <c r="B1857" s="126">
        <v>41</v>
      </c>
      <c r="C1857" s="131"/>
      <c r="D1857" s="131"/>
      <c r="E1857" s="43" t="s">
        <v>43</v>
      </c>
      <c r="F1857" s="44" t="s">
        <v>160</v>
      </c>
      <c r="G1857" s="45">
        <v>1</v>
      </c>
      <c r="H1857" s="46"/>
      <c r="I1857" s="72"/>
      <c r="J1857" s="46"/>
      <c r="K1857" s="72"/>
      <c r="L1857" s="46"/>
      <c r="M1857" s="45">
        <f>M1858+M1860+M1864</f>
        <v>7292.17</v>
      </c>
      <c r="N1857" s="45">
        <f>N1858+N1860+N1864</f>
        <v>7292.17</v>
      </c>
      <c r="O1857" s="37"/>
      <c r="P1857" s="46"/>
      <c r="Q1857" s="46"/>
      <c r="R1857" s="45">
        <v>8785.64</v>
      </c>
      <c r="S1857" s="45">
        <v>8785.64</v>
      </c>
      <c r="T1857" s="135">
        <f>N1857/S1857</f>
        <v>0.83001010740253423</v>
      </c>
      <c r="U1857" s="55">
        <f>TRUNC(J1857*H1857,2)</f>
        <v>0</v>
      </c>
      <c r="V1857" s="55">
        <f>TRUNC(L1857*H1857,2)</f>
        <v>0</v>
      </c>
      <c r="X1857" s="36" t="b">
        <v>1</v>
      </c>
    </row>
    <row r="1858" spans="1:24" x14ac:dyDescent="0.25">
      <c r="A1858" s="42" t="s">
        <v>4947</v>
      </c>
      <c r="B1858" s="127" t="s">
        <v>2680</v>
      </c>
      <c r="C1858" s="132"/>
      <c r="D1858" s="132"/>
      <c r="E1858" s="47" t="s">
        <v>89</v>
      </c>
      <c r="F1858" s="132"/>
      <c r="G1858" s="48"/>
      <c r="H1858" s="48"/>
      <c r="I1858" s="72"/>
      <c r="J1858" s="48"/>
      <c r="K1858" s="72"/>
      <c r="L1858" s="48"/>
      <c r="M1858" s="314">
        <f>M1859</f>
        <v>229.85</v>
      </c>
      <c r="N1858" s="314">
        <f>N1859</f>
        <v>229.85</v>
      </c>
      <c r="O1858" s="37"/>
      <c r="P1858" s="48"/>
      <c r="Q1858" s="48"/>
      <c r="R1858" s="314">
        <v>276.91000000000003</v>
      </c>
      <c r="S1858" s="314">
        <v>276.91000000000003</v>
      </c>
      <c r="T1858" s="135">
        <f>N1858/S1858</f>
        <v>0.83005308584016457</v>
      </c>
      <c r="U1858" s="55">
        <f>TRUNC(J1858*H1858,2)</f>
        <v>0</v>
      </c>
      <c r="V1858" s="55">
        <f>TRUNC(L1858*H1858,2)</f>
        <v>0</v>
      </c>
      <c r="X1858" s="36" t="b">
        <v>1</v>
      </c>
    </row>
    <row r="1859" spans="1:24" x14ac:dyDescent="0.25">
      <c r="A1859" s="42" t="s">
        <v>4948</v>
      </c>
      <c r="B1859" s="128" t="s">
        <v>2681</v>
      </c>
      <c r="C1859" s="50" t="s">
        <v>163</v>
      </c>
      <c r="D1859" s="51">
        <v>100102</v>
      </c>
      <c r="E1859" s="56" t="s">
        <v>2424</v>
      </c>
      <c r="F1859" s="53" t="s">
        <v>164</v>
      </c>
      <c r="G1859" s="54">
        <v>3.15</v>
      </c>
      <c r="H1859" s="55">
        <v>3.15</v>
      </c>
      <c r="I1859" s="73">
        <v>47.37</v>
      </c>
      <c r="J1859" s="55">
        <v>39.32</v>
      </c>
      <c r="K1859" s="73">
        <v>40.54</v>
      </c>
      <c r="L1859" s="55">
        <v>33.65</v>
      </c>
      <c r="M1859" s="55">
        <f>TRUNC(((J1859*G1859)+(L1859*G1859)),2)</f>
        <v>229.85</v>
      </c>
      <c r="N1859" s="55">
        <f>TRUNC(((J1859*H1859)+(L1859*H1859)),2)</f>
        <v>229.85</v>
      </c>
      <c r="O1859" s="37"/>
      <c r="P1859" s="55">
        <v>47.37</v>
      </c>
      <c r="Q1859" s="55">
        <v>40.54</v>
      </c>
      <c r="R1859" s="55">
        <v>276.91000000000003</v>
      </c>
      <c r="S1859" s="55">
        <v>276.91000000000003</v>
      </c>
      <c r="T1859" s="135">
        <f>N1859/S1859</f>
        <v>0.83005308584016457</v>
      </c>
      <c r="U1859" s="55">
        <f>TRUNC(J1859*H1859,2)</f>
        <v>123.85</v>
      </c>
      <c r="V1859" s="55">
        <f>TRUNC(L1859*H1859,2)</f>
        <v>105.99</v>
      </c>
      <c r="X1859" s="36" t="b">
        <v>1</v>
      </c>
    </row>
    <row r="1860" spans="1:24" x14ac:dyDescent="0.25">
      <c r="A1860" s="42" t="s">
        <v>4949</v>
      </c>
      <c r="B1860" s="127" t="s">
        <v>2682</v>
      </c>
      <c r="C1860" s="132"/>
      <c r="D1860" s="132"/>
      <c r="E1860" s="47" t="s">
        <v>103</v>
      </c>
      <c r="F1860" s="132"/>
      <c r="G1860" s="48"/>
      <c r="H1860" s="48"/>
      <c r="I1860" s="72"/>
      <c r="J1860" s="48"/>
      <c r="K1860" s="72"/>
      <c r="L1860" s="48"/>
      <c r="M1860" s="314">
        <f>SUM(M1861:M1863)</f>
        <v>3535.41</v>
      </c>
      <c r="N1860" s="314">
        <f>SUM(N1861:N1863)</f>
        <v>3535.41</v>
      </c>
      <c r="O1860" s="37"/>
      <c r="P1860" s="48"/>
      <c r="Q1860" s="48"/>
      <c r="R1860" s="314">
        <v>4259.8100000000004</v>
      </c>
      <c r="S1860" s="314">
        <v>4259.8100000000004</v>
      </c>
      <c r="T1860" s="135">
        <f>N1860/S1860</f>
        <v>0.8299454670513472</v>
      </c>
      <c r="U1860" s="55">
        <f>TRUNC(J1860*H1860,2)</f>
        <v>0</v>
      </c>
      <c r="V1860" s="55">
        <f>TRUNC(L1860*H1860,2)</f>
        <v>0</v>
      </c>
      <c r="X1860" s="36" t="b">
        <v>1</v>
      </c>
    </row>
    <row r="1861" spans="1:24" x14ac:dyDescent="0.25">
      <c r="A1861" s="42" t="s">
        <v>4950</v>
      </c>
      <c r="B1861" s="128" t="s">
        <v>2683</v>
      </c>
      <c r="C1861" s="50" t="s">
        <v>163</v>
      </c>
      <c r="D1861" s="51">
        <v>200150</v>
      </c>
      <c r="E1861" s="56" t="s">
        <v>449</v>
      </c>
      <c r="F1861" s="53" t="s">
        <v>164</v>
      </c>
      <c r="G1861" s="54">
        <v>6.3</v>
      </c>
      <c r="H1861" s="55">
        <v>6.3</v>
      </c>
      <c r="I1861" s="73">
        <v>3.75</v>
      </c>
      <c r="J1861" s="55">
        <v>3.11</v>
      </c>
      <c r="K1861" s="73">
        <v>1.24</v>
      </c>
      <c r="L1861" s="55">
        <v>1.02</v>
      </c>
      <c r="M1861" s="55">
        <f>TRUNC(((J1861*G1861)+(L1861*G1861)),2)</f>
        <v>26.01</v>
      </c>
      <c r="N1861" s="55">
        <f>TRUNC(((J1861*H1861)+(L1861*H1861)),2)</f>
        <v>26.01</v>
      </c>
      <c r="O1861" s="37"/>
      <c r="P1861" s="55">
        <v>3.75</v>
      </c>
      <c r="Q1861" s="55">
        <v>1.24</v>
      </c>
      <c r="R1861" s="55">
        <v>31.43</v>
      </c>
      <c r="S1861" s="55">
        <v>31.43</v>
      </c>
      <c r="T1861" s="135">
        <f>N1861/S1861</f>
        <v>0.82755329303213498</v>
      </c>
      <c r="U1861" s="55">
        <f>TRUNC(J1861*H1861,2)</f>
        <v>19.59</v>
      </c>
      <c r="V1861" s="55">
        <f>TRUNC(L1861*H1861,2)</f>
        <v>6.42</v>
      </c>
      <c r="X1861" s="36" t="b">
        <v>1</v>
      </c>
    </row>
    <row r="1862" spans="1:24" x14ac:dyDescent="0.25">
      <c r="A1862" s="42" t="s">
        <v>4951</v>
      </c>
      <c r="B1862" s="128" t="s">
        <v>2684</v>
      </c>
      <c r="C1862" s="50" t="s">
        <v>163</v>
      </c>
      <c r="D1862" s="51">
        <v>200201</v>
      </c>
      <c r="E1862" s="56" t="s">
        <v>2300</v>
      </c>
      <c r="F1862" s="53" t="s">
        <v>164</v>
      </c>
      <c r="G1862" s="54">
        <v>6.3</v>
      </c>
      <c r="H1862" s="55">
        <v>6.3</v>
      </c>
      <c r="I1862" s="73">
        <v>9.57</v>
      </c>
      <c r="J1862" s="55">
        <v>7.94</v>
      </c>
      <c r="K1862" s="73">
        <v>13.87</v>
      </c>
      <c r="L1862" s="55">
        <v>11.51</v>
      </c>
      <c r="M1862" s="55">
        <f>TRUNC(((J1862*G1862)+(L1862*G1862)),2)</f>
        <v>122.53</v>
      </c>
      <c r="N1862" s="55">
        <f>TRUNC(((J1862*H1862)+(L1862*H1862)),2)</f>
        <v>122.53</v>
      </c>
      <c r="O1862" s="37"/>
      <c r="P1862" s="55">
        <v>9.57</v>
      </c>
      <c r="Q1862" s="55">
        <v>13.87</v>
      </c>
      <c r="R1862" s="55">
        <v>147.66999999999999</v>
      </c>
      <c r="S1862" s="55">
        <v>147.66999999999999</v>
      </c>
      <c r="T1862" s="135">
        <f>N1862/S1862</f>
        <v>0.82975553599241558</v>
      </c>
      <c r="U1862" s="55">
        <f>TRUNC(J1862*H1862,2)</f>
        <v>50.02</v>
      </c>
      <c r="V1862" s="55">
        <f>TRUNC(L1862*H1862,2)</f>
        <v>72.510000000000005</v>
      </c>
      <c r="X1862" s="36" t="b">
        <v>1</v>
      </c>
    </row>
    <row r="1863" spans="1:24" x14ac:dyDescent="0.25">
      <c r="A1863" s="42" t="s">
        <v>4952</v>
      </c>
      <c r="B1863" s="128" t="s">
        <v>2685</v>
      </c>
      <c r="C1863" s="50" t="s">
        <v>163</v>
      </c>
      <c r="D1863" s="51">
        <v>201302</v>
      </c>
      <c r="E1863" s="56" t="s">
        <v>2303</v>
      </c>
      <c r="F1863" s="53" t="s">
        <v>164</v>
      </c>
      <c r="G1863" s="54">
        <v>48.15</v>
      </c>
      <c r="H1863" s="55">
        <v>48.15</v>
      </c>
      <c r="I1863" s="73">
        <v>59.14</v>
      </c>
      <c r="J1863" s="55">
        <v>49.09</v>
      </c>
      <c r="K1863" s="73">
        <v>25.61</v>
      </c>
      <c r="L1863" s="55">
        <v>21.25</v>
      </c>
      <c r="M1863" s="55">
        <f>TRUNC(((J1863*G1863)+(L1863*G1863)),2)</f>
        <v>3386.87</v>
      </c>
      <c r="N1863" s="55">
        <f>TRUNC(((J1863*H1863)+(L1863*H1863)),2)</f>
        <v>3386.87</v>
      </c>
      <c r="O1863" s="37"/>
      <c r="P1863" s="55">
        <v>59.14</v>
      </c>
      <c r="Q1863" s="55">
        <v>25.61</v>
      </c>
      <c r="R1863" s="55">
        <v>4080.71</v>
      </c>
      <c r="S1863" s="55">
        <v>4080.71</v>
      </c>
      <c r="T1863" s="135">
        <f>N1863/S1863</f>
        <v>0.82997076489140365</v>
      </c>
      <c r="U1863" s="55">
        <f>TRUNC(J1863*H1863,2)</f>
        <v>2363.6799999999998</v>
      </c>
      <c r="V1863" s="55">
        <f>TRUNC(L1863*H1863,2)</f>
        <v>1023.18</v>
      </c>
      <c r="X1863" s="36" t="b">
        <v>1</v>
      </c>
    </row>
    <row r="1864" spans="1:24" x14ac:dyDescent="0.25">
      <c r="A1864" s="42" t="s">
        <v>4953</v>
      </c>
      <c r="B1864" s="127" t="s">
        <v>2686</v>
      </c>
      <c r="C1864" s="132"/>
      <c r="D1864" s="132"/>
      <c r="E1864" s="47" t="s">
        <v>117</v>
      </c>
      <c r="F1864" s="132"/>
      <c r="G1864" s="48"/>
      <c r="H1864" s="48"/>
      <c r="I1864" s="72"/>
      <c r="J1864" s="48"/>
      <c r="K1864" s="72"/>
      <c r="L1864" s="48"/>
      <c r="M1864" s="49">
        <f>M1865</f>
        <v>3526.91</v>
      </c>
      <c r="N1864" s="65">
        <f>N1865</f>
        <v>3526.91</v>
      </c>
      <c r="O1864" s="37"/>
      <c r="P1864" s="48"/>
      <c r="Q1864" s="48"/>
      <c r="R1864" s="49">
        <v>4248.92</v>
      </c>
      <c r="S1864" s="49">
        <v>4248.92</v>
      </c>
      <c r="T1864" s="135">
        <f>N1864/S1864</f>
        <v>0.8300721124426913</v>
      </c>
      <c r="U1864" s="55">
        <f>TRUNC(J1864*H1864,2)</f>
        <v>0</v>
      </c>
      <c r="V1864" s="55">
        <f>TRUNC(L1864*H1864,2)</f>
        <v>0</v>
      </c>
      <c r="X1864" s="36" t="b">
        <v>1</v>
      </c>
    </row>
    <row r="1865" spans="1:24" x14ac:dyDescent="0.25">
      <c r="A1865" s="42" t="s">
        <v>4954</v>
      </c>
      <c r="B1865" s="128" t="s">
        <v>2687</v>
      </c>
      <c r="C1865" s="50" t="s">
        <v>163</v>
      </c>
      <c r="D1865" s="51">
        <v>271608</v>
      </c>
      <c r="E1865" s="56" t="s">
        <v>546</v>
      </c>
      <c r="F1865" s="53" t="s">
        <v>164</v>
      </c>
      <c r="G1865" s="54">
        <v>8.15</v>
      </c>
      <c r="H1865" s="55">
        <v>8.15</v>
      </c>
      <c r="I1865" s="73">
        <v>469.93</v>
      </c>
      <c r="J1865" s="55">
        <v>390.08</v>
      </c>
      <c r="K1865" s="73">
        <v>51.41</v>
      </c>
      <c r="L1865" s="55">
        <v>42.67</v>
      </c>
      <c r="M1865" s="55">
        <f>TRUNC(((J1865*G1865)+(L1865*G1865)),2)</f>
        <v>3526.91</v>
      </c>
      <c r="N1865" s="55">
        <f>TRUNC(((J1865*H1865)+(L1865*H1865)),2)</f>
        <v>3526.91</v>
      </c>
      <c r="O1865" s="37"/>
      <c r="P1865" s="55">
        <v>469.93</v>
      </c>
      <c r="Q1865" s="55">
        <v>51.41</v>
      </c>
      <c r="R1865" s="55">
        <v>4248.92</v>
      </c>
      <c r="S1865" s="55">
        <v>4248.92</v>
      </c>
      <c r="T1865" s="135">
        <f>N1865/S1865</f>
        <v>0.8300721124426913</v>
      </c>
      <c r="U1865" s="55">
        <f>TRUNC(J1865*H1865,2)</f>
        <v>3179.15</v>
      </c>
      <c r="V1865" s="55">
        <f>TRUNC(L1865*H1865,2)</f>
        <v>347.76</v>
      </c>
      <c r="X1865" s="36" t="b">
        <v>1</v>
      </c>
    </row>
    <row r="1866" spans="1:24" x14ac:dyDescent="0.25">
      <c r="A1866" s="42" t="s">
        <v>4955</v>
      </c>
      <c r="B1866" s="126">
        <v>42</v>
      </c>
      <c r="C1866" s="131"/>
      <c r="D1866" s="131"/>
      <c r="E1866" s="43" t="s">
        <v>44</v>
      </c>
      <c r="F1866" s="44" t="s">
        <v>160</v>
      </c>
      <c r="G1866" s="45">
        <v>1</v>
      </c>
      <c r="H1866" s="46"/>
      <c r="I1866" s="72"/>
      <c r="J1866" s="46"/>
      <c r="K1866" s="72"/>
      <c r="L1866" s="46"/>
      <c r="M1866" s="45">
        <f>M1867+M1869+M1871+M1874+M1887+M1889+M1895+M1898</f>
        <v>9560.3399999999983</v>
      </c>
      <c r="N1866" s="45">
        <f>N1867+N1869+N1871+N1874+N1887+N1889+N1895+N1898</f>
        <v>9560.3399999999983</v>
      </c>
      <c r="O1866" s="37"/>
      <c r="P1866" s="46"/>
      <c r="Q1866" s="46"/>
      <c r="R1866" s="45">
        <v>11524.31</v>
      </c>
      <c r="S1866" s="45">
        <v>11524.31</v>
      </c>
      <c r="T1866" s="135">
        <f>N1866/S1866</f>
        <v>0.82958025252704926</v>
      </c>
      <c r="U1866" s="55">
        <f>TRUNC(J1866*H1866,2)</f>
        <v>0</v>
      </c>
      <c r="V1866" s="55">
        <f>TRUNC(L1866*H1866,2)</f>
        <v>0</v>
      </c>
      <c r="X1866" s="36" t="b">
        <v>1</v>
      </c>
    </row>
    <row r="1867" spans="1:24" x14ac:dyDescent="0.25">
      <c r="A1867" s="42" t="s">
        <v>4956</v>
      </c>
      <c r="B1867" s="127" t="s">
        <v>2688</v>
      </c>
      <c r="C1867" s="132"/>
      <c r="D1867" s="132"/>
      <c r="E1867" s="47" t="s">
        <v>73</v>
      </c>
      <c r="F1867" s="132"/>
      <c r="G1867" s="48"/>
      <c r="H1867" s="48"/>
      <c r="I1867" s="72"/>
      <c r="J1867" s="48"/>
      <c r="K1867" s="72"/>
      <c r="L1867" s="48"/>
      <c r="M1867" s="314">
        <f>M1868</f>
        <v>26.25</v>
      </c>
      <c r="N1867" s="314">
        <f>N1868</f>
        <v>26.25</v>
      </c>
      <c r="O1867" s="37"/>
      <c r="P1867" s="48"/>
      <c r="Q1867" s="48"/>
      <c r="R1867" s="314">
        <v>31.71</v>
      </c>
      <c r="S1867" s="314">
        <v>31.71</v>
      </c>
      <c r="T1867" s="135">
        <f>N1867/S1867</f>
        <v>0.82781456953642385</v>
      </c>
      <c r="U1867" s="55">
        <f>TRUNC(J1867*H1867,2)</f>
        <v>0</v>
      </c>
      <c r="V1867" s="55">
        <f>TRUNC(L1867*H1867,2)</f>
        <v>0</v>
      </c>
      <c r="X1867" s="36" t="b">
        <v>1</v>
      </c>
    </row>
    <row r="1868" spans="1:24" x14ac:dyDescent="0.25">
      <c r="A1868" s="42" t="s">
        <v>4957</v>
      </c>
      <c r="B1868" s="128" t="s">
        <v>2689</v>
      </c>
      <c r="C1868" s="50" t="s">
        <v>163</v>
      </c>
      <c r="D1868" s="51">
        <v>20202</v>
      </c>
      <c r="E1868" s="56" t="s">
        <v>236</v>
      </c>
      <c r="F1868" s="53" t="s">
        <v>164</v>
      </c>
      <c r="G1868" s="54">
        <v>11.88</v>
      </c>
      <c r="H1868" s="55">
        <v>11.88</v>
      </c>
      <c r="I1868" s="73">
        <v>0</v>
      </c>
      <c r="J1868" s="55">
        <v>0</v>
      </c>
      <c r="K1868" s="73">
        <v>2.67</v>
      </c>
      <c r="L1868" s="55">
        <v>2.21</v>
      </c>
      <c r="M1868" s="55">
        <f>TRUNC(((J1868*G1868)+(L1868*G1868)),2)</f>
        <v>26.25</v>
      </c>
      <c r="N1868" s="55">
        <f>TRUNC(((J1868*H1868)+(L1868*H1868)),2)</f>
        <v>26.25</v>
      </c>
      <c r="O1868" s="37"/>
      <c r="P1868" s="55">
        <v>0</v>
      </c>
      <c r="Q1868" s="55">
        <v>2.67</v>
      </c>
      <c r="R1868" s="55">
        <v>31.71</v>
      </c>
      <c r="S1868" s="55">
        <v>31.71</v>
      </c>
      <c r="T1868" s="135">
        <f>N1868/S1868</f>
        <v>0.82781456953642385</v>
      </c>
      <c r="U1868" s="55">
        <f>TRUNC(J1868*H1868,2)</f>
        <v>0</v>
      </c>
      <c r="V1868" s="55">
        <f>TRUNC(L1868*H1868,2)</f>
        <v>26.25</v>
      </c>
      <c r="X1868" s="36" t="b">
        <v>1</v>
      </c>
    </row>
    <row r="1869" spans="1:24" x14ac:dyDescent="0.25">
      <c r="A1869" s="42" t="s">
        <v>4958</v>
      </c>
      <c r="B1869" s="127" t="s">
        <v>2690</v>
      </c>
      <c r="C1869" s="132"/>
      <c r="D1869" s="132"/>
      <c r="E1869" s="47" t="s">
        <v>75</v>
      </c>
      <c r="F1869" s="132"/>
      <c r="G1869" s="48"/>
      <c r="H1869" s="48"/>
      <c r="I1869" s="72"/>
      <c r="J1869" s="48"/>
      <c r="K1869" s="72"/>
      <c r="L1869" s="48"/>
      <c r="M1869" s="49">
        <f>M1870</f>
        <v>8.34</v>
      </c>
      <c r="N1869" s="65">
        <f>N1870</f>
        <v>8.34</v>
      </c>
      <c r="O1869" s="37"/>
      <c r="P1869" s="48"/>
      <c r="Q1869" s="48"/>
      <c r="R1869" s="49">
        <v>10.050000000000001</v>
      </c>
      <c r="S1869" s="49">
        <v>10.050000000000001</v>
      </c>
      <c r="T1869" s="135">
        <f>N1869/S1869</f>
        <v>0.82985074626865662</v>
      </c>
      <c r="U1869" s="55">
        <f>TRUNC(J1869*H1869,2)</f>
        <v>0</v>
      </c>
      <c r="V1869" s="55">
        <f>TRUNC(L1869*H1869,2)</f>
        <v>0</v>
      </c>
      <c r="X1869" s="36" t="b">
        <v>1</v>
      </c>
    </row>
    <row r="1870" spans="1:24" x14ac:dyDescent="0.25">
      <c r="A1870" s="42" t="s">
        <v>4959</v>
      </c>
      <c r="B1870" s="128" t="s">
        <v>2691</v>
      </c>
      <c r="C1870" s="50" t="s">
        <v>163</v>
      </c>
      <c r="D1870" s="51">
        <v>30101</v>
      </c>
      <c r="E1870" s="56" t="s">
        <v>230</v>
      </c>
      <c r="F1870" s="53" t="s">
        <v>211</v>
      </c>
      <c r="G1870" s="54">
        <v>0.23</v>
      </c>
      <c r="H1870" s="55">
        <v>0.23</v>
      </c>
      <c r="I1870" s="73">
        <v>34.11</v>
      </c>
      <c r="J1870" s="55">
        <v>28.31</v>
      </c>
      <c r="K1870" s="73">
        <v>9.6</v>
      </c>
      <c r="L1870" s="55">
        <v>7.96</v>
      </c>
      <c r="M1870" s="55">
        <f>TRUNC(((J1870*G1870)+(L1870*G1870)),2)</f>
        <v>8.34</v>
      </c>
      <c r="N1870" s="55">
        <f>TRUNC(((J1870*H1870)+(L1870*H1870)),2)</f>
        <v>8.34</v>
      </c>
      <c r="O1870" s="37"/>
      <c r="P1870" s="55">
        <v>34.11</v>
      </c>
      <c r="Q1870" s="55">
        <v>9.6</v>
      </c>
      <c r="R1870" s="55">
        <v>10.050000000000001</v>
      </c>
      <c r="S1870" s="55">
        <v>10.050000000000001</v>
      </c>
      <c r="T1870" s="135">
        <f>N1870/S1870</f>
        <v>0.82985074626865662</v>
      </c>
      <c r="U1870" s="55">
        <f>TRUNC(J1870*H1870,2)</f>
        <v>6.51</v>
      </c>
      <c r="V1870" s="55">
        <f>TRUNC(L1870*H1870,2)</f>
        <v>1.83</v>
      </c>
      <c r="X1870" s="36" t="b">
        <v>1</v>
      </c>
    </row>
    <row r="1871" spans="1:24" x14ac:dyDescent="0.25">
      <c r="A1871" s="42" t="s">
        <v>4960</v>
      </c>
      <c r="B1871" s="127" t="s">
        <v>2692</v>
      </c>
      <c r="C1871" s="132"/>
      <c r="D1871" s="132"/>
      <c r="E1871" s="47" t="s">
        <v>77</v>
      </c>
      <c r="F1871" s="132"/>
      <c r="G1871" s="48"/>
      <c r="H1871" s="48"/>
      <c r="I1871" s="72"/>
      <c r="J1871" s="48"/>
      <c r="K1871" s="72"/>
      <c r="L1871" s="48"/>
      <c r="M1871" s="49">
        <f>SUM(M1872:M1873)</f>
        <v>58.21</v>
      </c>
      <c r="N1871" s="65">
        <f>SUM(N1872:N1873)</f>
        <v>58.21</v>
      </c>
      <c r="O1871" s="37"/>
      <c r="P1871" s="48"/>
      <c r="Q1871" s="48"/>
      <c r="R1871" s="49">
        <v>70.319999999999993</v>
      </c>
      <c r="S1871" s="49">
        <v>70.319999999999993</v>
      </c>
      <c r="T1871" s="135">
        <f>N1871/S1871</f>
        <v>0.82778725824800914</v>
      </c>
      <c r="U1871" s="55">
        <f>TRUNC(J1871*H1871,2)</f>
        <v>0</v>
      </c>
      <c r="V1871" s="55">
        <f>TRUNC(L1871*H1871,2)</f>
        <v>0</v>
      </c>
      <c r="X1871" s="36" t="b">
        <v>1</v>
      </c>
    </row>
    <row r="1872" spans="1:24" ht="24" x14ac:dyDescent="0.3">
      <c r="A1872" s="42" t="s">
        <v>4961</v>
      </c>
      <c r="B1872" s="128" t="s">
        <v>2693</v>
      </c>
      <c r="C1872" s="50" t="s">
        <v>163</v>
      </c>
      <c r="D1872" s="51">
        <v>41140</v>
      </c>
      <c r="E1872" s="56" t="s">
        <v>241</v>
      </c>
      <c r="F1872" s="53" t="s">
        <v>164</v>
      </c>
      <c r="G1872" s="54">
        <v>11.88</v>
      </c>
      <c r="H1872" s="55">
        <v>11.88</v>
      </c>
      <c r="I1872" s="73">
        <v>0</v>
      </c>
      <c r="J1872" s="55">
        <v>0</v>
      </c>
      <c r="K1872" s="73">
        <v>2.72</v>
      </c>
      <c r="L1872" s="55">
        <v>2.25</v>
      </c>
      <c r="M1872" s="55">
        <f>TRUNC(((J1872*G1872)+(L1872*G1872)),2)</f>
        <v>26.73</v>
      </c>
      <c r="N1872" s="55">
        <f>TRUNC(((J1872*H1872)+(L1872*H1872)),2)</f>
        <v>26.73</v>
      </c>
      <c r="O1872" s="38"/>
      <c r="P1872" s="55">
        <v>0</v>
      </c>
      <c r="Q1872" s="55">
        <v>2.72</v>
      </c>
      <c r="R1872" s="55">
        <v>32.31</v>
      </c>
      <c r="S1872" s="55">
        <v>32.31</v>
      </c>
      <c r="T1872" s="135">
        <f>N1872/S1872</f>
        <v>0.82729805013927571</v>
      </c>
      <c r="U1872" s="55">
        <f>TRUNC(J1872*H1872,2)</f>
        <v>0</v>
      </c>
      <c r="V1872" s="55">
        <f>TRUNC(L1872*H1872,2)</f>
        <v>26.73</v>
      </c>
      <c r="X1872" s="36" t="b">
        <v>1</v>
      </c>
    </row>
    <row r="1873" spans="1:24" ht="24" x14ac:dyDescent="0.3">
      <c r="A1873" s="42" t="s">
        <v>4962</v>
      </c>
      <c r="B1873" s="128" t="s">
        <v>2694</v>
      </c>
      <c r="C1873" s="50" t="s">
        <v>217</v>
      </c>
      <c r="D1873" s="51">
        <v>97083</v>
      </c>
      <c r="E1873" s="56" t="s">
        <v>243</v>
      </c>
      <c r="F1873" s="53" t="s">
        <v>164</v>
      </c>
      <c r="G1873" s="54">
        <v>11.88</v>
      </c>
      <c r="H1873" s="55">
        <v>11.88</v>
      </c>
      <c r="I1873" s="73">
        <v>0.93</v>
      </c>
      <c r="J1873" s="55">
        <v>0.77</v>
      </c>
      <c r="K1873" s="73">
        <v>2.27</v>
      </c>
      <c r="L1873" s="55">
        <v>1.88</v>
      </c>
      <c r="M1873" s="55">
        <f>TRUNC(((J1873*G1873)+(L1873*G1873)),2)</f>
        <v>31.48</v>
      </c>
      <c r="N1873" s="55">
        <f>TRUNC(((J1873*H1873)+(L1873*H1873)),2)</f>
        <v>31.48</v>
      </c>
      <c r="O1873" s="38"/>
      <c r="P1873" s="55">
        <v>0.93</v>
      </c>
      <c r="Q1873" s="55">
        <v>2.27</v>
      </c>
      <c r="R1873" s="55">
        <v>38.01</v>
      </c>
      <c r="S1873" s="55">
        <v>38.01</v>
      </c>
      <c r="T1873" s="135">
        <f>N1873/S1873</f>
        <v>0.82820310444619838</v>
      </c>
      <c r="U1873" s="55">
        <f>TRUNC(J1873*H1873,2)</f>
        <v>9.14</v>
      </c>
      <c r="V1873" s="55">
        <f>TRUNC(L1873*H1873,2)</f>
        <v>22.33</v>
      </c>
      <c r="X1873" s="36" t="b">
        <v>1</v>
      </c>
    </row>
    <row r="1874" spans="1:24" x14ac:dyDescent="0.25">
      <c r="A1874" s="42" t="s">
        <v>4963</v>
      </c>
      <c r="B1874" s="127" t="s">
        <v>2695</v>
      </c>
      <c r="C1874" s="132"/>
      <c r="D1874" s="132"/>
      <c r="E1874" s="47" t="s">
        <v>79</v>
      </c>
      <c r="F1874" s="132"/>
      <c r="G1874" s="48"/>
      <c r="H1874" s="48"/>
      <c r="I1874" s="72"/>
      <c r="J1874" s="48"/>
      <c r="K1874" s="72"/>
      <c r="L1874" s="48"/>
      <c r="M1874" s="49">
        <f>M1875+M1883</f>
        <v>2289.3199999999997</v>
      </c>
      <c r="N1874" s="65">
        <f>N1875+N1883</f>
        <v>2289.3199999999997</v>
      </c>
      <c r="O1874" s="37"/>
      <c r="P1874" s="48"/>
      <c r="Q1874" s="48"/>
      <c r="R1874" s="49">
        <v>2758.64</v>
      </c>
      <c r="S1874" s="49">
        <v>2758.64</v>
      </c>
      <c r="T1874" s="135">
        <f>N1874/S1874</f>
        <v>0.82987269089116367</v>
      </c>
      <c r="U1874" s="55">
        <f>TRUNC(J1874*H1874,2)</f>
        <v>0</v>
      </c>
      <c r="V1874" s="55">
        <f>TRUNC(L1874*H1874,2)</f>
        <v>0</v>
      </c>
      <c r="X1874" s="36" t="b">
        <v>1</v>
      </c>
    </row>
    <row r="1875" spans="1:24" x14ac:dyDescent="0.25">
      <c r="A1875" s="42" t="s">
        <v>4964</v>
      </c>
      <c r="B1875" s="129" t="s">
        <v>2696</v>
      </c>
      <c r="C1875" s="133"/>
      <c r="D1875" s="133"/>
      <c r="E1875" s="58" t="s">
        <v>2697</v>
      </c>
      <c r="F1875" s="133"/>
      <c r="G1875" s="59"/>
      <c r="H1875" s="59"/>
      <c r="I1875" s="72"/>
      <c r="J1875" s="59"/>
      <c r="K1875" s="72"/>
      <c r="L1875" s="59"/>
      <c r="M1875" s="60">
        <f>SUM(M1876:M1882)</f>
        <v>1096.3999999999999</v>
      </c>
      <c r="N1875" s="60">
        <f>SUM(N1876:N1882)</f>
        <v>1096.3999999999999</v>
      </c>
      <c r="O1875" s="37"/>
      <c r="P1875" s="59"/>
      <c r="Q1875" s="59"/>
      <c r="R1875" s="60">
        <v>1321.19</v>
      </c>
      <c r="S1875" s="60">
        <v>1321.19</v>
      </c>
      <c r="T1875" s="135">
        <f>N1875/S1875</f>
        <v>0.82985793110756201</v>
      </c>
      <c r="U1875" s="55">
        <f>TRUNC(J1875*H1875,2)</f>
        <v>0</v>
      </c>
      <c r="V1875" s="55">
        <f>TRUNC(L1875*H1875,2)</f>
        <v>0</v>
      </c>
      <c r="X1875" s="36" t="b">
        <v>1</v>
      </c>
    </row>
    <row r="1876" spans="1:24" x14ac:dyDescent="0.25">
      <c r="A1876" s="42" t="s">
        <v>4965</v>
      </c>
      <c r="B1876" s="128" t="s">
        <v>2698</v>
      </c>
      <c r="C1876" s="50" t="s">
        <v>163</v>
      </c>
      <c r="D1876" s="51">
        <v>51036</v>
      </c>
      <c r="E1876" s="56" t="s">
        <v>292</v>
      </c>
      <c r="F1876" s="53" t="s">
        <v>211</v>
      </c>
      <c r="G1876" s="54">
        <v>1</v>
      </c>
      <c r="H1876" s="55">
        <v>1</v>
      </c>
      <c r="I1876" s="73">
        <v>557.77</v>
      </c>
      <c r="J1876" s="55">
        <v>463</v>
      </c>
      <c r="K1876" s="73">
        <v>0</v>
      </c>
      <c r="L1876" s="55">
        <v>0</v>
      </c>
      <c r="M1876" s="55">
        <f>TRUNC(((J1876*G1876)+(L1876*G1876)),2)</f>
        <v>463</v>
      </c>
      <c r="N1876" s="55">
        <f>TRUNC(((J1876*H1876)+(L1876*H1876)),2)</f>
        <v>463</v>
      </c>
      <c r="O1876" s="37"/>
      <c r="P1876" s="55">
        <v>557.77</v>
      </c>
      <c r="Q1876" s="55">
        <v>0</v>
      </c>
      <c r="R1876" s="55">
        <v>557.77</v>
      </c>
      <c r="S1876" s="55">
        <v>557.77</v>
      </c>
      <c r="T1876" s="135">
        <f>N1876/S1876</f>
        <v>0.83009125625257729</v>
      </c>
      <c r="U1876" s="55">
        <f>TRUNC(J1876*H1876,2)</f>
        <v>463</v>
      </c>
      <c r="V1876" s="55">
        <f>TRUNC(L1876*H1876,2)</f>
        <v>0</v>
      </c>
      <c r="X1876" s="36" t="b">
        <v>1</v>
      </c>
    </row>
    <row r="1877" spans="1:24" x14ac:dyDescent="0.25">
      <c r="A1877" s="42" t="s">
        <v>4966</v>
      </c>
      <c r="B1877" s="128" t="s">
        <v>2699</v>
      </c>
      <c r="C1877" s="50" t="s">
        <v>163</v>
      </c>
      <c r="D1877" s="51">
        <v>52014</v>
      </c>
      <c r="E1877" s="56" t="s">
        <v>282</v>
      </c>
      <c r="F1877" s="53" t="s">
        <v>280</v>
      </c>
      <c r="G1877" s="54">
        <v>9</v>
      </c>
      <c r="H1877" s="55">
        <v>9</v>
      </c>
      <c r="I1877" s="73">
        <v>12.82</v>
      </c>
      <c r="J1877" s="55">
        <v>10.64</v>
      </c>
      <c r="K1877" s="73">
        <v>2.61</v>
      </c>
      <c r="L1877" s="55">
        <v>2.16</v>
      </c>
      <c r="M1877" s="55">
        <f>TRUNC(((J1877*G1877)+(L1877*G1877)),2)</f>
        <v>115.2</v>
      </c>
      <c r="N1877" s="55">
        <f>TRUNC(((J1877*H1877)+(L1877*H1877)),2)</f>
        <v>115.2</v>
      </c>
      <c r="O1877" s="37"/>
      <c r="P1877" s="55">
        <v>12.82</v>
      </c>
      <c r="Q1877" s="55">
        <v>2.61</v>
      </c>
      <c r="R1877" s="55">
        <v>138.87</v>
      </c>
      <c r="S1877" s="55">
        <v>138.87</v>
      </c>
      <c r="T1877" s="135">
        <f>N1877/S1877</f>
        <v>0.82955281918340895</v>
      </c>
      <c r="U1877" s="55">
        <f>TRUNC(J1877*H1877,2)</f>
        <v>95.76</v>
      </c>
      <c r="V1877" s="55">
        <f>TRUNC(L1877*H1877,2)</f>
        <v>19.440000000000001</v>
      </c>
      <c r="X1877" s="36" t="b">
        <v>1</v>
      </c>
    </row>
    <row r="1878" spans="1:24" x14ac:dyDescent="0.25">
      <c r="A1878" s="42" t="s">
        <v>4967</v>
      </c>
      <c r="B1878" s="128" t="s">
        <v>2700</v>
      </c>
      <c r="C1878" s="50" t="s">
        <v>163</v>
      </c>
      <c r="D1878" s="51">
        <v>52005</v>
      </c>
      <c r="E1878" s="56" t="s">
        <v>279</v>
      </c>
      <c r="F1878" s="53" t="s">
        <v>280</v>
      </c>
      <c r="G1878" s="54">
        <v>43</v>
      </c>
      <c r="H1878" s="55">
        <v>43</v>
      </c>
      <c r="I1878" s="73">
        <v>8.8800000000000008</v>
      </c>
      <c r="J1878" s="55">
        <v>7.37</v>
      </c>
      <c r="K1878" s="73">
        <v>2.98</v>
      </c>
      <c r="L1878" s="55">
        <v>2.4700000000000002</v>
      </c>
      <c r="M1878" s="55">
        <f>TRUNC(((J1878*G1878)+(L1878*G1878)),2)</f>
        <v>423.12</v>
      </c>
      <c r="N1878" s="55">
        <f>TRUNC(((J1878*H1878)+(L1878*H1878)),2)</f>
        <v>423.12</v>
      </c>
      <c r="O1878" s="37"/>
      <c r="P1878" s="55">
        <v>8.8800000000000008</v>
      </c>
      <c r="Q1878" s="55">
        <v>2.98</v>
      </c>
      <c r="R1878" s="55">
        <v>509.98</v>
      </c>
      <c r="S1878" s="55">
        <v>509.98</v>
      </c>
      <c r="T1878" s="135">
        <f>N1878/S1878</f>
        <v>0.8296795952782462</v>
      </c>
      <c r="U1878" s="55">
        <f>TRUNC(J1878*H1878,2)</f>
        <v>316.91000000000003</v>
      </c>
      <c r="V1878" s="55">
        <f>TRUNC(L1878*H1878,2)</f>
        <v>106.21</v>
      </c>
      <c r="X1878" s="36" t="b">
        <v>1</v>
      </c>
    </row>
    <row r="1879" spans="1:24" x14ac:dyDescent="0.25">
      <c r="A1879" s="42" t="s">
        <v>4968</v>
      </c>
      <c r="B1879" s="128" t="s">
        <v>2701</v>
      </c>
      <c r="C1879" s="50" t="s">
        <v>163</v>
      </c>
      <c r="D1879" s="51">
        <v>50901</v>
      </c>
      <c r="E1879" s="56" t="s">
        <v>286</v>
      </c>
      <c r="F1879" s="53" t="s">
        <v>211</v>
      </c>
      <c r="G1879" s="54">
        <v>1</v>
      </c>
      <c r="H1879" s="55">
        <v>1</v>
      </c>
      <c r="I1879" s="73">
        <v>0</v>
      </c>
      <c r="J1879" s="55">
        <v>0</v>
      </c>
      <c r="K1879" s="73">
        <v>43.34</v>
      </c>
      <c r="L1879" s="55">
        <v>35.97</v>
      </c>
      <c r="M1879" s="55">
        <f>TRUNC(((J1879*G1879)+(L1879*G1879)),2)</f>
        <v>35.97</v>
      </c>
      <c r="N1879" s="55">
        <f>TRUNC(((J1879*H1879)+(L1879*H1879)),2)</f>
        <v>35.97</v>
      </c>
      <c r="O1879" s="37"/>
      <c r="P1879" s="55">
        <v>0</v>
      </c>
      <c r="Q1879" s="55">
        <v>43.34</v>
      </c>
      <c r="R1879" s="55">
        <v>43.34</v>
      </c>
      <c r="S1879" s="55">
        <v>43.34</v>
      </c>
      <c r="T1879" s="135">
        <f>N1879/S1879</f>
        <v>0.82994923857868008</v>
      </c>
      <c r="U1879" s="55">
        <f>TRUNC(J1879*H1879,2)</f>
        <v>0</v>
      </c>
      <c r="V1879" s="55">
        <f>TRUNC(L1879*H1879,2)</f>
        <v>35.97</v>
      </c>
      <c r="X1879" s="36" t="b">
        <v>1</v>
      </c>
    </row>
    <row r="1880" spans="1:24" x14ac:dyDescent="0.25">
      <c r="A1880" s="42" t="s">
        <v>4969</v>
      </c>
      <c r="B1880" s="128" t="s">
        <v>2702</v>
      </c>
      <c r="C1880" s="50" t="s">
        <v>163</v>
      </c>
      <c r="D1880" s="51">
        <v>50902</v>
      </c>
      <c r="E1880" s="56" t="s">
        <v>288</v>
      </c>
      <c r="F1880" s="53" t="s">
        <v>164</v>
      </c>
      <c r="G1880" s="54">
        <v>2</v>
      </c>
      <c r="H1880" s="55">
        <v>2</v>
      </c>
      <c r="I1880" s="73">
        <v>0</v>
      </c>
      <c r="J1880" s="55">
        <v>0</v>
      </c>
      <c r="K1880" s="73">
        <v>5.34</v>
      </c>
      <c r="L1880" s="55">
        <v>4.43</v>
      </c>
      <c r="M1880" s="55">
        <f>TRUNC(((J1880*G1880)+(L1880*G1880)),2)</f>
        <v>8.86</v>
      </c>
      <c r="N1880" s="55">
        <f>TRUNC(((J1880*H1880)+(L1880*H1880)),2)</f>
        <v>8.86</v>
      </c>
      <c r="O1880" s="37"/>
      <c r="P1880" s="55">
        <v>0</v>
      </c>
      <c r="Q1880" s="55">
        <v>5.34</v>
      </c>
      <c r="R1880" s="55">
        <v>10.68</v>
      </c>
      <c r="S1880" s="55">
        <v>10.68</v>
      </c>
      <c r="T1880" s="135">
        <f>N1880/S1880</f>
        <v>0.82958801498127333</v>
      </c>
      <c r="U1880" s="55">
        <f>TRUNC(J1880*H1880,2)</f>
        <v>0</v>
      </c>
      <c r="V1880" s="55">
        <f>TRUNC(L1880*H1880,2)</f>
        <v>8.86</v>
      </c>
      <c r="X1880" s="36" t="b">
        <v>1</v>
      </c>
    </row>
    <row r="1881" spans="1:24" x14ac:dyDescent="0.25">
      <c r="A1881" s="42" t="s">
        <v>4970</v>
      </c>
      <c r="B1881" s="128" t="s">
        <v>2703</v>
      </c>
      <c r="C1881" s="50" t="s">
        <v>163</v>
      </c>
      <c r="D1881" s="51">
        <v>60470</v>
      </c>
      <c r="E1881" s="56" t="s">
        <v>556</v>
      </c>
      <c r="F1881" s="53" t="s">
        <v>211</v>
      </c>
      <c r="G1881" s="54">
        <v>0.1</v>
      </c>
      <c r="H1881" s="55">
        <v>0.1</v>
      </c>
      <c r="I1881" s="73">
        <v>175.88</v>
      </c>
      <c r="J1881" s="55">
        <v>145.99</v>
      </c>
      <c r="K1881" s="73">
        <v>26.68</v>
      </c>
      <c r="L1881" s="55">
        <v>22.14</v>
      </c>
      <c r="M1881" s="55">
        <f>TRUNC(((J1881*G1881)+(L1881*G1881)),2)</f>
        <v>16.809999999999999</v>
      </c>
      <c r="N1881" s="55">
        <f>TRUNC(((J1881*H1881)+(L1881*H1881)),2)</f>
        <v>16.809999999999999</v>
      </c>
      <c r="O1881" s="37"/>
      <c r="P1881" s="55">
        <v>175.88</v>
      </c>
      <c r="Q1881" s="55">
        <v>26.68</v>
      </c>
      <c r="R1881" s="55">
        <v>20.25</v>
      </c>
      <c r="S1881" s="55">
        <v>20.25</v>
      </c>
      <c r="T1881" s="135">
        <f>N1881/S1881</f>
        <v>0.83012345679012345</v>
      </c>
      <c r="U1881" s="55">
        <f>TRUNC(J1881*H1881,2)</f>
        <v>14.59</v>
      </c>
      <c r="V1881" s="55">
        <f>TRUNC(L1881*H1881,2)</f>
        <v>2.21</v>
      </c>
      <c r="X1881" s="36" t="b">
        <v>1</v>
      </c>
    </row>
    <row r="1882" spans="1:24" x14ac:dyDescent="0.3">
      <c r="A1882" s="42" t="s">
        <v>4971</v>
      </c>
      <c r="B1882" s="128" t="s">
        <v>2704</v>
      </c>
      <c r="C1882" s="50" t="s">
        <v>163</v>
      </c>
      <c r="D1882" s="51">
        <v>51060</v>
      </c>
      <c r="E1882" s="56" t="s">
        <v>294</v>
      </c>
      <c r="F1882" s="53" t="s">
        <v>211</v>
      </c>
      <c r="G1882" s="54">
        <v>1</v>
      </c>
      <c r="H1882" s="55">
        <v>1</v>
      </c>
      <c r="I1882" s="73">
        <v>0.12</v>
      </c>
      <c r="J1882" s="55">
        <v>0.09</v>
      </c>
      <c r="K1882" s="73">
        <v>40.18</v>
      </c>
      <c r="L1882" s="55">
        <v>33.35</v>
      </c>
      <c r="M1882" s="55">
        <f>TRUNC(((J1882*G1882)+(L1882*G1882)),2)</f>
        <v>33.44</v>
      </c>
      <c r="N1882" s="55">
        <f>TRUNC(((J1882*H1882)+(L1882*H1882)),2)</f>
        <v>33.44</v>
      </c>
      <c r="O1882" s="38"/>
      <c r="P1882" s="55">
        <v>0.12</v>
      </c>
      <c r="Q1882" s="55">
        <v>40.18</v>
      </c>
      <c r="R1882" s="55">
        <v>40.299999999999997</v>
      </c>
      <c r="S1882" s="55">
        <v>40.299999999999997</v>
      </c>
      <c r="T1882" s="135">
        <f>N1882/S1882</f>
        <v>0.82977667493796525</v>
      </c>
      <c r="U1882" s="55">
        <f>TRUNC(J1882*H1882,2)</f>
        <v>0.09</v>
      </c>
      <c r="V1882" s="55">
        <f>TRUNC(L1882*H1882,2)</f>
        <v>33.35</v>
      </c>
      <c r="X1882" s="36" t="b">
        <v>1</v>
      </c>
    </row>
    <row r="1883" spans="1:24" x14ac:dyDescent="0.25">
      <c r="A1883" s="42" t="s">
        <v>4972</v>
      </c>
      <c r="B1883" s="129" t="s">
        <v>2705</v>
      </c>
      <c r="C1883" s="133"/>
      <c r="D1883" s="133"/>
      <c r="E1883" s="58" t="s">
        <v>275</v>
      </c>
      <c r="F1883" s="133"/>
      <c r="G1883" s="59"/>
      <c r="H1883" s="59"/>
      <c r="I1883" s="72"/>
      <c r="J1883" s="59"/>
      <c r="K1883" s="72"/>
      <c r="L1883" s="59"/>
      <c r="M1883" s="60">
        <f>SUM(M1884:M1886)</f>
        <v>1192.92</v>
      </c>
      <c r="N1883" s="60">
        <f>SUM(N1884:N1886)</f>
        <v>1192.92</v>
      </c>
      <c r="O1883" s="37"/>
      <c r="P1883" s="59"/>
      <c r="Q1883" s="59"/>
      <c r="R1883" s="60">
        <v>1437.45</v>
      </c>
      <c r="S1883" s="60">
        <v>1437.45</v>
      </c>
      <c r="T1883" s="135">
        <f>N1883/S1883</f>
        <v>0.82988625691328399</v>
      </c>
      <c r="U1883" s="55">
        <f>TRUNC(J1883*H1883,2)</f>
        <v>0</v>
      </c>
      <c r="V1883" s="55">
        <f>TRUNC(L1883*H1883,2)</f>
        <v>0</v>
      </c>
      <c r="X1883" s="36" t="b">
        <v>1</v>
      </c>
    </row>
    <row r="1884" spans="1:24" x14ac:dyDescent="0.25">
      <c r="A1884" s="42" t="s">
        <v>4973</v>
      </c>
      <c r="B1884" s="128" t="s">
        <v>2706</v>
      </c>
      <c r="C1884" s="50" t="s">
        <v>163</v>
      </c>
      <c r="D1884" s="51">
        <v>50302</v>
      </c>
      <c r="E1884" s="56" t="s">
        <v>277</v>
      </c>
      <c r="F1884" s="53" t="s">
        <v>172</v>
      </c>
      <c r="G1884" s="54">
        <v>12</v>
      </c>
      <c r="H1884" s="55">
        <v>12</v>
      </c>
      <c r="I1884" s="73">
        <v>32.19</v>
      </c>
      <c r="J1884" s="55">
        <v>26.72</v>
      </c>
      <c r="K1884" s="73">
        <v>37.479999999999997</v>
      </c>
      <c r="L1884" s="55">
        <v>31.11</v>
      </c>
      <c r="M1884" s="55">
        <f>TRUNC(((J1884*G1884)+(L1884*G1884)),2)</f>
        <v>693.96</v>
      </c>
      <c r="N1884" s="55">
        <f>TRUNC(((J1884*H1884)+(L1884*H1884)),2)</f>
        <v>693.96</v>
      </c>
      <c r="O1884" s="37"/>
      <c r="P1884" s="55">
        <v>32.19</v>
      </c>
      <c r="Q1884" s="55">
        <v>37.479999999999997</v>
      </c>
      <c r="R1884" s="55">
        <v>836.04</v>
      </c>
      <c r="S1884" s="55">
        <v>836.04</v>
      </c>
      <c r="T1884" s="135">
        <f>N1884/S1884</f>
        <v>0.83005597818286214</v>
      </c>
      <c r="U1884" s="55">
        <f>TRUNC(J1884*H1884,2)</f>
        <v>320.64</v>
      </c>
      <c r="V1884" s="55">
        <f>TRUNC(L1884*H1884,2)</f>
        <v>373.32</v>
      </c>
      <c r="X1884" s="36" t="b">
        <v>1</v>
      </c>
    </row>
    <row r="1885" spans="1:24" x14ac:dyDescent="0.25">
      <c r="A1885" s="42" t="s">
        <v>4974</v>
      </c>
      <c r="B1885" s="128" t="s">
        <v>2707</v>
      </c>
      <c r="C1885" s="50" t="s">
        <v>163</v>
      </c>
      <c r="D1885" s="51">
        <v>52014</v>
      </c>
      <c r="E1885" s="56" t="s">
        <v>282</v>
      </c>
      <c r="F1885" s="53" t="s">
        <v>280</v>
      </c>
      <c r="G1885" s="54">
        <v>9</v>
      </c>
      <c r="H1885" s="55">
        <v>9</v>
      </c>
      <c r="I1885" s="73">
        <v>12.82</v>
      </c>
      <c r="J1885" s="55">
        <v>10.64</v>
      </c>
      <c r="K1885" s="73">
        <v>2.61</v>
      </c>
      <c r="L1885" s="55">
        <v>2.16</v>
      </c>
      <c r="M1885" s="55">
        <f>TRUNC(((J1885*G1885)+(L1885*G1885)),2)</f>
        <v>115.2</v>
      </c>
      <c r="N1885" s="55">
        <f>TRUNC(((J1885*H1885)+(L1885*H1885)),2)</f>
        <v>115.2</v>
      </c>
      <c r="O1885" s="37"/>
      <c r="P1885" s="55">
        <v>12.82</v>
      </c>
      <c r="Q1885" s="55">
        <v>2.61</v>
      </c>
      <c r="R1885" s="55">
        <v>138.87</v>
      </c>
      <c r="S1885" s="55">
        <v>138.87</v>
      </c>
      <c r="T1885" s="135">
        <f>N1885/S1885</f>
        <v>0.82955281918340895</v>
      </c>
      <c r="U1885" s="55">
        <f>TRUNC(J1885*H1885,2)</f>
        <v>95.76</v>
      </c>
      <c r="V1885" s="55">
        <f>TRUNC(L1885*H1885,2)</f>
        <v>19.440000000000001</v>
      </c>
      <c r="X1885" s="36" t="b">
        <v>1</v>
      </c>
    </row>
    <row r="1886" spans="1:24" x14ac:dyDescent="0.25">
      <c r="A1886" s="42" t="s">
        <v>4975</v>
      </c>
      <c r="B1886" s="128" t="s">
        <v>2708</v>
      </c>
      <c r="C1886" s="50" t="s">
        <v>163</v>
      </c>
      <c r="D1886" s="51">
        <v>52005</v>
      </c>
      <c r="E1886" s="56" t="s">
        <v>279</v>
      </c>
      <c r="F1886" s="53" t="s">
        <v>280</v>
      </c>
      <c r="G1886" s="54">
        <v>39</v>
      </c>
      <c r="H1886" s="55">
        <v>39</v>
      </c>
      <c r="I1886" s="73">
        <v>8.8800000000000008</v>
      </c>
      <c r="J1886" s="55">
        <v>7.37</v>
      </c>
      <c r="K1886" s="73">
        <v>2.98</v>
      </c>
      <c r="L1886" s="55">
        <v>2.4700000000000002</v>
      </c>
      <c r="M1886" s="55">
        <f>TRUNC(((J1886*G1886)+(L1886*G1886)),2)</f>
        <v>383.76</v>
      </c>
      <c r="N1886" s="55">
        <f>TRUNC(((J1886*H1886)+(L1886*H1886)),2)</f>
        <v>383.76</v>
      </c>
      <c r="O1886" s="37"/>
      <c r="P1886" s="55">
        <v>8.8800000000000008</v>
      </c>
      <c r="Q1886" s="55">
        <v>2.98</v>
      </c>
      <c r="R1886" s="55">
        <v>462.54</v>
      </c>
      <c r="S1886" s="55">
        <v>462.54</v>
      </c>
      <c r="T1886" s="135">
        <f>N1886/S1886</f>
        <v>0.8296795952782462</v>
      </c>
      <c r="U1886" s="55">
        <f>TRUNC(J1886*H1886,2)</f>
        <v>287.43</v>
      </c>
      <c r="V1886" s="55">
        <f>TRUNC(L1886*H1886,2)</f>
        <v>96.33</v>
      </c>
      <c r="X1886" s="36" t="b">
        <v>1</v>
      </c>
    </row>
    <row r="1887" spans="1:24" x14ac:dyDescent="0.25">
      <c r="A1887" s="42" t="s">
        <v>4976</v>
      </c>
      <c r="B1887" s="127" t="s">
        <v>2709</v>
      </c>
      <c r="C1887" s="132"/>
      <c r="D1887" s="132"/>
      <c r="E1887" s="47" t="s">
        <v>93</v>
      </c>
      <c r="F1887" s="132"/>
      <c r="G1887" s="48"/>
      <c r="H1887" s="48"/>
      <c r="I1887" s="72"/>
      <c r="J1887" s="48"/>
      <c r="K1887" s="72"/>
      <c r="L1887" s="48"/>
      <c r="M1887" s="49">
        <f>M1888</f>
        <v>4761.05</v>
      </c>
      <c r="N1887" s="65">
        <f>N1888</f>
        <v>4761.05</v>
      </c>
      <c r="O1887" s="37"/>
      <c r="P1887" s="48"/>
      <c r="Q1887" s="48"/>
      <c r="R1887" s="49">
        <v>5740.33</v>
      </c>
      <c r="S1887" s="49">
        <v>5740.33</v>
      </c>
      <c r="T1887" s="135">
        <f>N1887/S1887</f>
        <v>0.8294035360336427</v>
      </c>
      <c r="U1887" s="55">
        <f>TRUNC(J1887*H1887,2)</f>
        <v>0</v>
      </c>
      <c r="V1887" s="55">
        <f>TRUNC(L1887*H1887,2)</f>
        <v>0</v>
      </c>
      <c r="X1887" s="36" t="b">
        <v>1</v>
      </c>
    </row>
    <row r="1888" spans="1:24" ht="36" x14ac:dyDescent="0.3">
      <c r="A1888" s="42" t="s">
        <v>4977</v>
      </c>
      <c r="B1888" s="128" t="s">
        <v>2710</v>
      </c>
      <c r="C1888" s="50" t="s">
        <v>217</v>
      </c>
      <c r="D1888" s="51">
        <v>100775</v>
      </c>
      <c r="E1888" s="56" t="s">
        <v>425</v>
      </c>
      <c r="F1888" s="53" t="s">
        <v>280</v>
      </c>
      <c r="G1888" s="54">
        <v>356.1</v>
      </c>
      <c r="H1888" s="55">
        <v>356.1</v>
      </c>
      <c r="I1888" s="73">
        <v>15.26</v>
      </c>
      <c r="J1888" s="55">
        <v>12.66</v>
      </c>
      <c r="K1888" s="73">
        <v>0.86</v>
      </c>
      <c r="L1888" s="55">
        <v>0.71</v>
      </c>
      <c r="M1888" s="55">
        <f>TRUNC(((J1888*G1888)+(L1888*G1888)),2)</f>
        <v>4761.05</v>
      </c>
      <c r="N1888" s="55">
        <f>TRUNC(((J1888*H1888)+(L1888*H1888)),2)</f>
        <v>4761.05</v>
      </c>
      <c r="O1888" s="313"/>
      <c r="P1888" s="55">
        <v>15.26</v>
      </c>
      <c r="Q1888" s="55">
        <v>0.86</v>
      </c>
      <c r="R1888" s="55">
        <v>5740.33</v>
      </c>
      <c r="S1888" s="55">
        <v>5740.33</v>
      </c>
      <c r="T1888" s="135">
        <f>N1888/S1888</f>
        <v>0.8294035360336427</v>
      </c>
      <c r="U1888" s="55">
        <f>TRUNC(J1888*H1888,2)</f>
        <v>4508.22</v>
      </c>
      <c r="V1888" s="55">
        <f>TRUNC(L1888*H1888,2)</f>
        <v>252.83</v>
      </c>
      <c r="X1888" s="36" t="b">
        <v>1</v>
      </c>
    </row>
    <row r="1889" spans="1:24" x14ac:dyDescent="0.25">
      <c r="A1889" s="42" t="s">
        <v>4978</v>
      </c>
      <c r="B1889" s="127" t="s">
        <v>2711</v>
      </c>
      <c r="C1889" s="132"/>
      <c r="D1889" s="132"/>
      <c r="E1889" s="47" t="s">
        <v>95</v>
      </c>
      <c r="F1889" s="132"/>
      <c r="G1889" s="48"/>
      <c r="H1889" s="48"/>
      <c r="I1889" s="72"/>
      <c r="J1889" s="48"/>
      <c r="K1889" s="72"/>
      <c r="L1889" s="48"/>
      <c r="M1889" s="49">
        <f>SUM(M1890:M1894)</f>
        <v>1666.9099999999999</v>
      </c>
      <c r="N1889" s="65">
        <f>SUM(N1890:N1894)</f>
        <v>1666.9099999999999</v>
      </c>
      <c r="O1889" s="37"/>
      <c r="P1889" s="48"/>
      <c r="Q1889" s="48"/>
      <c r="R1889" s="49">
        <v>2008.94</v>
      </c>
      <c r="S1889" s="49">
        <v>2008.94</v>
      </c>
      <c r="T1889" s="135">
        <f>N1889/S1889</f>
        <v>0.82974603522255508</v>
      </c>
      <c r="U1889" s="55">
        <f>TRUNC(J1889*H1889,2)</f>
        <v>0</v>
      </c>
      <c r="V1889" s="55">
        <f>TRUNC(L1889*H1889,2)</f>
        <v>0</v>
      </c>
      <c r="X1889" s="36" t="b">
        <v>1</v>
      </c>
    </row>
    <row r="1890" spans="1:24" x14ac:dyDescent="0.25">
      <c r="A1890" s="42" t="s">
        <v>4979</v>
      </c>
      <c r="B1890" s="128" t="s">
        <v>2712</v>
      </c>
      <c r="C1890" s="50" t="s">
        <v>163</v>
      </c>
      <c r="D1890" s="51">
        <v>160100</v>
      </c>
      <c r="E1890" s="56" t="s">
        <v>428</v>
      </c>
      <c r="F1890" s="53" t="s">
        <v>164</v>
      </c>
      <c r="G1890" s="54">
        <v>18.350000000000001</v>
      </c>
      <c r="H1890" s="55">
        <v>18.350000000000001</v>
      </c>
      <c r="I1890" s="73">
        <v>38.76</v>
      </c>
      <c r="J1890" s="55">
        <v>32.17</v>
      </c>
      <c r="K1890" s="73">
        <v>4.01</v>
      </c>
      <c r="L1890" s="55">
        <v>3.32</v>
      </c>
      <c r="M1890" s="55">
        <f>TRUNC(((J1890*G1890)+(L1890*G1890)),2)</f>
        <v>651.24</v>
      </c>
      <c r="N1890" s="55">
        <f>TRUNC(((J1890*H1890)+(L1890*H1890)),2)</f>
        <v>651.24</v>
      </c>
      <c r="O1890" s="37"/>
      <c r="P1890" s="55">
        <v>38.76</v>
      </c>
      <c r="Q1890" s="55">
        <v>4.01</v>
      </c>
      <c r="R1890" s="55">
        <v>784.82</v>
      </c>
      <c r="S1890" s="55">
        <v>784.82</v>
      </c>
      <c r="T1890" s="135">
        <f>N1890/S1890</f>
        <v>0.82979536709054302</v>
      </c>
      <c r="U1890" s="55">
        <f>TRUNC(J1890*H1890,2)</f>
        <v>590.30999999999995</v>
      </c>
      <c r="V1890" s="55">
        <f>TRUNC(L1890*H1890,2)</f>
        <v>60.92</v>
      </c>
      <c r="X1890" s="36" t="b">
        <v>1</v>
      </c>
    </row>
    <row r="1891" spans="1:24" x14ac:dyDescent="0.25">
      <c r="A1891" s="42" t="s">
        <v>4980</v>
      </c>
      <c r="B1891" s="128" t="s">
        <v>2713</v>
      </c>
      <c r="C1891" s="50" t="s">
        <v>163</v>
      </c>
      <c r="D1891" s="51">
        <v>160101</v>
      </c>
      <c r="E1891" s="56" t="s">
        <v>430</v>
      </c>
      <c r="F1891" s="53" t="s">
        <v>172</v>
      </c>
      <c r="G1891" s="54">
        <v>5.65</v>
      </c>
      <c r="H1891" s="55">
        <v>5.65</v>
      </c>
      <c r="I1891" s="73">
        <v>20.02</v>
      </c>
      <c r="J1891" s="55">
        <v>16.61</v>
      </c>
      <c r="K1891" s="73">
        <v>19.5</v>
      </c>
      <c r="L1891" s="55">
        <v>16.18</v>
      </c>
      <c r="M1891" s="55">
        <f>TRUNC(((J1891*G1891)+(L1891*G1891)),2)</f>
        <v>185.26</v>
      </c>
      <c r="N1891" s="55">
        <f>TRUNC(((J1891*H1891)+(L1891*H1891)),2)</f>
        <v>185.26</v>
      </c>
      <c r="O1891" s="37"/>
      <c r="P1891" s="55">
        <v>20.02</v>
      </c>
      <c r="Q1891" s="55">
        <v>19.5</v>
      </c>
      <c r="R1891" s="55">
        <v>223.28</v>
      </c>
      <c r="S1891" s="55">
        <v>223.28</v>
      </c>
      <c r="T1891" s="135">
        <f>N1891/S1891</f>
        <v>0.82972053027588677</v>
      </c>
      <c r="U1891" s="55">
        <f>TRUNC(J1891*H1891,2)</f>
        <v>93.84</v>
      </c>
      <c r="V1891" s="55">
        <f>TRUNC(L1891*H1891,2)</f>
        <v>91.41</v>
      </c>
      <c r="X1891" s="36" t="b">
        <v>1</v>
      </c>
    </row>
    <row r="1892" spans="1:24" x14ac:dyDescent="0.25">
      <c r="A1892" s="42" t="s">
        <v>4981</v>
      </c>
      <c r="B1892" s="128" t="s">
        <v>2714</v>
      </c>
      <c r="C1892" s="50" t="s">
        <v>163</v>
      </c>
      <c r="D1892" s="51">
        <v>160404</v>
      </c>
      <c r="E1892" s="56" t="s">
        <v>434</v>
      </c>
      <c r="F1892" s="53" t="s">
        <v>172</v>
      </c>
      <c r="G1892" s="54">
        <v>11.3</v>
      </c>
      <c r="H1892" s="55">
        <v>11.3</v>
      </c>
      <c r="I1892" s="73">
        <v>0.5</v>
      </c>
      <c r="J1892" s="55">
        <v>0.41</v>
      </c>
      <c r="K1892" s="73">
        <v>13.31</v>
      </c>
      <c r="L1892" s="55">
        <v>11.04</v>
      </c>
      <c r="M1892" s="55">
        <f>TRUNC(((J1892*G1892)+(L1892*G1892)),2)</f>
        <v>129.38</v>
      </c>
      <c r="N1892" s="55">
        <f>TRUNC(((J1892*H1892)+(L1892*H1892)),2)</f>
        <v>129.38</v>
      </c>
      <c r="O1892" s="37"/>
      <c r="P1892" s="55">
        <v>0.5</v>
      </c>
      <c r="Q1892" s="55">
        <v>13.31</v>
      </c>
      <c r="R1892" s="55">
        <v>156.05000000000001</v>
      </c>
      <c r="S1892" s="55">
        <v>156.05000000000001</v>
      </c>
      <c r="T1892" s="135">
        <f>N1892/S1892</f>
        <v>0.82909323934636325</v>
      </c>
      <c r="U1892" s="55">
        <f>TRUNC(J1892*H1892,2)</f>
        <v>4.63</v>
      </c>
      <c r="V1892" s="55">
        <f>TRUNC(L1892*H1892,2)</f>
        <v>124.75</v>
      </c>
      <c r="X1892" s="36" t="b">
        <v>1</v>
      </c>
    </row>
    <row r="1893" spans="1:24" x14ac:dyDescent="0.25">
      <c r="A1893" s="42" t="s">
        <v>4982</v>
      </c>
      <c r="B1893" s="128" t="s">
        <v>2715</v>
      </c>
      <c r="C1893" s="50" t="s">
        <v>163</v>
      </c>
      <c r="D1893" s="51">
        <v>160403</v>
      </c>
      <c r="E1893" s="56" t="s">
        <v>432</v>
      </c>
      <c r="F1893" s="53" t="s">
        <v>172</v>
      </c>
      <c r="G1893" s="54">
        <v>6.5</v>
      </c>
      <c r="H1893" s="55">
        <v>6.5</v>
      </c>
      <c r="I1893" s="73">
        <v>10.75</v>
      </c>
      <c r="J1893" s="55">
        <v>8.92</v>
      </c>
      <c r="K1893" s="73">
        <v>10.79</v>
      </c>
      <c r="L1893" s="55">
        <v>8.9499999999999993</v>
      </c>
      <c r="M1893" s="55">
        <f>TRUNC(((J1893*G1893)+(L1893*G1893)),2)</f>
        <v>116.15</v>
      </c>
      <c r="N1893" s="55">
        <f>TRUNC(((J1893*H1893)+(L1893*H1893)),2)</f>
        <v>116.15</v>
      </c>
      <c r="O1893" s="37"/>
      <c r="P1893" s="55">
        <v>10.75</v>
      </c>
      <c r="Q1893" s="55">
        <v>10.79</v>
      </c>
      <c r="R1893" s="55">
        <v>140.01</v>
      </c>
      <c r="S1893" s="55">
        <v>140.01</v>
      </c>
      <c r="T1893" s="135">
        <f>N1893/S1893</f>
        <v>0.829583601171345</v>
      </c>
      <c r="U1893" s="55">
        <f>TRUNC(J1893*H1893,2)</f>
        <v>57.98</v>
      </c>
      <c r="V1893" s="55">
        <f>TRUNC(L1893*H1893,2)</f>
        <v>58.17</v>
      </c>
      <c r="X1893" s="36" t="b">
        <v>1</v>
      </c>
    </row>
    <row r="1894" spans="1:24" x14ac:dyDescent="0.25">
      <c r="A1894" s="42" t="s">
        <v>4983</v>
      </c>
      <c r="B1894" s="128" t="s">
        <v>2716</v>
      </c>
      <c r="C1894" s="50" t="s">
        <v>163</v>
      </c>
      <c r="D1894" s="51">
        <v>160601</v>
      </c>
      <c r="E1894" s="56" t="s">
        <v>261</v>
      </c>
      <c r="F1894" s="53" t="s">
        <v>172</v>
      </c>
      <c r="G1894" s="54">
        <v>11.3</v>
      </c>
      <c r="H1894" s="55">
        <v>11.3</v>
      </c>
      <c r="I1894" s="73">
        <v>28.17</v>
      </c>
      <c r="J1894" s="55">
        <v>23.38</v>
      </c>
      <c r="K1894" s="73">
        <v>34.200000000000003</v>
      </c>
      <c r="L1894" s="55">
        <v>28.38</v>
      </c>
      <c r="M1894" s="55">
        <f>TRUNC(((J1894*G1894)+(L1894*G1894)),2)</f>
        <v>584.88</v>
      </c>
      <c r="N1894" s="55">
        <f>TRUNC(((J1894*H1894)+(L1894*H1894)),2)</f>
        <v>584.88</v>
      </c>
      <c r="O1894" s="37"/>
      <c r="P1894" s="55">
        <v>28.17</v>
      </c>
      <c r="Q1894" s="55">
        <v>34.200000000000003</v>
      </c>
      <c r="R1894" s="55">
        <v>704.78</v>
      </c>
      <c r="S1894" s="55">
        <v>704.78</v>
      </c>
      <c r="T1894" s="135">
        <f>N1894/S1894</f>
        <v>0.82987598967053555</v>
      </c>
      <c r="U1894" s="55">
        <f>TRUNC(J1894*H1894,2)</f>
        <v>264.19</v>
      </c>
      <c r="V1894" s="55">
        <f>TRUNC(L1894*H1894,2)</f>
        <v>320.69</v>
      </c>
      <c r="X1894" s="36" t="b">
        <v>1</v>
      </c>
    </row>
    <row r="1895" spans="1:24" x14ac:dyDescent="0.25">
      <c r="A1895" s="42" t="s">
        <v>4984</v>
      </c>
      <c r="B1895" s="127" t="s">
        <v>2717</v>
      </c>
      <c r="C1895" s="132"/>
      <c r="D1895" s="132"/>
      <c r="E1895" s="47" t="s">
        <v>107</v>
      </c>
      <c r="F1895" s="132"/>
      <c r="G1895" s="48"/>
      <c r="H1895" s="48"/>
      <c r="I1895" s="72"/>
      <c r="J1895" s="48"/>
      <c r="K1895" s="72"/>
      <c r="L1895" s="48"/>
      <c r="M1895" s="49">
        <f>SUM(M1896:M1897)</f>
        <v>446.88</v>
      </c>
      <c r="N1895" s="65">
        <f>SUM(N1896:N1897)</f>
        <v>446.88</v>
      </c>
      <c r="O1895" s="37"/>
      <c r="P1895" s="48"/>
      <c r="Q1895" s="48"/>
      <c r="R1895" s="49">
        <v>538.45000000000005</v>
      </c>
      <c r="S1895" s="49">
        <v>538.45000000000005</v>
      </c>
      <c r="T1895" s="135">
        <f>N1895/S1895</f>
        <v>0.82993778438109378</v>
      </c>
      <c r="U1895" s="55">
        <f>TRUNC(J1895*H1895,2)</f>
        <v>0</v>
      </c>
      <c r="V1895" s="55">
        <f>TRUNC(L1895*H1895,2)</f>
        <v>0</v>
      </c>
      <c r="X1895" s="36" t="b">
        <v>1</v>
      </c>
    </row>
    <row r="1896" spans="1:24" x14ac:dyDescent="0.25">
      <c r="A1896" s="42" t="s">
        <v>4985</v>
      </c>
      <c r="B1896" s="128" t="s">
        <v>2718</v>
      </c>
      <c r="C1896" s="50" t="s">
        <v>163</v>
      </c>
      <c r="D1896" s="51">
        <v>220107</v>
      </c>
      <c r="E1896" s="56" t="s">
        <v>623</v>
      </c>
      <c r="F1896" s="53" t="s">
        <v>211</v>
      </c>
      <c r="G1896" s="54">
        <v>0.35</v>
      </c>
      <c r="H1896" s="55">
        <v>0.35</v>
      </c>
      <c r="I1896" s="73">
        <v>175.88</v>
      </c>
      <c r="J1896" s="55">
        <v>145.99</v>
      </c>
      <c r="K1896" s="73">
        <v>25.21</v>
      </c>
      <c r="L1896" s="55">
        <v>20.92</v>
      </c>
      <c r="M1896" s="55">
        <f>TRUNC(((J1896*G1896)+(L1896*G1896)),2)</f>
        <v>58.41</v>
      </c>
      <c r="N1896" s="55">
        <f>TRUNC(((J1896*H1896)+(L1896*H1896)),2)</f>
        <v>58.41</v>
      </c>
      <c r="O1896" s="37"/>
      <c r="P1896" s="55">
        <v>175.88</v>
      </c>
      <c r="Q1896" s="55">
        <v>25.21</v>
      </c>
      <c r="R1896" s="55">
        <v>70.38</v>
      </c>
      <c r="S1896" s="55">
        <v>70.38</v>
      </c>
      <c r="T1896" s="135">
        <f>N1896/S1896</f>
        <v>0.82992327365728902</v>
      </c>
      <c r="U1896" s="55">
        <f>TRUNC(J1896*H1896,2)</f>
        <v>51.09</v>
      </c>
      <c r="V1896" s="55">
        <f>TRUNC(L1896*H1896,2)</f>
        <v>7.32</v>
      </c>
      <c r="X1896" s="36" t="b">
        <v>1</v>
      </c>
    </row>
    <row r="1897" spans="1:24" x14ac:dyDescent="0.25">
      <c r="A1897" s="42" t="s">
        <v>4986</v>
      </c>
      <c r="B1897" s="128" t="s">
        <v>2719</v>
      </c>
      <c r="C1897" s="50" t="s">
        <v>163</v>
      </c>
      <c r="D1897" s="51">
        <v>220059</v>
      </c>
      <c r="E1897" s="56" t="s">
        <v>625</v>
      </c>
      <c r="F1897" s="53" t="s">
        <v>164</v>
      </c>
      <c r="G1897" s="54">
        <v>11.88</v>
      </c>
      <c r="H1897" s="55">
        <v>11.88</v>
      </c>
      <c r="I1897" s="73">
        <v>29.4</v>
      </c>
      <c r="J1897" s="55">
        <v>24.4</v>
      </c>
      <c r="K1897" s="73">
        <v>10</v>
      </c>
      <c r="L1897" s="55">
        <v>8.3000000000000007</v>
      </c>
      <c r="M1897" s="55">
        <f>TRUNC(((J1897*G1897)+(L1897*G1897)),2)</f>
        <v>388.47</v>
      </c>
      <c r="N1897" s="55">
        <f>TRUNC(((J1897*H1897)+(L1897*H1897)),2)</f>
        <v>388.47</v>
      </c>
      <c r="O1897" s="37"/>
      <c r="P1897" s="55">
        <v>29.4</v>
      </c>
      <c r="Q1897" s="55">
        <v>10</v>
      </c>
      <c r="R1897" s="55">
        <v>468.07</v>
      </c>
      <c r="S1897" s="55">
        <v>468.07</v>
      </c>
      <c r="T1897" s="135">
        <f>N1897/S1897</f>
        <v>0.82993996624436528</v>
      </c>
      <c r="U1897" s="55">
        <f>TRUNC(J1897*H1897,2)</f>
        <v>289.87</v>
      </c>
      <c r="V1897" s="55">
        <f>TRUNC(L1897*H1897,2)</f>
        <v>98.6</v>
      </c>
      <c r="X1897" s="36" t="b">
        <v>1</v>
      </c>
    </row>
    <row r="1898" spans="1:24" x14ac:dyDescent="0.25">
      <c r="A1898" s="42" t="s">
        <v>4987</v>
      </c>
      <c r="B1898" s="127" t="s">
        <v>2720</v>
      </c>
      <c r="C1898" s="132"/>
      <c r="D1898" s="132"/>
      <c r="E1898" s="47" t="s">
        <v>115</v>
      </c>
      <c r="F1898" s="132"/>
      <c r="G1898" s="48"/>
      <c r="H1898" s="48"/>
      <c r="I1898" s="72"/>
      <c r="J1898" s="48"/>
      <c r="K1898" s="72"/>
      <c r="L1898" s="48"/>
      <c r="M1898" s="314">
        <f>M1899</f>
        <v>303.38</v>
      </c>
      <c r="N1898" s="314">
        <f>N1899</f>
        <v>303.38</v>
      </c>
      <c r="O1898" s="37"/>
      <c r="P1898" s="48"/>
      <c r="Q1898" s="48"/>
      <c r="R1898" s="314">
        <v>365.87</v>
      </c>
      <c r="S1898" s="314">
        <v>365.87</v>
      </c>
      <c r="T1898" s="135">
        <f>N1898/S1898</f>
        <v>0.82920162899390493</v>
      </c>
      <c r="U1898" s="55">
        <f>TRUNC(J1898*H1898,2)</f>
        <v>0</v>
      </c>
      <c r="V1898" s="55">
        <f>TRUNC(L1898*H1898,2)</f>
        <v>0</v>
      </c>
      <c r="X1898" s="36" t="b">
        <v>1</v>
      </c>
    </row>
    <row r="1899" spans="1:24" x14ac:dyDescent="0.25">
      <c r="A1899" s="42" t="s">
        <v>4988</v>
      </c>
      <c r="B1899" s="128" t="s">
        <v>2721</v>
      </c>
      <c r="C1899" s="50" t="s">
        <v>163</v>
      </c>
      <c r="D1899" s="51">
        <v>261609</v>
      </c>
      <c r="E1899" s="56" t="s">
        <v>513</v>
      </c>
      <c r="F1899" s="53" t="s">
        <v>164</v>
      </c>
      <c r="G1899" s="54">
        <v>27.53</v>
      </c>
      <c r="H1899" s="55">
        <v>27.53</v>
      </c>
      <c r="I1899" s="73">
        <v>9.34</v>
      </c>
      <c r="J1899" s="55">
        <v>7.75</v>
      </c>
      <c r="K1899" s="73">
        <v>3.95</v>
      </c>
      <c r="L1899" s="55">
        <v>3.27</v>
      </c>
      <c r="M1899" s="55">
        <f>TRUNC(((J1899*G1899)+(L1899*G1899)),2)</f>
        <v>303.38</v>
      </c>
      <c r="N1899" s="55">
        <f>TRUNC(((J1899*H1899)+(L1899*H1899)),2)</f>
        <v>303.38</v>
      </c>
      <c r="O1899" s="37"/>
      <c r="P1899" s="55">
        <v>9.34</v>
      </c>
      <c r="Q1899" s="55">
        <v>3.95</v>
      </c>
      <c r="R1899" s="55">
        <v>365.87</v>
      </c>
      <c r="S1899" s="55">
        <v>365.87</v>
      </c>
      <c r="T1899" s="135">
        <f>N1899/S1899</f>
        <v>0.82920162899390493</v>
      </c>
      <c r="U1899" s="55">
        <f>TRUNC(J1899*H1899,2)</f>
        <v>213.35</v>
      </c>
      <c r="V1899" s="55">
        <f>TRUNC(L1899*H1899,2)</f>
        <v>90.02</v>
      </c>
      <c r="X1899" s="36" t="b">
        <v>1</v>
      </c>
    </row>
    <row r="1900" spans="1:24" x14ac:dyDescent="0.25">
      <c r="A1900" s="42" t="s">
        <v>4989</v>
      </c>
      <c r="B1900" s="126">
        <v>43</v>
      </c>
      <c r="C1900" s="131"/>
      <c r="D1900" s="131"/>
      <c r="E1900" s="43" t="s">
        <v>45</v>
      </c>
      <c r="F1900" s="44" t="s">
        <v>160</v>
      </c>
      <c r="G1900" s="45">
        <v>1</v>
      </c>
      <c r="H1900" s="46"/>
      <c r="I1900" s="72"/>
      <c r="J1900" s="46"/>
      <c r="K1900" s="72"/>
      <c r="L1900" s="46"/>
      <c r="M1900" s="45">
        <f>M1901+M1914+M1916+M1922+M1925</f>
        <v>4787.01</v>
      </c>
      <c r="N1900" s="45">
        <f>N1901+N1914+N1916+N1922+N1925</f>
        <v>4787.01</v>
      </c>
      <c r="O1900" s="37"/>
      <c r="P1900" s="46"/>
      <c r="Q1900" s="46"/>
      <c r="R1900" s="45">
        <v>5769.73</v>
      </c>
      <c r="S1900" s="45">
        <v>5769.73</v>
      </c>
      <c r="T1900" s="135">
        <f>N1900/S1900</f>
        <v>0.82967660531775322</v>
      </c>
      <c r="U1900" s="55">
        <f>TRUNC(J1900*H1900,2)</f>
        <v>0</v>
      </c>
      <c r="V1900" s="55">
        <f>TRUNC(L1900*H1900,2)</f>
        <v>0</v>
      </c>
      <c r="X1900" s="36" t="b">
        <v>1</v>
      </c>
    </row>
    <row r="1901" spans="1:24" x14ac:dyDescent="0.25">
      <c r="A1901" s="42" t="s">
        <v>4990</v>
      </c>
      <c r="B1901" s="127" t="s">
        <v>2722</v>
      </c>
      <c r="C1901" s="132"/>
      <c r="D1901" s="132"/>
      <c r="E1901" s="47" t="s">
        <v>79</v>
      </c>
      <c r="F1901" s="132"/>
      <c r="G1901" s="48"/>
      <c r="H1901" s="48"/>
      <c r="I1901" s="72"/>
      <c r="J1901" s="48"/>
      <c r="K1901" s="72"/>
      <c r="L1901" s="48"/>
      <c r="M1901" s="49">
        <f>M1902+M1910</f>
        <v>2289.3199999999997</v>
      </c>
      <c r="N1901" s="65">
        <f>N1902+N1910</f>
        <v>2289.3199999999997</v>
      </c>
      <c r="O1901" s="37"/>
      <c r="P1901" s="48"/>
      <c r="Q1901" s="48"/>
      <c r="R1901" s="49">
        <v>2758.64</v>
      </c>
      <c r="S1901" s="49">
        <v>2758.64</v>
      </c>
      <c r="T1901" s="135">
        <f>N1901/S1901</f>
        <v>0.82987269089116367</v>
      </c>
      <c r="U1901" s="55">
        <f>TRUNC(J1901*H1901,2)</f>
        <v>0</v>
      </c>
      <c r="V1901" s="55">
        <f>TRUNC(L1901*H1901,2)</f>
        <v>0</v>
      </c>
      <c r="X1901" s="36" t="b">
        <v>1</v>
      </c>
    </row>
    <row r="1902" spans="1:24" x14ac:dyDescent="0.25">
      <c r="A1902" s="42" t="s">
        <v>4991</v>
      </c>
      <c r="B1902" s="129" t="s">
        <v>2723</v>
      </c>
      <c r="C1902" s="133"/>
      <c r="D1902" s="133"/>
      <c r="E1902" s="58" t="s">
        <v>2697</v>
      </c>
      <c r="F1902" s="133"/>
      <c r="G1902" s="59"/>
      <c r="H1902" s="59"/>
      <c r="I1902" s="72"/>
      <c r="J1902" s="59"/>
      <c r="K1902" s="72"/>
      <c r="L1902" s="59"/>
      <c r="M1902" s="60">
        <f>SUM(M1903:M1909)</f>
        <v>1096.3999999999999</v>
      </c>
      <c r="N1902" s="60">
        <f>SUM(N1903:N1909)</f>
        <v>1096.3999999999999</v>
      </c>
      <c r="O1902" s="37"/>
      <c r="P1902" s="59"/>
      <c r="Q1902" s="59"/>
      <c r="R1902" s="60">
        <v>1321.19</v>
      </c>
      <c r="S1902" s="60">
        <v>1321.19</v>
      </c>
      <c r="T1902" s="135">
        <f>N1902/S1902</f>
        <v>0.82985793110756201</v>
      </c>
      <c r="U1902" s="55">
        <f>TRUNC(J1902*H1902,2)</f>
        <v>0</v>
      </c>
      <c r="V1902" s="55">
        <f>TRUNC(L1902*H1902,2)</f>
        <v>0</v>
      </c>
      <c r="X1902" s="36" t="b">
        <v>1</v>
      </c>
    </row>
    <row r="1903" spans="1:24" x14ac:dyDescent="0.25">
      <c r="A1903" s="42" t="s">
        <v>4992</v>
      </c>
      <c r="B1903" s="128" t="s">
        <v>2724</v>
      </c>
      <c r="C1903" s="50" t="s">
        <v>163</v>
      </c>
      <c r="D1903" s="51">
        <v>51036</v>
      </c>
      <c r="E1903" s="56" t="s">
        <v>292</v>
      </c>
      <c r="F1903" s="53" t="s">
        <v>211</v>
      </c>
      <c r="G1903" s="54">
        <v>1</v>
      </c>
      <c r="H1903" s="55">
        <v>1</v>
      </c>
      <c r="I1903" s="73">
        <v>557.77</v>
      </c>
      <c r="J1903" s="55">
        <v>463</v>
      </c>
      <c r="K1903" s="73">
        <v>0</v>
      </c>
      <c r="L1903" s="55">
        <v>0</v>
      </c>
      <c r="M1903" s="55">
        <f>TRUNC(((J1903*G1903)+(L1903*G1903)),2)</f>
        <v>463</v>
      </c>
      <c r="N1903" s="55">
        <f>TRUNC(((J1903*H1903)+(L1903*H1903)),2)</f>
        <v>463</v>
      </c>
      <c r="O1903" s="37"/>
      <c r="P1903" s="55">
        <v>557.77</v>
      </c>
      <c r="Q1903" s="55">
        <v>0</v>
      </c>
      <c r="R1903" s="55">
        <v>557.77</v>
      </c>
      <c r="S1903" s="55">
        <v>557.77</v>
      </c>
      <c r="T1903" s="135">
        <f>N1903/S1903</f>
        <v>0.83009125625257729</v>
      </c>
      <c r="U1903" s="55">
        <f>TRUNC(J1903*H1903,2)</f>
        <v>463</v>
      </c>
      <c r="V1903" s="55">
        <f>TRUNC(L1903*H1903,2)</f>
        <v>0</v>
      </c>
      <c r="X1903" s="36" t="b">
        <v>1</v>
      </c>
    </row>
    <row r="1904" spans="1:24" x14ac:dyDescent="0.25">
      <c r="A1904" s="42" t="s">
        <v>4993</v>
      </c>
      <c r="B1904" s="128" t="s">
        <v>2725</v>
      </c>
      <c r="C1904" s="50" t="s">
        <v>163</v>
      </c>
      <c r="D1904" s="51">
        <v>52014</v>
      </c>
      <c r="E1904" s="56" t="s">
        <v>282</v>
      </c>
      <c r="F1904" s="53" t="s">
        <v>280</v>
      </c>
      <c r="G1904" s="54">
        <v>9</v>
      </c>
      <c r="H1904" s="55">
        <v>9</v>
      </c>
      <c r="I1904" s="73">
        <v>12.82</v>
      </c>
      <c r="J1904" s="55">
        <v>10.64</v>
      </c>
      <c r="K1904" s="73">
        <v>2.61</v>
      </c>
      <c r="L1904" s="55">
        <v>2.16</v>
      </c>
      <c r="M1904" s="55">
        <f>TRUNC(((J1904*G1904)+(L1904*G1904)),2)</f>
        <v>115.2</v>
      </c>
      <c r="N1904" s="55">
        <f>TRUNC(((J1904*H1904)+(L1904*H1904)),2)</f>
        <v>115.2</v>
      </c>
      <c r="O1904" s="37"/>
      <c r="P1904" s="55">
        <v>12.82</v>
      </c>
      <c r="Q1904" s="55">
        <v>2.61</v>
      </c>
      <c r="R1904" s="55">
        <v>138.87</v>
      </c>
      <c r="S1904" s="55">
        <v>138.87</v>
      </c>
      <c r="T1904" s="135">
        <f>N1904/S1904</f>
        <v>0.82955281918340895</v>
      </c>
      <c r="U1904" s="55">
        <f>TRUNC(J1904*H1904,2)</f>
        <v>95.76</v>
      </c>
      <c r="V1904" s="55">
        <f>TRUNC(L1904*H1904,2)</f>
        <v>19.440000000000001</v>
      </c>
      <c r="X1904" s="36" t="b">
        <v>1</v>
      </c>
    </row>
    <row r="1905" spans="1:24" x14ac:dyDescent="0.25">
      <c r="A1905" s="42" t="s">
        <v>4994</v>
      </c>
      <c r="B1905" s="128" t="s">
        <v>2726</v>
      </c>
      <c r="C1905" s="50" t="s">
        <v>163</v>
      </c>
      <c r="D1905" s="51">
        <v>52005</v>
      </c>
      <c r="E1905" s="56" t="s">
        <v>279</v>
      </c>
      <c r="F1905" s="53" t="s">
        <v>280</v>
      </c>
      <c r="G1905" s="54">
        <v>43</v>
      </c>
      <c r="H1905" s="55">
        <v>43</v>
      </c>
      <c r="I1905" s="73">
        <v>8.8800000000000008</v>
      </c>
      <c r="J1905" s="55">
        <v>7.37</v>
      </c>
      <c r="K1905" s="73">
        <v>2.98</v>
      </c>
      <c r="L1905" s="55">
        <v>2.4700000000000002</v>
      </c>
      <c r="M1905" s="55">
        <f>TRUNC(((J1905*G1905)+(L1905*G1905)),2)</f>
        <v>423.12</v>
      </c>
      <c r="N1905" s="55">
        <f>TRUNC(((J1905*H1905)+(L1905*H1905)),2)</f>
        <v>423.12</v>
      </c>
      <c r="O1905" s="37"/>
      <c r="P1905" s="55">
        <v>8.8800000000000008</v>
      </c>
      <c r="Q1905" s="55">
        <v>2.98</v>
      </c>
      <c r="R1905" s="55">
        <v>509.98</v>
      </c>
      <c r="S1905" s="55">
        <v>509.98</v>
      </c>
      <c r="T1905" s="135">
        <f>N1905/S1905</f>
        <v>0.8296795952782462</v>
      </c>
      <c r="U1905" s="55">
        <f>TRUNC(J1905*H1905,2)</f>
        <v>316.91000000000003</v>
      </c>
      <c r="V1905" s="55">
        <f>TRUNC(L1905*H1905,2)</f>
        <v>106.21</v>
      </c>
      <c r="X1905" s="36" t="b">
        <v>1</v>
      </c>
    </row>
    <row r="1906" spans="1:24" x14ac:dyDescent="0.25">
      <c r="A1906" s="42" t="s">
        <v>4995</v>
      </c>
      <c r="B1906" s="128" t="s">
        <v>2727</v>
      </c>
      <c r="C1906" s="50" t="s">
        <v>163</v>
      </c>
      <c r="D1906" s="51">
        <v>50901</v>
      </c>
      <c r="E1906" s="56" t="s">
        <v>286</v>
      </c>
      <c r="F1906" s="53" t="s">
        <v>211</v>
      </c>
      <c r="G1906" s="54">
        <v>1</v>
      </c>
      <c r="H1906" s="55">
        <v>1</v>
      </c>
      <c r="I1906" s="73">
        <v>0</v>
      </c>
      <c r="J1906" s="55">
        <v>0</v>
      </c>
      <c r="K1906" s="73">
        <v>43.34</v>
      </c>
      <c r="L1906" s="55">
        <v>35.97</v>
      </c>
      <c r="M1906" s="55">
        <f>TRUNC(((J1906*G1906)+(L1906*G1906)),2)</f>
        <v>35.97</v>
      </c>
      <c r="N1906" s="55">
        <f>TRUNC(((J1906*H1906)+(L1906*H1906)),2)</f>
        <v>35.97</v>
      </c>
      <c r="O1906" s="37"/>
      <c r="P1906" s="55">
        <v>0</v>
      </c>
      <c r="Q1906" s="55">
        <v>43.34</v>
      </c>
      <c r="R1906" s="55">
        <v>43.34</v>
      </c>
      <c r="S1906" s="55">
        <v>43.34</v>
      </c>
      <c r="T1906" s="135">
        <f>N1906/S1906</f>
        <v>0.82994923857868008</v>
      </c>
      <c r="U1906" s="55">
        <f>TRUNC(J1906*H1906,2)</f>
        <v>0</v>
      </c>
      <c r="V1906" s="55">
        <f>TRUNC(L1906*H1906,2)</f>
        <v>35.97</v>
      </c>
      <c r="X1906" s="36" t="b">
        <v>1</v>
      </c>
    </row>
    <row r="1907" spans="1:24" x14ac:dyDescent="0.25">
      <c r="A1907" s="42" t="s">
        <v>4996</v>
      </c>
      <c r="B1907" s="128" t="s">
        <v>2728</v>
      </c>
      <c r="C1907" s="50" t="s">
        <v>163</v>
      </c>
      <c r="D1907" s="51">
        <v>50902</v>
      </c>
      <c r="E1907" s="56" t="s">
        <v>288</v>
      </c>
      <c r="F1907" s="53" t="s">
        <v>164</v>
      </c>
      <c r="G1907" s="54">
        <v>2</v>
      </c>
      <c r="H1907" s="55">
        <v>2</v>
      </c>
      <c r="I1907" s="73">
        <v>0</v>
      </c>
      <c r="J1907" s="55">
        <v>0</v>
      </c>
      <c r="K1907" s="73">
        <v>5.34</v>
      </c>
      <c r="L1907" s="55">
        <v>4.43</v>
      </c>
      <c r="M1907" s="55">
        <f>TRUNC(((J1907*G1907)+(L1907*G1907)),2)</f>
        <v>8.86</v>
      </c>
      <c r="N1907" s="55">
        <f>TRUNC(((J1907*H1907)+(L1907*H1907)),2)</f>
        <v>8.86</v>
      </c>
      <c r="O1907" s="37"/>
      <c r="P1907" s="55">
        <v>0</v>
      </c>
      <c r="Q1907" s="55">
        <v>5.34</v>
      </c>
      <c r="R1907" s="55">
        <v>10.68</v>
      </c>
      <c r="S1907" s="55">
        <v>10.68</v>
      </c>
      <c r="T1907" s="135">
        <f>N1907/S1907</f>
        <v>0.82958801498127333</v>
      </c>
      <c r="U1907" s="55">
        <f>TRUNC(J1907*H1907,2)</f>
        <v>0</v>
      </c>
      <c r="V1907" s="55">
        <f>TRUNC(L1907*H1907,2)</f>
        <v>8.86</v>
      </c>
      <c r="X1907" s="36" t="b">
        <v>1</v>
      </c>
    </row>
    <row r="1908" spans="1:24" x14ac:dyDescent="0.25">
      <c r="A1908" s="42" t="s">
        <v>4997</v>
      </c>
      <c r="B1908" s="128" t="s">
        <v>2729</v>
      </c>
      <c r="C1908" s="50" t="s">
        <v>163</v>
      </c>
      <c r="D1908" s="51">
        <v>60470</v>
      </c>
      <c r="E1908" s="56" t="s">
        <v>556</v>
      </c>
      <c r="F1908" s="53" t="s">
        <v>211</v>
      </c>
      <c r="G1908" s="54">
        <v>0.1</v>
      </c>
      <c r="H1908" s="55">
        <v>0.1</v>
      </c>
      <c r="I1908" s="73">
        <v>175.88</v>
      </c>
      <c r="J1908" s="55">
        <v>145.99</v>
      </c>
      <c r="K1908" s="73">
        <v>26.68</v>
      </c>
      <c r="L1908" s="55">
        <v>22.14</v>
      </c>
      <c r="M1908" s="55">
        <f>TRUNC(((J1908*G1908)+(L1908*G1908)),2)</f>
        <v>16.809999999999999</v>
      </c>
      <c r="N1908" s="55">
        <f>TRUNC(((J1908*H1908)+(L1908*H1908)),2)</f>
        <v>16.809999999999999</v>
      </c>
      <c r="O1908" s="37"/>
      <c r="P1908" s="55">
        <v>175.88</v>
      </c>
      <c r="Q1908" s="55">
        <v>26.68</v>
      </c>
      <c r="R1908" s="55">
        <v>20.25</v>
      </c>
      <c r="S1908" s="55">
        <v>20.25</v>
      </c>
      <c r="T1908" s="135">
        <f>N1908/S1908</f>
        <v>0.83012345679012345</v>
      </c>
      <c r="U1908" s="55">
        <f>TRUNC(J1908*H1908,2)</f>
        <v>14.59</v>
      </c>
      <c r="V1908" s="55">
        <f>TRUNC(L1908*H1908,2)</f>
        <v>2.21</v>
      </c>
      <c r="X1908" s="36" t="b">
        <v>1</v>
      </c>
    </row>
    <row r="1909" spans="1:24" ht="24" x14ac:dyDescent="0.3">
      <c r="A1909" s="42" t="s">
        <v>4998</v>
      </c>
      <c r="B1909" s="128" t="s">
        <v>2730</v>
      </c>
      <c r="C1909" s="50" t="s">
        <v>163</v>
      </c>
      <c r="D1909" s="51">
        <v>51060</v>
      </c>
      <c r="E1909" s="52" t="s">
        <v>3034</v>
      </c>
      <c r="F1909" s="53" t="s">
        <v>211</v>
      </c>
      <c r="G1909" s="54">
        <v>1</v>
      </c>
      <c r="H1909" s="55">
        <v>1</v>
      </c>
      <c r="I1909" s="73">
        <v>0.12</v>
      </c>
      <c r="J1909" s="55">
        <v>0.09</v>
      </c>
      <c r="K1909" s="73">
        <v>40.18</v>
      </c>
      <c r="L1909" s="55">
        <v>33.35</v>
      </c>
      <c r="M1909" s="55">
        <f>TRUNC(((J1909*G1909)+(L1909*G1909)),2)</f>
        <v>33.44</v>
      </c>
      <c r="N1909" s="55">
        <f>TRUNC(((J1909*H1909)+(L1909*H1909)),2)</f>
        <v>33.44</v>
      </c>
      <c r="O1909" s="38"/>
      <c r="P1909" s="55">
        <v>0.12</v>
      </c>
      <c r="Q1909" s="55">
        <v>40.18</v>
      </c>
      <c r="R1909" s="55">
        <v>40.299999999999997</v>
      </c>
      <c r="S1909" s="55">
        <v>40.299999999999997</v>
      </c>
      <c r="T1909" s="135">
        <f>N1909/S1909</f>
        <v>0.82977667493796525</v>
      </c>
      <c r="U1909" s="55">
        <f>TRUNC(J1909*H1909,2)</f>
        <v>0.09</v>
      </c>
      <c r="V1909" s="55">
        <f>TRUNC(L1909*H1909,2)</f>
        <v>33.35</v>
      </c>
      <c r="X1909" s="36" t="b">
        <v>1</v>
      </c>
    </row>
    <row r="1910" spans="1:24" x14ac:dyDescent="0.25">
      <c r="A1910" s="42" t="s">
        <v>4999</v>
      </c>
      <c r="B1910" s="129" t="s">
        <v>2731</v>
      </c>
      <c r="C1910" s="133"/>
      <c r="D1910" s="133"/>
      <c r="E1910" s="58" t="s">
        <v>275</v>
      </c>
      <c r="F1910" s="133"/>
      <c r="G1910" s="59"/>
      <c r="H1910" s="59"/>
      <c r="I1910" s="72"/>
      <c r="J1910" s="59"/>
      <c r="K1910" s="72"/>
      <c r="L1910" s="59"/>
      <c r="M1910" s="60">
        <f>SUM(M1911:M1913)</f>
        <v>1192.92</v>
      </c>
      <c r="N1910" s="60">
        <f>SUM(N1911:N1913)</f>
        <v>1192.92</v>
      </c>
      <c r="O1910" s="37"/>
      <c r="P1910" s="59"/>
      <c r="Q1910" s="59"/>
      <c r="R1910" s="60">
        <v>1437.45</v>
      </c>
      <c r="S1910" s="60">
        <v>1437.45</v>
      </c>
      <c r="T1910" s="135">
        <f>N1910/S1910</f>
        <v>0.82988625691328399</v>
      </c>
      <c r="U1910" s="55">
        <f>TRUNC(J1910*H1910,2)</f>
        <v>0</v>
      </c>
      <c r="V1910" s="55">
        <f>TRUNC(L1910*H1910,2)</f>
        <v>0</v>
      </c>
      <c r="X1910" s="36" t="b">
        <v>1</v>
      </c>
    </row>
    <row r="1911" spans="1:24" x14ac:dyDescent="0.25">
      <c r="A1911" s="42" t="s">
        <v>5000</v>
      </c>
      <c r="B1911" s="128" t="s">
        <v>2732</v>
      </c>
      <c r="C1911" s="50" t="s">
        <v>163</v>
      </c>
      <c r="D1911" s="51">
        <v>50302</v>
      </c>
      <c r="E1911" s="56" t="s">
        <v>277</v>
      </c>
      <c r="F1911" s="53" t="s">
        <v>172</v>
      </c>
      <c r="G1911" s="54">
        <v>12</v>
      </c>
      <c r="H1911" s="55">
        <v>12</v>
      </c>
      <c r="I1911" s="73">
        <v>32.19</v>
      </c>
      <c r="J1911" s="55">
        <v>26.72</v>
      </c>
      <c r="K1911" s="73">
        <v>37.479999999999997</v>
      </c>
      <c r="L1911" s="55">
        <v>31.11</v>
      </c>
      <c r="M1911" s="55">
        <f>TRUNC(((J1911*G1911)+(L1911*G1911)),2)</f>
        <v>693.96</v>
      </c>
      <c r="N1911" s="55">
        <f>TRUNC(((J1911*H1911)+(L1911*H1911)),2)</f>
        <v>693.96</v>
      </c>
      <c r="O1911" s="37"/>
      <c r="P1911" s="55">
        <v>32.19</v>
      </c>
      <c r="Q1911" s="55">
        <v>37.479999999999997</v>
      </c>
      <c r="R1911" s="55">
        <v>836.04</v>
      </c>
      <c r="S1911" s="55">
        <v>836.04</v>
      </c>
      <c r="T1911" s="135">
        <f>N1911/S1911</f>
        <v>0.83005597818286214</v>
      </c>
      <c r="U1911" s="55">
        <f>TRUNC(J1911*H1911,2)</f>
        <v>320.64</v>
      </c>
      <c r="V1911" s="55">
        <f>TRUNC(L1911*H1911,2)</f>
        <v>373.32</v>
      </c>
      <c r="X1911" s="36" t="b">
        <v>1</v>
      </c>
    </row>
    <row r="1912" spans="1:24" x14ac:dyDescent="0.25">
      <c r="A1912" s="42" t="s">
        <v>5001</v>
      </c>
      <c r="B1912" s="128" t="s">
        <v>2733</v>
      </c>
      <c r="C1912" s="50" t="s">
        <v>163</v>
      </c>
      <c r="D1912" s="51">
        <v>52014</v>
      </c>
      <c r="E1912" s="56" t="s">
        <v>282</v>
      </c>
      <c r="F1912" s="53" t="s">
        <v>280</v>
      </c>
      <c r="G1912" s="54">
        <v>9</v>
      </c>
      <c r="H1912" s="55">
        <v>9</v>
      </c>
      <c r="I1912" s="73">
        <v>12.82</v>
      </c>
      <c r="J1912" s="55">
        <v>10.64</v>
      </c>
      <c r="K1912" s="73">
        <v>2.61</v>
      </c>
      <c r="L1912" s="55">
        <v>2.16</v>
      </c>
      <c r="M1912" s="55">
        <f>TRUNC(((J1912*G1912)+(L1912*G1912)),2)</f>
        <v>115.2</v>
      </c>
      <c r="N1912" s="55">
        <f>TRUNC(((J1912*H1912)+(L1912*H1912)),2)</f>
        <v>115.2</v>
      </c>
      <c r="O1912" s="37"/>
      <c r="P1912" s="55">
        <v>12.82</v>
      </c>
      <c r="Q1912" s="55">
        <v>2.61</v>
      </c>
      <c r="R1912" s="55">
        <v>138.87</v>
      </c>
      <c r="S1912" s="55">
        <v>138.87</v>
      </c>
      <c r="T1912" s="135">
        <f>N1912/S1912</f>
        <v>0.82955281918340895</v>
      </c>
      <c r="U1912" s="55">
        <f>TRUNC(J1912*H1912,2)</f>
        <v>95.76</v>
      </c>
      <c r="V1912" s="55">
        <f>TRUNC(L1912*H1912,2)</f>
        <v>19.440000000000001</v>
      </c>
      <c r="X1912" s="36" t="b">
        <v>1</v>
      </c>
    </row>
    <row r="1913" spans="1:24" x14ac:dyDescent="0.25">
      <c r="A1913" s="42" t="s">
        <v>5002</v>
      </c>
      <c r="B1913" s="128" t="s">
        <v>2734</v>
      </c>
      <c r="C1913" s="50" t="s">
        <v>163</v>
      </c>
      <c r="D1913" s="51">
        <v>52005</v>
      </c>
      <c r="E1913" s="56" t="s">
        <v>279</v>
      </c>
      <c r="F1913" s="53" t="s">
        <v>280</v>
      </c>
      <c r="G1913" s="54">
        <v>39</v>
      </c>
      <c r="H1913" s="55">
        <v>39</v>
      </c>
      <c r="I1913" s="73">
        <v>8.8800000000000008</v>
      </c>
      <c r="J1913" s="55">
        <v>7.37</v>
      </c>
      <c r="K1913" s="73">
        <v>2.98</v>
      </c>
      <c r="L1913" s="55">
        <v>2.4700000000000002</v>
      </c>
      <c r="M1913" s="55">
        <f>TRUNC(((J1913*G1913)+(L1913*G1913)),2)</f>
        <v>383.76</v>
      </c>
      <c r="N1913" s="55">
        <f>TRUNC(((J1913*H1913)+(L1913*H1913)),2)</f>
        <v>383.76</v>
      </c>
      <c r="O1913" s="37"/>
      <c r="P1913" s="55">
        <v>8.8800000000000008</v>
      </c>
      <c r="Q1913" s="55">
        <v>2.98</v>
      </c>
      <c r="R1913" s="55">
        <v>462.54</v>
      </c>
      <c r="S1913" s="55">
        <v>462.54</v>
      </c>
      <c r="T1913" s="135">
        <f>N1913/S1913</f>
        <v>0.8296795952782462</v>
      </c>
      <c r="U1913" s="55">
        <f>TRUNC(J1913*H1913,2)</f>
        <v>287.43</v>
      </c>
      <c r="V1913" s="55">
        <f>TRUNC(L1913*H1913,2)</f>
        <v>96.33</v>
      </c>
      <c r="X1913" s="36" t="b">
        <v>1</v>
      </c>
    </row>
    <row r="1914" spans="1:24" x14ac:dyDescent="0.25">
      <c r="A1914" s="42" t="s">
        <v>5003</v>
      </c>
      <c r="B1914" s="127" t="s">
        <v>2735</v>
      </c>
      <c r="C1914" s="132"/>
      <c r="D1914" s="132"/>
      <c r="E1914" s="47" t="s">
        <v>93</v>
      </c>
      <c r="F1914" s="132"/>
      <c r="G1914" s="48"/>
      <c r="H1914" s="48"/>
      <c r="I1914" s="72"/>
      <c r="J1914" s="48"/>
      <c r="K1914" s="72"/>
      <c r="L1914" s="48"/>
      <c r="M1914" s="49">
        <f>M1915</f>
        <v>1755.48</v>
      </c>
      <c r="N1914" s="65">
        <f>N1915</f>
        <v>1755.48</v>
      </c>
      <c r="O1914" s="37"/>
      <c r="P1914" s="48"/>
      <c r="Q1914" s="48"/>
      <c r="R1914" s="49">
        <v>2116.5500000000002</v>
      </c>
      <c r="S1914" s="49">
        <v>2116.5500000000002</v>
      </c>
      <c r="T1914" s="135">
        <f>N1914/S1914</f>
        <v>0.82940634523162693</v>
      </c>
      <c r="U1914" s="55">
        <f>TRUNC(J1914*H1914,2)</f>
        <v>0</v>
      </c>
      <c r="V1914" s="55">
        <f>TRUNC(L1914*H1914,2)</f>
        <v>0</v>
      </c>
      <c r="X1914" s="36" t="b">
        <v>1</v>
      </c>
    </row>
    <row r="1915" spans="1:24" ht="36" x14ac:dyDescent="0.3">
      <c r="A1915" s="42" t="s">
        <v>5004</v>
      </c>
      <c r="B1915" s="128" t="s">
        <v>2736</v>
      </c>
      <c r="C1915" s="50" t="s">
        <v>217</v>
      </c>
      <c r="D1915" s="51">
        <v>100775</v>
      </c>
      <c r="E1915" s="56" t="s">
        <v>425</v>
      </c>
      <c r="F1915" s="53" t="s">
        <v>280</v>
      </c>
      <c r="G1915" s="54">
        <v>131.30000000000001</v>
      </c>
      <c r="H1915" s="55">
        <v>131.30000000000001</v>
      </c>
      <c r="I1915" s="73">
        <v>15.26</v>
      </c>
      <c r="J1915" s="55">
        <v>12.66</v>
      </c>
      <c r="K1915" s="73">
        <v>0.86</v>
      </c>
      <c r="L1915" s="55">
        <v>0.71</v>
      </c>
      <c r="M1915" s="55">
        <f>TRUNC(((J1915*G1915)+(L1915*G1915)),2)</f>
        <v>1755.48</v>
      </c>
      <c r="N1915" s="55">
        <f>TRUNC(((J1915*H1915)+(L1915*H1915)),2)</f>
        <v>1755.48</v>
      </c>
      <c r="O1915" s="313"/>
      <c r="P1915" s="55">
        <v>15.26</v>
      </c>
      <c r="Q1915" s="55">
        <v>0.86</v>
      </c>
      <c r="R1915" s="55">
        <v>2116.5500000000002</v>
      </c>
      <c r="S1915" s="55">
        <v>2116.5500000000002</v>
      </c>
      <c r="T1915" s="135">
        <f>N1915/S1915</f>
        <v>0.82940634523162693</v>
      </c>
      <c r="U1915" s="55">
        <f>TRUNC(J1915*H1915,2)</f>
        <v>1662.25</v>
      </c>
      <c r="V1915" s="55">
        <f>TRUNC(L1915*H1915,2)</f>
        <v>93.22</v>
      </c>
      <c r="X1915" s="36" t="b">
        <v>1</v>
      </c>
    </row>
    <row r="1916" spans="1:24" x14ac:dyDescent="0.25">
      <c r="A1916" s="42" t="s">
        <v>5005</v>
      </c>
      <c r="B1916" s="127" t="s">
        <v>2737</v>
      </c>
      <c r="C1916" s="132"/>
      <c r="D1916" s="132"/>
      <c r="E1916" s="47" t="s">
        <v>95</v>
      </c>
      <c r="F1916" s="132"/>
      <c r="G1916" s="48"/>
      <c r="H1916" s="48"/>
      <c r="I1916" s="72"/>
      <c r="J1916" s="48"/>
      <c r="K1916" s="72"/>
      <c r="L1916" s="48"/>
      <c r="M1916" s="314">
        <f>SUM(M1917:M1921)</f>
        <v>581.73</v>
      </c>
      <c r="N1916" s="314">
        <f>SUM(N1917:N1921)</f>
        <v>581.73</v>
      </c>
      <c r="O1916" s="37"/>
      <c r="P1916" s="48"/>
      <c r="Q1916" s="48"/>
      <c r="R1916" s="314">
        <v>701.11</v>
      </c>
      <c r="S1916" s="314">
        <v>701.11</v>
      </c>
      <c r="T1916" s="135">
        <f>N1916/S1916</f>
        <v>0.82972714695268934</v>
      </c>
      <c r="U1916" s="55">
        <f>TRUNC(J1916*H1916,2)</f>
        <v>0</v>
      </c>
      <c r="V1916" s="55">
        <f>TRUNC(L1916*H1916,2)</f>
        <v>0</v>
      </c>
      <c r="X1916" s="36" t="b">
        <v>1</v>
      </c>
    </row>
    <row r="1917" spans="1:24" x14ac:dyDescent="0.25">
      <c r="A1917" s="42" t="s">
        <v>5006</v>
      </c>
      <c r="B1917" s="128" t="s">
        <v>2738</v>
      </c>
      <c r="C1917" s="50" t="s">
        <v>163</v>
      </c>
      <c r="D1917" s="51">
        <v>160100</v>
      </c>
      <c r="E1917" s="56" t="s">
        <v>428</v>
      </c>
      <c r="F1917" s="53" t="s">
        <v>164</v>
      </c>
      <c r="G1917" s="54">
        <v>4.33</v>
      </c>
      <c r="H1917" s="55">
        <v>4.33</v>
      </c>
      <c r="I1917" s="73">
        <v>38.76</v>
      </c>
      <c r="J1917" s="55">
        <v>32.17</v>
      </c>
      <c r="K1917" s="73">
        <v>4.01</v>
      </c>
      <c r="L1917" s="55">
        <v>3.32</v>
      </c>
      <c r="M1917" s="55">
        <f>TRUNC(((J1917*G1917)+(L1917*G1917)),2)</f>
        <v>153.66999999999999</v>
      </c>
      <c r="N1917" s="55">
        <f>TRUNC(((J1917*H1917)+(L1917*H1917)),2)</f>
        <v>153.66999999999999</v>
      </c>
      <c r="O1917" s="37"/>
      <c r="P1917" s="55">
        <v>38.76</v>
      </c>
      <c r="Q1917" s="55">
        <v>4.01</v>
      </c>
      <c r="R1917" s="55">
        <v>185.19</v>
      </c>
      <c r="S1917" s="55">
        <v>185.19</v>
      </c>
      <c r="T1917" s="135">
        <f>N1917/S1917</f>
        <v>0.82979642529294229</v>
      </c>
      <c r="U1917" s="55">
        <f>TRUNC(J1917*H1917,2)</f>
        <v>139.29</v>
      </c>
      <c r="V1917" s="55">
        <f>TRUNC(L1917*H1917,2)</f>
        <v>14.37</v>
      </c>
      <c r="X1917" s="36" t="b">
        <v>1</v>
      </c>
    </row>
    <row r="1918" spans="1:24" x14ac:dyDescent="0.25">
      <c r="A1918" s="42" t="s">
        <v>5007</v>
      </c>
      <c r="B1918" s="128" t="s">
        <v>2739</v>
      </c>
      <c r="C1918" s="50" t="s">
        <v>163</v>
      </c>
      <c r="D1918" s="51">
        <v>160101</v>
      </c>
      <c r="E1918" s="56" t="s">
        <v>430</v>
      </c>
      <c r="F1918" s="53" t="s">
        <v>172</v>
      </c>
      <c r="G1918" s="54">
        <v>2.2599999999999998</v>
      </c>
      <c r="H1918" s="55">
        <v>2.2599999999999998</v>
      </c>
      <c r="I1918" s="73">
        <v>20.02</v>
      </c>
      <c r="J1918" s="55">
        <v>16.61</v>
      </c>
      <c r="K1918" s="73">
        <v>19.5</v>
      </c>
      <c r="L1918" s="55">
        <v>16.18</v>
      </c>
      <c r="M1918" s="55">
        <f>TRUNC(((J1918*G1918)+(L1918*G1918)),2)</f>
        <v>74.099999999999994</v>
      </c>
      <c r="N1918" s="55">
        <f>TRUNC(((J1918*H1918)+(L1918*H1918)),2)</f>
        <v>74.099999999999994</v>
      </c>
      <c r="O1918" s="37"/>
      <c r="P1918" s="55">
        <v>20.02</v>
      </c>
      <c r="Q1918" s="55">
        <v>19.5</v>
      </c>
      <c r="R1918" s="55">
        <v>89.31</v>
      </c>
      <c r="S1918" s="55">
        <v>89.31</v>
      </c>
      <c r="T1918" s="135">
        <f>N1918/S1918</f>
        <v>0.82969432314410474</v>
      </c>
      <c r="U1918" s="55">
        <f>TRUNC(J1918*H1918,2)</f>
        <v>37.53</v>
      </c>
      <c r="V1918" s="55">
        <f>TRUNC(L1918*H1918,2)</f>
        <v>36.56</v>
      </c>
      <c r="X1918" s="36" t="b">
        <v>1</v>
      </c>
    </row>
    <row r="1919" spans="1:24" x14ac:dyDescent="0.25">
      <c r="A1919" s="42" t="s">
        <v>5008</v>
      </c>
      <c r="B1919" s="128" t="s">
        <v>2740</v>
      </c>
      <c r="C1919" s="50" t="s">
        <v>163</v>
      </c>
      <c r="D1919" s="51">
        <v>160404</v>
      </c>
      <c r="E1919" s="56" t="s">
        <v>434</v>
      </c>
      <c r="F1919" s="53" t="s">
        <v>172</v>
      </c>
      <c r="G1919" s="54">
        <v>4.5199999999999996</v>
      </c>
      <c r="H1919" s="55">
        <v>4.5199999999999996</v>
      </c>
      <c r="I1919" s="73">
        <v>0.5</v>
      </c>
      <c r="J1919" s="55">
        <v>0.41</v>
      </c>
      <c r="K1919" s="73">
        <v>13.31</v>
      </c>
      <c r="L1919" s="55">
        <v>11.04</v>
      </c>
      <c r="M1919" s="55">
        <f>TRUNC(((J1919*G1919)+(L1919*G1919)),2)</f>
        <v>51.75</v>
      </c>
      <c r="N1919" s="55">
        <f>TRUNC(((J1919*H1919)+(L1919*H1919)),2)</f>
        <v>51.75</v>
      </c>
      <c r="O1919" s="37"/>
      <c r="P1919" s="55">
        <v>0.5</v>
      </c>
      <c r="Q1919" s="55">
        <v>13.31</v>
      </c>
      <c r="R1919" s="55">
        <v>62.42</v>
      </c>
      <c r="S1919" s="55">
        <v>62.42</v>
      </c>
      <c r="T1919" s="135">
        <f>N1919/S1919</f>
        <v>0.82906119833386738</v>
      </c>
      <c r="U1919" s="55">
        <f>TRUNC(J1919*H1919,2)</f>
        <v>1.85</v>
      </c>
      <c r="V1919" s="55">
        <f>TRUNC(L1919*H1919,2)</f>
        <v>49.9</v>
      </c>
      <c r="X1919" s="36" t="b">
        <v>1</v>
      </c>
    </row>
    <row r="1920" spans="1:24" x14ac:dyDescent="0.25">
      <c r="A1920" s="42" t="s">
        <v>5009</v>
      </c>
      <c r="B1920" s="128" t="s">
        <v>2741</v>
      </c>
      <c r="C1920" s="50" t="s">
        <v>163</v>
      </c>
      <c r="D1920" s="51">
        <v>160403</v>
      </c>
      <c r="E1920" s="56" t="s">
        <v>432</v>
      </c>
      <c r="F1920" s="53" t="s">
        <v>172</v>
      </c>
      <c r="G1920" s="54">
        <v>3.82</v>
      </c>
      <c r="H1920" s="55">
        <v>3.82</v>
      </c>
      <c r="I1920" s="73">
        <v>10.75</v>
      </c>
      <c r="J1920" s="55">
        <v>8.92</v>
      </c>
      <c r="K1920" s="73">
        <v>10.79</v>
      </c>
      <c r="L1920" s="55">
        <v>8.9499999999999993</v>
      </c>
      <c r="M1920" s="55">
        <f>TRUNC(((J1920*G1920)+(L1920*G1920)),2)</f>
        <v>68.260000000000005</v>
      </c>
      <c r="N1920" s="55">
        <f>TRUNC(((J1920*H1920)+(L1920*H1920)),2)</f>
        <v>68.260000000000005</v>
      </c>
      <c r="O1920" s="37"/>
      <c r="P1920" s="55">
        <v>10.75</v>
      </c>
      <c r="Q1920" s="55">
        <v>10.79</v>
      </c>
      <c r="R1920" s="55">
        <v>82.28</v>
      </c>
      <c r="S1920" s="55">
        <v>82.28</v>
      </c>
      <c r="T1920" s="135">
        <f>N1920/S1920</f>
        <v>0.82960622265435102</v>
      </c>
      <c r="U1920" s="55">
        <f>TRUNC(J1920*H1920,2)</f>
        <v>34.07</v>
      </c>
      <c r="V1920" s="55">
        <f>TRUNC(L1920*H1920,2)</f>
        <v>34.18</v>
      </c>
      <c r="X1920" s="36" t="b">
        <v>1</v>
      </c>
    </row>
    <row r="1921" spans="1:24" x14ac:dyDescent="0.25">
      <c r="A1921" s="42" t="s">
        <v>5010</v>
      </c>
      <c r="B1921" s="128" t="s">
        <v>2742</v>
      </c>
      <c r="C1921" s="50" t="s">
        <v>163</v>
      </c>
      <c r="D1921" s="51">
        <v>160601</v>
      </c>
      <c r="E1921" s="56" t="s">
        <v>261</v>
      </c>
      <c r="F1921" s="53" t="s">
        <v>172</v>
      </c>
      <c r="G1921" s="54">
        <v>4.5199999999999996</v>
      </c>
      <c r="H1921" s="55">
        <v>4.5199999999999996</v>
      </c>
      <c r="I1921" s="73">
        <v>28.17</v>
      </c>
      <c r="J1921" s="55">
        <v>23.38</v>
      </c>
      <c r="K1921" s="73">
        <v>34.200000000000003</v>
      </c>
      <c r="L1921" s="55">
        <v>28.38</v>
      </c>
      <c r="M1921" s="55">
        <f>TRUNC(((J1921*G1921)+(L1921*G1921)),2)</f>
        <v>233.95</v>
      </c>
      <c r="N1921" s="55">
        <f>TRUNC(((J1921*H1921)+(L1921*H1921)),2)</f>
        <v>233.95</v>
      </c>
      <c r="O1921" s="37"/>
      <c r="P1921" s="55">
        <v>28.17</v>
      </c>
      <c r="Q1921" s="55">
        <v>34.200000000000003</v>
      </c>
      <c r="R1921" s="55">
        <v>281.91000000000003</v>
      </c>
      <c r="S1921" s="55">
        <v>281.91000000000003</v>
      </c>
      <c r="T1921" s="135">
        <f>N1921/S1921</f>
        <v>0.82987478273207749</v>
      </c>
      <c r="U1921" s="55">
        <f>TRUNC(J1921*H1921,2)</f>
        <v>105.67</v>
      </c>
      <c r="V1921" s="55">
        <f>TRUNC(L1921*H1921,2)</f>
        <v>128.27000000000001</v>
      </c>
      <c r="X1921" s="36" t="b">
        <v>1</v>
      </c>
    </row>
    <row r="1922" spans="1:24" x14ac:dyDescent="0.25">
      <c r="A1922" s="42" t="s">
        <v>5011</v>
      </c>
      <c r="B1922" s="127" t="s">
        <v>2743</v>
      </c>
      <c r="C1922" s="132"/>
      <c r="D1922" s="132"/>
      <c r="E1922" s="47" t="s">
        <v>107</v>
      </c>
      <c r="F1922" s="132"/>
      <c r="G1922" s="48"/>
      <c r="H1922" s="48"/>
      <c r="I1922" s="72"/>
      <c r="J1922" s="48"/>
      <c r="K1922" s="72"/>
      <c r="L1922" s="48"/>
      <c r="M1922" s="49">
        <f>SUM(M1923:M1924)</f>
        <v>88.85</v>
      </c>
      <c r="N1922" s="65">
        <f>SUM(N1923:N1924)</f>
        <v>88.85</v>
      </c>
      <c r="O1922" s="37"/>
      <c r="P1922" s="48"/>
      <c r="Q1922" s="48"/>
      <c r="R1922" s="49">
        <v>107.05</v>
      </c>
      <c r="S1922" s="49">
        <v>107.05</v>
      </c>
      <c r="T1922" s="135">
        <f>N1922/S1922</f>
        <v>0.82998598785614197</v>
      </c>
      <c r="U1922" s="55">
        <f>TRUNC(J1922*H1922,2)</f>
        <v>0</v>
      </c>
      <c r="V1922" s="55">
        <f>TRUNC(L1922*H1922,2)</f>
        <v>0</v>
      </c>
      <c r="X1922" s="36" t="b">
        <v>1</v>
      </c>
    </row>
    <row r="1923" spans="1:24" x14ac:dyDescent="0.25">
      <c r="A1923" s="42" t="s">
        <v>5012</v>
      </c>
      <c r="B1923" s="128" t="s">
        <v>2744</v>
      </c>
      <c r="C1923" s="50" t="s">
        <v>163</v>
      </c>
      <c r="D1923" s="51">
        <v>220107</v>
      </c>
      <c r="E1923" s="56" t="s">
        <v>623</v>
      </c>
      <c r="F1923" s="53" t="s">
        <v>211</v>
      </c>
      <c r="G1923" s="54">
        <v>7.0000000000000007E-2</v>
      </c>
      <c r="H1923" s="55">
        <v>7.0000000000000007E-2</v>
      </c>
      <c r="I1923" s="73">
        <v>175.88</v>
      </c>
      <c r="J1923" s="55">
        <v>145.99</v>
      </c>
      <c r="K1923" s="73">
        <v>25.21</v>
      </c>
      <c r="L1923" s="55">
        <v>20.92</v>
      </c>
      <c r="M1923" s="55">
        <f>TRUNC(((J1923*G1923)+(L1923*G1923)),2)</f>
        <v>11.68</v>
      </c>
      <c r="N1923" s="55">
        <f>TRUNC(((J1923*H1923)+(L1923*H1923)),2)</f>
        <v>11.68</v>
      </c>
      <c r="O1923" s="37"/>
      <c r="P1923" s="55">
        <v>175.88</v>
      </c>
      <c r="Q1923" s="55">
        <v>25.21</v>
      </c>
      <c r="R1923" s="55">
        <v>14.07</v>
      </c>
      <c r="S1923" s="55">
        <v>14.07</v>
      </c>
      <c r="T1923" s="135">
        <f>N1923/S1923</f>
        <v>0.83013503909026298</v>
      </c>
      <c r="U1923" s="55">
        <f>TRUNC(J1923*H1923,2)</f>
        <v>10.210000000000001</v>
      </c>
      <c r="V1923" s="55">
        <f>TRUNC(L1923*H1923,2)</f>
        <v>1.46</v>
      </c>
      <c r="X1923" s="36" t="b">
        <v>1</v>
      </c>
    </row>
    <row r="1924" spans="1:24" x14ac:dyDescent="0.25">
      <c r="A1924" s="42" t="s">
        <v>5013</v>
      </c>
      <c r="B1924" s="128" t="s">
        <v>2745</v>
      </c>
      <c r="C1924" s="50" t="s">
        <v>163</v>
      </c>
      <c r="D1924" s="51">
        <v>220059</v>
      </c>
      <c r="E1924" s="56" t="s">
        <v>625</v>
      </c>
      <c r="F1924" s="53" t="s">
        <v>164</v>
      </c>
      <c r="G1924" s="54">
        <v>2.36</v>
      </c>
      <c r="H1924" s="55">
        <v>2.36</v>
      </c>
      <c r="I1924" s="73">
        <v>29.4</v>
      </c>
      <c r="J1924" s="55">
        <v>24.4</v>
      </c>
      <c r="K1924" s="73">
        <v>10</v>
      </c>
      <c r="L1924" s="55">
        <v>8.3000000000000007</v>
      </c>
      <c r="M1924" s="55">
        <f>TRUNC(((J1924*G1924)+(L1924*G1924)),2)</f>
        <v>77.17</v>
      </c>
      <c r="N1924" s="55">
        <f>TRUNC(((J1924*H1924)+(L1924*H1924)),2)</f>
        <v>77.17</v>
      </c>
      <c r="O1924" s="37"/>
      <c r="P1924" s="55">
        <v>29.4</v>
      </c>
      <c r="Q1924" s="55">
        <v>10</v>
      </c>
      <c r="R1924" s="55">
        <v>92.98</v>
      </c>
      <c r="S1924" s="55">
        <v>92.98</v>
      </c>
      <c r="T1924" s="135">
        <f>N1924/S1924</f>
        <v>0.82996343299634323</v>
      </c>
      <c r="U1924" s="55">
        <f>TRUNC(J1924*H1924,2)</f>
        <v>57.58</v>
      </c>
      <c r="V1924" s="55">
        <f>TRUNC(L1924*H1924,2)</f>
        <v>19.579999999999998</v>
      </c>
      <c r="X1924" s="36" t="b">
        <v>1</v>
      </c>
    </row>
    <row r="1925" spans="1:24" x14ac:dyDescent="0.25">
      <c r="A1925" s="42" t="s">
        <v>5014</v>
      </c>
      <c r="B1925" s="127" t="s">
        <v>2746</v>
      </c>
      <c r="C1925" s="132"/>
      <c r="D1925" s="132"/>
      <c r="E1925" s="47" t="s">
        <v>115</v>
      </c>
      <c r="F1925" s="132"/>
      <c r="G1925" s="48"/>
      <c r="H1925" s="48"/>
      <c r="I1925" s="72"/>
      <c r="J1925" s="48"/>
      <c r="K1925" s="72"/>
      <c r="L1925" s="48"/>
      <c r="M1925" s="49">
        <f>M1926</f>
        <v>71.63</v>
      </c>
      <c r="N1925" s="65">
        <f>N1926</f>
        <v>71.63</v>
      </c>
      <c r="O1925" s="37"/>
      <c r="P1925" s="48"/>
      <c r="Q1925" s="48"/>
      <c r="R1925" s="49">
        <v>86.38</v>
      </c>
      <c r="S1925" s="49">
        <v>86.38</v>
      </c>
      <c r="T1925" s="135">
        <f>N1925/S1925</f>
        <v>0.82924288029636484</v>
      </c>
      <c r="U1925" s="55">
        <f>TRUNC(J1925*H1925,2)</f>
        <v>0</v>
      </c>
      <c r="V1925" s="55">
        <f>TRUNC(L1925*H1925,2)</f>
        <v>0</v>
      </c>
      <c r="X1925" s="36" t="b">
        <v>1</v>
      </c>
    </row>
    <row r="1926" spans="1:24" x14ac:dyDescent="0.25">
      <c r="A1926" s="42" t="s">
        <v>5015</v>
      </c>
      <c r="B1926" s="128" t="s">
        <v>2747</v>
      </c>
      <c r="C1926" s="50" t="s">
        <v>163</v>
      </c>
      <c r="D1926" s="51">
        <v>261609</v>
      </c>
      <c r="E1926" s="56" t="s">
        <v>513</v>
      </c>
      <c r="F1926" s="53" t="s">
        <v>164</v>
      </c>
      <c r="G1926" s="54">
        <v>6.5</v>
      </c>
      <c r="H1926" s="55">
        <v>6.5</v>
      </c>
      <c r="I1926" s="73">
        <v>9.34</v>
      </c>
      <c r="J1926" s="55">
        <v>7.75</v>
      </c>
      <c r="K1926" s="73">
        <v>3.95</v>
      </c>
      <c r="L1926" s="55">
        <v>3.27</v>
      </c>
      <c r="M1926" s="55">
        <f>TRUNC(((J1926*G1926)+(L1926*G1926)),2)</f>
        <v>71.63</v>
      </c>
      <c r="N1926" s="55">
        <f>TRUNC(((J1926*H1926)+(L1926*H1926)),2)</f>
        <v>71.63</v>
      </c>
      <c r="O1926" s="37"/>
      <c r="P1926" s="55">
        <v>9.34</v>
      </c>
      <c r="Q1926" s="55">
        <v>3.95</v>
      </c>
      <c r="R1926" s="55">
        <v>86.38</v>
      </c>
      <c r="S1926" s="55">
        <v>86.38</v>
      </c>
      <c r="T1926" s="135">
        <f>N1926/S1926</f>
        <v>0.82924288029636484</v>
      </c>
      <c r="U1926" s="55">
        <f>TRUNC(J1926*H1926,2)</f>
        <v>50.37</v>
      </c>
      <c r="V1926" s="55">
        <f>TRUNC(L1926*H1926,2)</f>
        <v>21.25</v>
      </c>
      <c r="X1926" s="36" t="b">
        <v>1</v>
      </c>
    </row>
    <row r="1927" spans="1:24" x14ac:dyDescent="0.25">
      <c r="A1927" s="42" t="s">
        <v>5016</v>
      </c>
      <c r="B1927" s="126">
        <v>44</v>
      </c>
      <c r="C1927" s="131"/>
      <c r="D1927" s="131"/>
      <c r="E1927" s="43" t="s">
        <v>46</v>
      </c>
      <c r="F1927" s="44" t="s">
        <v>160</v>
      </c>
      <c r="G1927" s="45">
        <v>1</v>
      </c>
      <c r="H1927" s="46"/>
      <c r="I1927" s="72"/>
      <c r="J1927" s="46"/>
      <c r="K1927" s="72"/>
      <c r="L1927" s="46"/>
      <c r="M1927" s="45">
        <f>M1928</f>
        <v>7826.38</v>
      </c>
      <c r="N1927" s="45">
        <f>N1928</f>
        <v>7826.38</v>
      </c>
      <c r="O1927" s="37"/>
      <c r="P1927" s="46"/>
      <c r="Q1927" s="46"/>
      <c r="R1927" s="45">
        <v>9442.7999999999993</v>
      </c>
      <c r="S1927" s="45">
        <v>9442.7999999999993</v>
      </c>
      <c r="T1927" s="135">
        <f>N1927/S1927</f>
        <v>0.82881984157241506</v>
      </c>
      <c r="U1927" s="55">
        <f>TRUNC(J1927*H1927,2)</f>
        <v>0</v>
      </c>
      <c r="V1927" s="55">
        <f>TRUNC(L1927*H1927,2)</f>
        <v>0</v>
      </c>
      <c r="X1927" s="36" t="b">
        <v>1</v>
      </c>
    </row>
    <row r="1928" spans="1:24" x14ac:dyDescent="0.25">
      <c r="A1928" s="42" t="s">
        <v>5017</v>
      </c>
      <c r="B1928" s="127" t="s">
        <v>2748</v>
      </c>
      <c r="C1928" s="132"/>
      <c r="D1928" s="132"/>
      <c r="E1928" s="47" t="s">
        <v>77</v>
      </c>
      <c r="F1928" s="132"/>
      <c r="G1928" s="48"/>
      <c r="H1928" s="48"/>
      <c r="I1928" s="72"/>
      <c r="J1928" s="48"/>
      <c r="K1928" s="72"/>
      <c r="L1928" s="48"/>
      <c r="M1928" s="314">
        <f>M1929+M1936</f>
        <v>7826.38</v>
      </c>
      <c r="N1928" s="314">
        <f>N1929+N1936</f>
        <v>7826.38</v>
      </c>
      <c r="O1928" s="37"/>
      <c r="P1928" s="48"/>
      <c r="Q1928" s="48"/>
      <c r="R1928" s="314">
        <v>9442.7999999999993</v>
      </c>
      <c r="S1928" s="314">
        <v>9442.7999999999993</v>
      </c>
      <c r="T1928" s="135">
        <f>N1928/S1928</f>
        <v>0.82881984157241506</v>
      </c>
      <c r="U1928" s="55">
        <f>TRUNC(J1928*H1928,2)</f>
        <v>0</v>
      </c>
      <c r="V1928" s="55">
        <f>TRUNC(L1928*H1928,2)</f>
        <v>0</v>
      </c>
      <c r="X1928" s="36" t="b">
        <v>1</v>
      </c>
    </row>
    <row r="1929" spans="1:24" x14ac:dyDescent="0.25">
      <c r="A1929" s="42" t="s">
        <v>5018</v>
      </c>
      <c r="B1929" s="129" t="s">
        <v>2749</v>
      </c>
      <c r="C1929" s="133"/>
      <c r="D1929" s="133"/>
      <c r="E1929" s="58" t="s">
        <v>628</v>
      </c>
      <c r="F1929" s="133"/>
      <c r="G1929" s="59"/>
      <c r="H1929" s="59"/>
      <c r="I1929" s="72"/>
      <c r="J1929" s="59"/>
      <c r="K1929" s="72"/>
      <c r="L1929" s="59"/>
      <c r="M1929" s="60">
        <f>SUM(M1930:M1935)</f>
        <v>2512.71</v>
      </c>
      <c r="N1929" s="60">
        <f>SUM(N1930:N1935)</f>
        <v>2512.71</v>
      </c>
      <c r="O1929" s="37"/>
      <c r="P1929" s="59"/>
      <c r="Q1929" s="59"/>
      <c r="R1929" s="60">
        <v>3030.55</v>
      </c>
      <c r="S1929" s="60">
        <v>3030.55</v>
      </c>
      <c r="T1929" s="135">
        <f>N1929/S1929</f>
        <v>0.82912672617181693</v>
      </c>
      <c r="U1929" s="55">
        <f>TRUNC(J1929*H1929,2)</f>
        <v>0</v>
      </c>
      <c r="V1929" s="55">
        <f>TRUNC(L1929*H1929,2)</f>
        <v>0</v>
      </c>
      <c r="X1929" s="36" t="b">
        <v>1</v>
      </c>
    </row>
    <row r="1930" spans="1:24" x14ac:dyDescent="0.25">
      <c r="A1930" s="42" t="s">
        <v>5019</v>
      </c>
      <c r="B1930" s="128" t="s">
        <v>2750</v>
      </c>
      <c r="C1930" s="50" t="s">
        <v>163</v>
      </c>
      <c r="D1930" s="51">
        <v>41004</v>
      </c>
      <c r="E1930" s="56" t="s">
        <v>601</v>
      </c>
      <c r="F1930" s="53" t="s">
        <v>211</v>
      </c>
      <c r="G1930" s="54">
        <v>112.16</v>
      </c>
      <c r="H1930" s="55">
        <v>112.16</v>
      </c>
      <c r="I1930" s="73">
        <v>1.76</v>
      </c>
      <c r="J1930" s="55">
        <v>1.46</v>
      </c>
      <c r="K1930" s="73">
        <v>0</v>
      </c>
      <c r="L1930" s="55">
        <v>0</v>
      </c>
      <c r="M1930" s="55">
        <f>TRUNC(((J1930*G1930)+(L1930*G1930)),2)</f>
        <v>163.75</v>
      </c>
      <c r="N1930" s="55">
        <f>TRUNC(((J1930*H1930)+(L1930*H1930)),2)</f>
        <v>163.75</v>
      </c>
      <c r="O1930" s="37"/>
      <c r="P1930" s="55">
        <v>1.76</v>
      </c>
      <c r="Q1930" s="55">
        <v>0</v>
      </c>
      <c r="R1930" s="55">
        <v>197.4</v>
      </c>
      <c r="S1930" s="55">
        <v>197.4</v>
      </c>
      <c r="T1930" s="135">
        <f>N1930/S1930</f>
        <v>0.82953394123606883</v>
      </c>
      <c r="U1930" s="55">
        <f>TRUNC(J1930*H1930,2)</f>
        <v>163.75</v>
      </c>
      <c r="V1930" s="55">
        <f>TRUNC(L1930*H1930,2)</f>
        <v>0</v>
      </c>
      <c r="X1930" s="36" t="b">
        <v>1</v>
      </c>
    </row>
    <row r="1931" spans="1:24" x14ac:dyDescent="0.25">
      <c r="A1931" s="42" t="s">
        <v>5020</v>
      </c>
      <c r="B1931" s="128" t="s">
        <v>2751</v>
      </c>
      <c r="C1931" s="50" t="s">
        <v>163</v>
      </c>
      <c r="D1931" s="51">
        <v>41005</v>
      </c>
      <c r="E1931" s="56" t="s">
        <v>603</v>
      </c>
      <c r="F1931" s="53" t="s">
        <v>211</v>
      </c>
      <c r="G1931" s="54">
        <v>67.06</v>
      </c>
      <c r="H1931" s="55">
        <v>67.06</v>
      </c>
      <c r="I1931" s="73">
        <v>1.29</v>
      </c>
      <c r="J1931" s="55">
        <v>1.07</v>
      </c>
      <c r="K1931" s="73">
        <v>0</v>
      </c>
      <c r="L1931" s="55">
        <v>0</v>
      </c>
      <c r="M1931" s="55">
        <f>TRUNC(((J1931*G1931)+(L1931*G1931)),2)</f>
        <v>71.75</v>
      </c>
      <c r="N1931" s="55">
        <f>TRUNC(((J1931*H1931)+(L1931*H1931)),2)</f>
        <v>71.75</v>
      </c>
      <c r="O1931" s="37"/>
      <c r="P1931" s="55">
        <v>1.29</v>
      </c>
      <c r="Q1931" s="55">
        <v>0</v>
      </c>
      <c r="R1931" s="55">
        <v>86.5</v>
      </c>
      <c r="S1931" s="55">
        <v>86.5</v>
      </c>
      <c r="T1931" s="135">
        <f>N1931/S1931</f>
        <v>0.82947976878612717</v>
      </c>
      <c r="U1931" s="55">
        <f>TRUNC(J1931*H1931,2)</f>
        <v>71.75</v>
      </c>
      <c r="V1931" s="55">
        <f>TRUNC(L1931*H1931,2)</f>
        <v>0</v>
      </c>
      <c r="X1931" s="36" t="b">
        <v>1</v>
      </c>
    </row>
    <row r="1932" spans="1:24" x14ac:dyDescent="0.25">
      <c r="A1932" s="42" t="s">
        <v>5021</v>
      </c>
      <c r="B1932" s="128" t="s">
        <v>2752</v>
      </c>
      <c r="C1932" s="50" t="s">
        <v>163</v>
      </c>
      <c r="D1932" s="51">
        <v>41012</v>
      </c>
      <c r="E1932" s="56" t="s">
        <v>605</v>
      </c>
      <c r="F1932" s="53" t="s">
        <v>211</v>
      </c>
      <c r="G1932" s="54">
        <v>67.06</v>
      </c>
      <c r="H1932" s="55">
        <v>67.06</v>
      </c>
      <c r="I1932" s="73">
        <v>5</v>
      </c>
      <c r="J1932" s="55">
        <v>4.1500000000000004</v>
      </c>
      <c r="K1932" s="73">
        <v>0</v>
      </c>
      <c r="L1932" s="55">
        <v>0</v>
      </c>
      <c r="M1932" s="55">
        <f>TRUNC(((J1932*G1932)+(L1932*G1932)),2)</f>
        <v>278.29000000000002</v>
      </c>
      <c r="N1932" s="55">
        <f>TRUNC(((J1932*H1932)+(L1932*H1932)),2)</f>
        <v>278.29000000000002</v>
      </c>
      <c r="O1932" s="37"/>
      <c r="P1932" s="55">
        <v>5</v>
      </c>
      <c r="Q1932" s="55">
        <v>0</v>
      </c>
      <c r="R1932" s="55">
        <v>335.3</v>
      </c>
      <c r="S1932" s="55">
        <v>335.3</v>
      </c>
      <c r="T1932" s="135">
        <f>N1932/S1932</f>
        <v>0.82997315836564278</v>
      </c>
      <c r="U1932" s="55">
        <f>TRUNC(J1932*H1932,2)</f>
        <v>278.29000000000002</v>
      </c>
      <c r="V1932" s="55">
        <f>TRUNC(L1932*H1932,2)</f>
        <v>0</v>
      </c>
      <c r="X1932" s="36" t="b">
        <v>1</v>
      </c>
    </row>
    <row r="1933" spans="1:24" x14ac:dyDescent="0.25">
      <c r="A1933" s="42" t="s">
        <v>5022</v>
      </c>
      <c r="B1933" s="128" t="s">
        <v>2753</v>
      </c>
      <c r="C1933" s="50" t="s">
        <v>163</v>
      </c>
      <c r="D1933" s="51">
        <v>41006</v>
      </c>
      <c r="E1933" s="56" t="s">
        <v>607</v>
      </c>
      <c r="F1933" s="53" t="s">
        <v>608</v>
      </c>
      <c r="G1933" s="54">
        <v>670.6</v>
      </c>
      <c r="H1933" s="55">
        <v>670.6</v>
      </c>
      <c r="I1933" s="73">
        <v>2.4500000000000002</v>
      </c>
      <c r="J1933" s="55">
        <v>2.0299999999999998</v>
      </c>
      <c r="K1933" s="73">
        <v>0</v>
      </c>
      <c r="L1933" s="55">
        <v>0</v>
      </c>
      <c r="M1933" s="55">
        <f>TRUNC(((J1933*G1933)+(L1933*G1933)),2)</f>
        <v>1361.31</v>
      </c>
      <c r="N1933" s="55">
        <f>TRUNC(((J1933*H1933)+(L1933*H1933)),2)</f>
        <v>1361.31</v>
      </c>
      <c r="O1933" s="37"/>
      <c r="P1933" s="55">
        <v>2.4500000000000002</v>
      </c>
      <c r="Q1933" s="55">
        <v>0</v>
      </c>
      <c r="R1933" s="55">
        <v>1642.97</v>
      </c>
      <c r="S1933" s="55">
        <v>1642.97</v>
      </c>
      <c r="T1933" s="135">
        <f>N1933/S1933</f>
        <v>0.82856655934070611</v>
      </c>
      <c r="U1933" s="55">
        <f>TRUNC(J1933*H1933,2)</f>
        <v>1361.31</v>
      </c>
      <c r="V1933" s="55">
        <f>TRUNC(L1933*H1933,2)</f>
        <v>0</v>
      </c>
      <c r="X1933" s="36" t="b">
        <v>1</v>
      </c>
    </row>
    <row r="1934" spans="1:24" x14ac:dyDescent="0.25">
      <c r="A1934" s="42" t="s">
        <v>5023</v>
      </c>
      <c r="B1934" s="128" t="s">
        <v>2754</v>
      </c>
      <c r="C1934" s="50" t="s">
        <v>163</v>
      </c>
      <c r="D1934" s="51">
        <v>41010</v>
      </c>
      <c r="E1934" s="56" t="s">
        <v>631</v>
      </c>
      <c r="F1934" s="53" t="s">
        <v>211</v>
      </c>
      <c r="G1934" s="54">
        <v>112.16</v>
      </c>
      <c r="H1934" s="55">
        <v>112.16</v>
      </c>
      <c r="I1934" s="73">
        <v>1.29</v>
      </c>
      <c r="J1934" s="55">
        <v>1.07</v>
      </c>
      <c r="K1934" s="73">
        <v>0</v>
      </c>
      <c r="L1934" s="55">
        <v>0</v>
      </c>
      <c r="M1934" s="55">
        <f>TRUNC(((J1934*G1934)+(L1934*G1934)),2)</f>
        <v>120.01</v>
      </c>
      <c r="N1934" s="55">
        <f>TRUNC(((J1934*H1934)+(L1934*H1934)),2)</f>
        <v>120.01</v>
      </c>
      <c r="O1934" s="37"/>
      <c r="P1934" s="55">
        <v>1.29</v>
      </c>
      <c r="Q1934" s="55">
        <v>0</v>
      </c>
      <c r="R1934" s="55">
        <v>144.68</v>
      </c>
      <c r="S1934" s="55">
        <v>144.68</v>
      </c>
      <c r="T1934" s="135">
        <f>N1934/S1934</f>
        <v>0.82948576168095101</v>
      </c>
      <c r="U1934" s="55">
        <f>TRUNC(J1934*H1934,2)</f>
        <v>120.01</v>
      </c>
      <c r="V1934" s="55">
        <f>TRUNC(L1934*H1934,2)</f>
        <v>0</v>
      </c>
      <c r="X1934" s="36" t="b">
        <v>1</v>
      </c>
    </row>
    <row r="1935" spans="1:24" x14ac:dyDescent="0.25">
      <c r="A1935" s="42" t="s">
        <v>5024</v>
      </c>
      <c r="B1935" s="128" t="s">
        <v>2755</v>
      </c>
      <c r="C1935" s="50" t="s">
        <v>163</v>
      </c>
      <c r="D1935" s="51">
        <v>41008</v>
      </c>
      <c r="E1935" s="56" t="s">
        <v>610</v>
      </c>
      <c r="F1935" s="53" t="s">
        <v>211</v>
      </c>
      <c r="G1935" s="54">
        <v>143.38</v>
      </c>
      <c r="H1935" s="55">
        <v>143.38</v>
      </c>
      <c r="I1935" s="73">
        <v>4.3499999999999996</v>
      </c>
      <c r="J1935" s="55">
        <v>3.61</v>
      </c>
      <c r="K1935" s="73">
        <v>0</v>
      </c>
      <c r="L1935" s="55">
        <v>0</v>
      </c>
      <c r="M1935" s="55">
        <f>TRUNC(((J1935*G1935)+(L1935*G1935)),2)</f>
        <v>517.6</v>
      </c>
      <c r="N1935" s="55">
        <f>TRUNC(((J1935*H1935)+(L1935*H1935)),2)</f>
        <v>517.6</v>
      </c>
      <c r="O1935" s="37"/>
      <c r="P1935" s="55">
        <v>4.3499999999999996</v>
      </c>
      <c r="Q1935" s="55">
        <v>0</v>
      </c>
      <c r="R1935" s="55">
        <v>623.70000000000005</v>
      </c>
      <c r="S1935" s="55">
        <v>623.70000000000005</v>
      </c>
      <c r="T1935" s="135">
        <f>N1935/S1935</f>
        <v>0.82988616321949649</v>
      </c>
      <c r="U1935" s="55">
        <f>TRUNC(J1935*H1935,2)</f>
        <v>517.6</v>
      </c>
      <c r="V1935" s="55">
        <f>TRUNC(L1935*H1935,2)</f>
        <v>0</v>
      </c>
      <c r="X1935" s="36" t="b">
        <v>1</v>
      </c>
    </row>
    <row r="1936" spans="1:24" x14ac:dyDescent="0.25">
      <c r="A1936" s="42" t="s">
        <v>5025</v>
      </c>
      <c r="B1936" s="129" t="s">
        <v>2756</v>
      </c>
      <c r="C1936" s="133"/>
      <c r="D1936" s="133"/>
      <c r="E1936" s="58" t="s">
        <v>636</v>
      </c>
      <c r="F1936" s="133"/>
      <c r="G1936" s="59"/>
      <c r="H1936" s="59"/>
      <c r="I1936" s="72"/>
      <c r="J1936" s="59"/>
      <c r="K1936" s="72"/>
      <c r="L1936" s="59"/>
      <c r="M1936" s="60">
        <f>SUM(M1937:M1939)</f>
        <v>5313.67</v>
      </c>
      <c r="N1936" s="60">
        <f>SUM(N1937:N1939)</f>
        <v>5313.67</v>
      </c>
      <c r="O1936" s="37"/>
      <c r="P1936" s="59"/>
      <c r="Q1936" s="59"/>
      <c r="R1936" s="60">
        <v>6412.25</v>
      </c>
      <c r="S1936" s="60">
        <v>6412.25</v>
      </c>
      <c r="T1936" s="135">
        <f>N1936/S1936</f>
        <v>0.82867480213653555</v>
      </c>
      <c r="U1936" s="55">
        <f>TRUNC(J1936*H1936,2)</f>
        <v>0</v>
      </c>
      <c r="V1936" s="55">
        <f>TRUNC(L1936*H1936,2)</f>
        <v>0</v>
      </c>
      <c r="X1936" s="36" t="b">
        <v>1</v>
      </c>
    </row>
    <row r="1937" spans="1:24" x14ac:dyDescent="0.25">
      <c r="A1937" s="42" t="s">
        <v>5026</v>
      </c>
      <c r="B1937" s="128" t="s">
        <v>2757</v>
      </c>
      <c r="C1937" s="50" t="s">
        <v>163</v>
      </c>
      <c r="D1937" s="51">
        <v>41004</v>
      </c>
      <c r="E1937" s="56" t="s">
        <v>601</v>
      </c>
      <c r="F1937" s="53" t="s">
        <v>211</v>
      </c>
      <c r="G1937" s="54">
        <v>232.75</v>
      </c>
      <c r="H1937" s="55">
        <v>232.75</v>
      </c>
      <c r="I1937" s="73">
        <v>1.76</v>
      </c>
      <c r="J1937" s="55">
        <v>1.46</v>
      </c>
      <c r="K1937" s="73">
        <v>0</v>
      </c>
      <c r="L1937" s="55">
        <v>0</v>
      </c>
      <c r="M1937" s="55">
        <f>TRUNC(((J1937*G1937)+(L1937*G1937)),2)</f>
        <v>339.81</v>
      </c>
      <c r="N1937" s="55">
        <f>TRUNC(((J1937*H1937)+(L1937*H1937)),2)</f>
        <v>339.81</v>
      </c>
      <c r="O1937" s="37"/>
      <c r="P1937" s="55">
        <v>1.76</v>
      </c>
      <c r="Q1937" s="55">
        <v>0</v>
      </c>
      <c r="R1937" s="55">
        <v>409.64</v>
      </c>
      <c r="S1937" s="55">
        <v>409.64</v>
      </c>
      <c r="T1937" s="135">
        <f>N1937/S1937</f>
        <v>0.82953324870618106</v>
      </c>
      <c r="U1937" s="55">
        <f>TRUNC(J1937*H1937,2)</f>
        <v>339.81</v>
      </c>
      <c r="V1937" s="55">
        <f>TRUNC(L1937*H1937,2)</f>
        <v>0</v>
      </c>
      <c r="X1937" s="36" t="b">
        <v>1</v>
      </c>
    </row>
    <row r="1938" spans="1:24" x14ac:dyDescent="0.25">
      <c r="A1938" s="42" t="s">
        <v>5027</v>
      </c>
      <c r="B1938" s="128" t="s">
        <v>2758</v>
      </c>
      <c r="C1938" s="50" t="s">
        <v>163</v>
      </c>
      <c r="D1938" s="51">
        <v>41005</v>
      </c>
      <c r="E1938" s="56" t="s">
        <v>603</v>
      </c>
      <c r="F1938" s="53" t="s">
        <v>211</v>
      </c>
      <c r="G1938" s="54">
        <v>232.75</v>
      </c>
      <c r="H1938" s="55">
        <v>232.75</v>
      </c>
      <c r="I1938" s="73">
        <v>1.29</v>
      </c>
      <c r="J1938" s="55">
        <v>1.07</v>
      </c>
      <c r="K1938" s="73">
        <v>0</v>
      </c>
      <c r="L1938" s="55">
        <v>0</v>
      </c>
      <c r="M1938" s="55">
        <f>TRUNC(((J1938*G1938)+(L1938*G1938)),2)</f>
        <v>249.04</v>
      </c>
      <c r="N1938" s="55">
        <f>TRUNC(((J1938*H1938)+(L1938*H1938)),2)</f>
        <v>249.04</v>
      </c>
      <c r="O1938" s="37"/>
      <c r="P1938" s="55">
        <v>1.29</v>
      </c>
      <c r="Q1938" s="55">
        <v>0</v>
      </c>
      <c r="R1938" s="55">
        <v>300.24</v>
      </c>
      <c r="S1938" s="55">
        <v>300.24</v>
      </c>
      <c r="T1938" s="135">
        <f>N1938/S1938</f>
        <v>0.82946975752731145</v>
      </c>
      <c r="U1938" s="55">
        <f>TRUNC(J1938*H1938,2)</f>
        <v>249.04</v>
      </c>
      <c r="V1938" s="55">
        <f>TRUNC(L1938*H1938,2)</f>
        <v>0</v>
      </c>
      <c r="X1938" s="36" t="b">
        <v>1</v>
      </c>
    </row>
    <row r="1939" spans="1:24" x14ac:dyDescent="0.25">
      <c r="A1939" s="42" t="s">
        <v>5028</v>
      </c>
      <c r="B1939" s="128" t="s">
        <v>2759</v>
      </c>
      <c r="C1939" s="50" t="s">
        <v>163</v>
      </c>
      <c r="D1939" s="51">
        <v>41006</v>
      </c>
      <c r="E1939" s="56" t="s">
        <v>607</v>
      </c>
      <c r="F1939" s="53" t="s">
        <v>608</v>
      </c>
      <c r="G1939" s="54">
        <v>2327.5</v>
      </c>
      <c r="H1939" s="55">
        <v>2327.5</v>
      </c>
      <c r="I1939" s="73">
        <v>2.4500000000000002</v>
      </c>
      <c r="J1939" s="55">
        <v>2.0299999999999998</v>
      </c>
      <c r="K1939" s="73">
        <v>0</v>
      </c>
      <c r="L1939" s="55">
        <v>0</v>
      </c>
      <c r="M1939" s="55">
        <f>TRUNC(((J1939*G1939)+(L1939*G1939)),2)</f>
        <v>4724.82</v>
      </c>
      <c r="N1939" s="55">
        <f>TRUNC(((J1939*H1939)+(L1939*H1939)),2)</f>
        <v>4724.82</v>
      </c>
      <c r="O1939" s="37"/>
      <c r="P1939" s="55">
        <v>2.4500000000000002</v>
      </c>
      <c r="Q1939" s="55">
        <v>0</v>
      </c>
      <c r="R1939" s="55">
        <v>5702.37</v>
      </c>
      <c r="S1939" s="55">
        <v>5702.37</v>
      </c>
      <c r="T1939" s="135">
        <f>N1939/S1939</f>
        <v>0.82857127825798749</v>
      </c>
      <c r="U1939" s="55">
        <f>TRUNC(J1939*H1939,2)</f>
        <v>4724.82</v>
      </c>
      <c r="V1939" s="55">
        <f>TRUNC(L1939*H1939,2)</f>
        <v>0</v>
      </c>
      <c r="X1939" s="36" t="b">
        <v>1</v>
      </c>
    </row>
    <row r="1940" spans="1:24" x14ac:dyDescent="0.25">
      <c r="A1940" s="42" t="s">
        <v>5029</v>
      </c>
      <c r="B1940" s="126">
        <v>45</v>
      </c>
      <c r="C1940" s="131"/>
      <c r="D1940" s="131"/>
      <c r="E1940" s="43" t="s">
        <v>47</v>
      </c>
      <c r="F1940" s="44" t="s">
        <v>160</v>
      </c>
      <c r="G1940" s="45">
        <v>1</v>
      </c>
      <c r="H1940" s="46"/>
      <c r="I1940" s="72"/>
      <c r="J1940" s="46"/>
      <c r="K1940" s="72"/>
      <c r="L1940" s="46"/>
      <c r="M1940" s="45">
        <f>M1941+M1944</f>
        <v>14507.31</v>
      </c>
      <c r="N1940" s="45">
        <f>N1941+N1944</f>
        <v>14507.31</v>
      </c>
      <c r="O1940" s="37"/>
      <c r="P1940" s="46"/>
      <c r="Q1940" s="46"/>
      <c r="R1940" s="45">
        <v>17485.02</v>
      </c>
      <c r="S1940" s="45">
        <v>17485.02</v>
      </c>
      <c r="T1940" s="135">
        <f>N1940/S1940</f>
        <v>0.82969936551402279</v>
      </c>
      <c r="U1940" s="55">
        <f>TRUNC(J1940*H1940,2)</f>
        <v>0</v>
      </c>
      <c r="V1940" s="55">
        <f>TRUNC(L1940*H1940,2)</f>
        <v>0</v>
      </c>
      <c r="X1940" s="36" t="b">
        <v>1</v>
      </c>
    </row>
    <row r="1941" spans="1:24" x14ac:dyDescent="0.25">
      <c r="A1941" s="42" t="s">
        <v>5030</v>
      </c>
      <c r="B1941" s="127" t="s">
        <v>2760</v>
      </c>
      <c r="C1941" s="132"/>
      <c r="D1941" s="132"/>
      <c r="E1941" s="47" t="s">
        <v>77</v>
      </c>
      <c r="F1941" s="132"/>
      <c r="G1941" s="48"/>
      <c r="H1941" s="48"/>
      <c r="I1941" s="72"/>
      <c r="J1941" s="48"/>
      <c r="K1941" s="72"/>
      <c r="L1941" s="48"/>
      <c r="M1941" s="314">
        <f>SUM(M1942:M1943)</f>
        <v>1668.49</v>
      </c>
      <c r="N1941" s="314">
        <f>SUM(N1942:N1943)</f>
        <v>1668.49</v>
      </c>
      <c r="O1941" s="37"/>
      <c r="P1941" s="48"/>
      <c r="Q1941" s="48"/>
      <c r="R1941" s="314">
        <v>2015.81</v>
      </c>
      <c r="S1941" s="314">
        <v>2015.81</v>
      </c>
      <c r="T1941" s="135">
        <f>N1941/S1941</f>
        <v>0.82770201556694334</v>
      </c>
      <c r="U1941" s="55">
        <f>TRUNC(J1941*H1941,2)</f>
        <v>0</v>
      </c>
      <c r="V1941" s="55">
        <f>TRUNC(L1941*H1941,2)</f>
        <v>0</v>
      </c>
      <c r="X1941" s="36" t="b">
        <v>1</v>
      </c>
    </row>
    <row r="1942" spans="1:24" ht="24" x14ac:dyDescent="0.3">
      <c r="A1942" s="42" t="s">
        <v>5031</v>
      </c>
      <c r="B1942" s="128" t="s">
        <v>2761</v>
      </c>
      <c r="C1942" s="50" t="s">
        <v>163</v>
      </c>
      <c r="D1942" s="51">
        <v>41140</v>
      </c>
      <c r="E1942" s="56" t="s">
        <v>241</v>
      </c>
      <c r="F1942" s="53" t="s">
        <v>164</v>
      </c>
      <c r="G1942" s="54">
        <v>340.51</v>
      </c>
      <c r="H1942" s="55">
        <v>340.51</v>
      </c>
      <c r="I1942" s="73">
        <v>0</v>
      </c>
      <c r="J1942" s="55">
        <v>0</v>
      </c>
      <c r="K1942" s="73">
        <v>2.72</v>
      </c>
      <c r="L1942" s="55">
        <v>2.25</v>
      </c>
      <c r="M1942" s="55">
        <f>TRUNC(((J1942*G1942)+(L1942*G1942)),2)</f>
        <v>766.14</v>
      </c>
      <c r="N1942" s="55">
        <f>TRUNC(((J1942*H1942)+(L1942*H1942)),2)</f>
        <v>766.14</v>
      </c>
      <c r="O1942" s="38"/>
      <c r="P1942" s="55">
        <v>0</v>
      </c>
      <c r="Q1942" s="55">
        <v>2.72</v>
      </c>
      <c r="R1942" s="55">
        <v>926.18</v>
      </c>
      <c r="S1942" s="55">
        <v>926.18</v>
      </c>
      <c r="T1942" s="135">
        <f>N1942/S1942</f>
        <v>0.82720421516335918</v>
      </c>
      <c r="U1942" s="55">
        <f>TRUNC(J1942*H1942,2)</f>
        <v>0</v>
      </c>
      <c r="V1942" s="55">
        <f>TRUNC(L1942*H1942,2)</f>
        <v>766.14</v>
      </c>
      <c r="X1942" s="36" t="b">
        <v>1</v>
      </c>
    </row>
    <row r="1943" spans="1:24" ht="24" x14ac:dyDescent="0.3">
      <c r="A1943" s="42" t="s">
        <v>5032</v>
      </c>
      <c r="B1943" s="128" t="s">
        <v>2762</v>
      </c>
      <c r="C1943" s="50" t="s">
        <v>217</v>
      </c>
      <c r="D1943" s="51">
        <v>97083</v>
      </c>
      <c r="E1943" s="56" t="s">
        <v>243</v>
      </c>
      <c r="F1943" s="53" t="s">
        <v>164</v>
      </c>
      <c r="G1943" s="54">
        <v>340.51</v>
      </c>
      <c r="H1943" s="55">
        <v>340.51</v>
      </c>
      <c r="I1943" s="73">
        <v>0.93</v>
      </c>
      <c r="J1943" s="55">
        <v>0.77</v>
      </c>
      <c r="K1943" s="73">
        <v>2.27</v>
      </c>
      <c r="L1943" s="55">
        <v>1.88</v>
      </c>
      <c r="M1943" s="55">
        <f>TRUNC(((J1943*G1943)+(L1943*G1943)),2)</f>
        <v>902.35</v>
      </c>
      <c r="N1943" s="55">
        <f>TRUNC(((J1943*H1943)+(L1943*H1943)),2)</f>
        <v>902.35</v>
      </c>
      <c r="O1943" s="38"/>
      <c r="P1943" s="55">
        <v>0.93</v>
      </c>
      <c r="Q1943" s="55">
        <v>2.27</v>
      </c>
      <c r="R1943" s="55">
        <v>1089.6300000000001</v>
      </c>
      <c r="S1943" s="55">
        <v>1089.6300000000001</v>
      </c>
      <c r="T1943" s="135">
        <f>N1943/S1943</f>
        <v>0.82812514339729992</v>
      </c>
      <c r="U1943" s="55">
        <f>TRUNC(J1943*H1943,2)</f>
        <v>262.19</v>
      </c>
      <c r="V1943" s="55">
        <f>TRUNC(L1943*H1943,2)</f>
        <v>640.15</v>
      </c>
      <c r="X1943" s="36" t="b">
        <v>1</v>
      </c>
    </row>
    <row r="1944" spans="1:24" x14ac:dyDescent="0.25">
      <c r="A1944" s="42" t="s">
        <v>5033</v>
      </c>
      <c r="B1944" s="127" t="s">
        <v>2763</v>
      </c>
      <c r="C1944" s="132"/>
      <c r="D1944" s="132"/>
      <c r="E1944" s="47" t="s">
        <v>107</v>
      </c>
      <c r="F1944" s="132"/>
      <c r="G1944" s="48"/>
      <c r="H1944" s="48"/>
      <c r="I1944" s="72"/>
      <c r="J1944" s="48"/>
      <c r="K1944" s="72"/>
      <c r="L1944" s="48"/>
      <c r="M1944" s="49">
        <f>SUM(M1945:M1946)</f>
        <v>12838.82</v>
      </c>
      <c r="N1944" s="65">
        <f>SUM(N1945:N1946)</f>
        <v>12838.82</v>
      </c>
      <c r="O1944" s="37"/>
      <c r="P1944" s="48"/>
      <c r="Q1944" s="48"/>
      <c r="R1944" s="49">
        <v>15469.21</v>
      </c>
      <c r="S1944" s="49">
        <v>15469.21</v>
      </c>
      <c r="T1944" s="135">
        <f>N1944/S1944</f>
        <v>0.82995964241224995</v>
      </c>
      <c r="U1944" s="55">
        <f>TRUNC(J1944*H1944,2)</f>
        <v>0</v>
      </c>
      <c r="V1944" s="55">
        <f>TRUNC(L1944*H1944,2)</f>
        <v>0</v>
      </c>
      <c r="X1944" s="36" t="b">
        <v>1</v>
      </c>
    </row>
    <row r="1945" spans="1:24" x14ac:dyDescent="0.25">
      <c r="A1945" s="42" t="s">
        <v>5034</v>
      </c>
      <c r="B1945" s="128" t="s">
        <v>2764</v>
      </c>
      <c r="C1945" s="50" t="s">
        <v>163</v>
      </c>
      <c r="D1945" s="51">
        <v>220107</v>
      </c>
      <c r="E1945" s="56" t="s">
        <v>623</v>
      </c>
      <c r="F1945" s="53" t="s">
        <v>211</v>
      </c>
      <c r="G1945" s="54">
        <v>10.210000000000001</v>
      </c>
      <c r="H1945" s="55">
        <v>10.210000000000001</v>
      </c>
      <c r="I1945" s="73">
        <v>175.88</v>
      </c>
      <c r="J1945" s="55">
        <v>145.99</v>
      </c>
      <c r="K1945" s="73">
        <v>25.21</v>
      </c>
      <c r="L1945" s="55">
        <v>20.92</v>
      </c>
      <c r="M1945" s="55">
        <f>TRUNC(((J1945*G1945)+(L1945*G1945)),2)</f>
        <v>1704.15</v>
      </c>
      <c r="N1945" s="55">
        <f>TRUNC(((J1945*H1945)+(L1945*H1945)),2)</f>
        <v>1704.15</v>
      </c>
      <c r="O1945" s="37"/>
      <c r="P1945" s="55">
        <v>175.88</v>
      </c>
      <c r="Q1945" s="55">
        <v>25.21</v>
      </c>
      <c r="R1945" s="55">
        <v>2053.12</v>
      </c>
      <c r="S1945" s="55">
        <v>2053.12</v>
      </c>
      <c r="T1945" s="135">
        <f>N1945/S1945</f>
        <v>0.83002941864089785</v>
      </c>
      <c r="U1945" s="55">
        <f>TRUNC(J1945*H1945,2)</f>
        <v>1490.55</v>
      </c>
      <c r="V1945" s="55">
        <f>TRUNC(L1945*H1945,2)</f>
        <v>213.59</v>
      </c>
      <c r="X1945" s="36" t="b">
        <v>1</v>
      </c>
    </row>
    <row r="1946" spans="1:24" x14ac:dyDescent="0.25">
      <c r="A1946" s="42" t="s">
        <v>5035</v>
      </c>
      <c r="B1946" s="128" t="s">
        <v>2765</v>
      </c>
      <c r="C1946" s="50" t="s">
        <v>163</v>
      </c>
      <c r="D1946" s="51">
        <v>220059</v>
      </c>
      <c r="E1946" s="56" t="s">
        <v>625</v>
      </c>
      <c r="F1946" s="53" t="s">
        <v>164</v>
      </c>
      <c r="G1946" s="54">
        <v>340.51</v>
      </c>
      <c r="H1946" s="55">
        <v>340.51</v>
      </c>
      <c r="I1946" s="73">
        <v>29.4</v>
      </c>
      <c r="J1946" s="55">
        <v>24.4</v>
      </c>
      <c r="K1946" s="73">
        <v>10</v>
      </c>
      <c r="L1946" s="55">
        <v>8.3000000000000007</v>
      </c>
      <c r="M1946" s="55">
        <f>TRUNC(((J1946*G1946)+(L1946*G1946)),2)</f>
        <v>11134.67</v>
      </c>
      <c r="N1946" s="55">
        <f>TRUNC(((J1946*H1946)+(L1946*H1946)),2)</f>
        <v>11134.67</v>
      </c>
      <c r="O1946" s="37"/>
      <c r="P1946" s="55">
        <v>29.4</v>
      </c>
      <c r="Q1946" s="55">
        <v>10</v>
      </c>
      <c r="R1946" s="55">
        <v>13416.09</v>
      </c>
      <c r="S1946" s="55">
        <v>13416.09</v>
      </c>
      <c r="T1946" s="135">
        <f>N1946/S1946</f>
        <v>0.8299489642660417</v>
      </c>
      <c r="U1946" s="55">
        <f>TRUNC(J1946*H1946,2)</f>
        <v>8308.44</v>
      </c>
      <c r="V1946" s="55">
        <f>TRUNC(L1946*H1946,2)</f>
        <v>2826.23</v>
      </c>
      <c r="X1946" s="36" t="b">
        <v>1</v>
      </c>
    </row>
    <row r="1947" spans="1:24" x14ac:dyDescent="0.25">
      <c r="A1947" s="42" t="s">
        <v>5036</v>
      </c>
      <c r="B1947" s="126">
        <v>46</v>
      </c>
      <c r="C1947" s="131"/>
      <c r="D1947" s="131"/>
      <c r="E1947" s="43" t="s">
        <v>48</v>
      </c>
      <c r="F1947" s="44" t="s">
        <v>160</v>
      </c>
      <c r="G1947" s="45">
        <v>1</v>
      </c>
      <c r="H1947" s="46"/>
      <c r="I1947" s="72"/>
      <c r="J1947" s="46"/>
      <c r="K1947" s="72"/>
      <c r="L1947" s="46"/>
      <c r="M1947" s="45">
        <f>M1948</f>
        <v>602.30999999999995</v>
      </c>
      <c r="N1947" s="45">
        <f>N1948</f>
        <v>602.30999999999995</v>
      </c>
      <c r="O1947" s="37"/>
      <c r="P1947" s="46"/>
      <c r="Q1947" s="46"/>
      <c r="R1947" s="45">
        <v>725.73</v>
      </c>
      <c r="S1947" s="45">
        <v>725.73</v>
      </c>
      <c r="T1947" s="135">
        <f>N1947/S1947</f>
        <v>0.8299367533380182</v>
      </c>
      <c r="U1947" s="55">
        <f>TRUNC(J1947*H1947,2)</f>
        <v>0</v>
      </c>
      <c r="V1947" s="55">
        <f>TRUNC(L1947*H1947,2)</f>
        <v>0</v>
      </c>
      <c r="X1947" s="36" t="b">
        <v>1</v>
      </c>
    </row>
    <row r="1948" spans="1:24" x14ac:dyDescent="0.25">
      <c r="A1948" s="42" t="s">
        <v>5037</v>
      </c>
      <c r="B1948" s="127" t="s">
        <v>2766</v>
      </c>
      <c r="C1948" s="132"/>
      <c r="D1948" s="132"/>
      <c r="E1948" s="47" t="s">
        <v>117</v>
      </c>
      <c r="F1948" s="132"/>
      <c r="G1948" s="48"/>
      <c r="H1948" s="48"/>
      <c r="I1948" s="72"/>
      <c r="J1948" s="48"/>
      <c r="K1948" s="72"/>
      <c r="L1948" s="48"/>
      <c r="M1948" s="49">
        <f>M1949</f>
        <v>602.30999999999995</v>
      </c>
      <c r="N1948" s="65">
        <f>N1949</f>
        <v>602.30999999999995</v>
      </c>
      <c r="O1948" s="37"/>
      <c r="P1948" s="48"/>
      <c r="Q1948" s="48"/>
      <c r="R1948" s="49">
        <v>725.73</v>
      </c>
      <c r="S1948" s="49">
        <v>725.73</v>
      </c>
      <c r="T1948" s="135">
        <f>N1948/S1948</f>
        <v>0.8299367533380182</v>
      </c>
      <c r="U1948" s="55">
        <f>TRUNC(J1948*H1948,2)</f>
        <v>0</v>
      </c>
      <c r="V1948" s="55">
        <f>TRUNC(L1948*H1948,2)</f>
        <v>0</v>
      </c>
      <c r="X1948" s="36" t="b">
        <v>1</v>
      </c>
    </row>
    <row r="1949" spans="1:24" x14ac:dyDescent="0.25">
      <c r="A1949" s="42" t="s">
        <v>5038</v>
      </c>
      <c r="B1949" s="128" t="s">
        <v>2767</v>
      </c>
      <c r="C1949" s="50" t="s">
        <v>217</v>
      </c>
      <c r="D1949" s="51">
        <v>98509</v>
      </c>
      <c r="E1949" s="56" t="s">
        <v>2768</v>
      </c>
      <c r="F1949" s="53" t="s">
        <v>160</v>
      </c>
      <c r="G1949" s="54">
        <v>17</v>
      </c>
      <c r="H1949" s="55">
        <v>17</v>
      </c>
      <c r="I1949" s="73">
        <v>40.840000000000003</v>
      </c>
      <c r="J1949" s="55">
        <v>33.9</v>
      </c>
      <c r="K1949" s="73">
        <v>1.85</v>
      </c>
      <c r="L1949" s="55">
        <v>1.53</v>
      </c>
      <c r="M1949" s="55">
        <f>TRUNC(((J1949*G1949)+(L1949*G1949)),2)</f>
        <v>602.30999999999995</v>
      </c>
      <c r="N1949" s="55">
        <f>TRUNC(((J1949*H1949)+(L1949*H1949)),2)</f>
        <v>602.30999999999995</v>
      </c>
      <c r="O1949" s="37"/>
      <c r="P1949" s="55">
        <v>40.840000000000003</v>
      </c>
      <c r="Q1949" s="55">
        <v>1.85</v>
      </c>
      <c r="R1949" s="55">
        <v>725.73</v>
      </c>
      <c r="S1949" s="55">
        <v>725.73</v>
      </c>
      <c r="T1949" s="135">
        <f>N1949/S1949</f>
        <v>0.8299367533380182</v>
      </c>
      <c r="U1949" s="55">
        <f>TRUNC(J1949*H1949,2)</f>
        <v>576.29999999999995</v>
      </c>
      <c r="V1949" s="55">
        <f>TRUNC(L1949*H1949,2)</f>
        <v>26.01</v>
      </c>
      <c r="X1949" s="36" t="b">
        <v>1</v>
      </c>
    </row>
    <row r="1950" spans="1:24" x14ac:dyDescent="0.25">
      <c r="A1950" s="42" t="s">
        <v>5039</v>
      </c>
      <c r="B1950" s="126">
        <v>47</v>
      </c>
      <c r="C1950" s="131"/>
      <c r="D1950" s="131"/>
      <c r="E1950" s="43" t="s">
        <v>49</v>
      </c>
      <c r="F1950" s="44" t="s">
        <v>160</v>
      </c>
      <c r="G1950" s="45">
        <v>1</v>
      </c>
      <c r="H1950" s="46"/>
      <c r="I1950" s="72"/>
      <c r="J1950" s="46"/>
      <c r="K1950" s="72"/>
      <c r="L1950" s="46"/>
      <c r="M1950" s="45">
        <f>M1951+M1955+M1957+M1959</f>
        <v>30680.65</v>
      </c>
      <c r="N1950" s="45">
        <f>N1951+N1955+N1957+N1959</f>
        <v>30680.65</v>
      </c>
      <c r="O1950" s="37"/>
      <c r="P1950" s="46"/>
      <c r="Q1950" s="46"/>
      <c r="R1950" s="45">
        <v>36974.14</v>
      </c>
      <c r="S1950" s="45">
        <v>36974.14</v>
      </c>
      <c r="T1950" s="135">
        <f>N1950/S1950</f>
        <v>0.829786710387314</v>
      </c>
      <c r="U1950" s="55">
        <f>TRUNC(J1950*H1950,2)</f>
        <v>0</v>
      </c>
      <c r="V1950" s="55">
        <f>TRUNC(L1950*H1950,2)</f>
        <v>0</v>
      </c>
      <c r="X1950" s="36" t="b">
        <v>1</v>
      </c>
    </row>
    <row r="1951" spans="1:24" x14ac:dyDescent="0.25">
      <c r="A1951" s="42" t="s">
        <v>5040</v>
      </c>
      <c r="B1951" s="127" t="s">
        <v>2769</v>
      </c>
      <c r="C1951" s="132"/>
      <c r="D1951" s="132"/>
      <c r="E1951" s="47" t="s">
        <v>73</v>
      </c>
      <c r="F1951" s="132"/>
      <c r="G1951" s="48"/>
      <c r="H1951" s="48"/>
      <c r="I1951" s="72"/>
      <c r="J1951" s="48"/>
      <c r="K1951" s="72"/>
      <c r="L1951" s="48"/>
      <c r="M1951" s="314">
        <f>SUM(M1952:M1954)</f>
        <v>848.54</v>
      </c>
      <c r="N1951" s="314">
        <f>SUM(N1952:N1954)</f>
        <v>848.54</v>
      </c>
      <c r="O1951" s="37"/>
      <c r="P1951" s="48"/>
      <c r="Q1951" s="48"/>
      <c r="R1951" s="314">
        <v>1022.7</v>
      </c>
      <c r="S1951" s="314">
        <v>1022.7</v>
      </c>
      <c r="T1951" s="135">
        <f>N1951/S1951</f>
        <v>0.82970568104038322</v>
      </c>
      <c r="U1951" s="55">
        <f>TRUNC(J1951*H1951,2)</f>
        <v>0</v>
      </c>
      <c r="V1951" s="55">
        <f>TRUNC(L1951*H1951,2)</f>
        <v>0</v>
      </c>
      <c r="X1951" s="36" t="b">
        <v>1</v>
      </c>
    </row>
    <row r="1952" spans="1:24" x14ac:dyDescent="0.3">
      <c r="A1952" s="42" t="s">
        <v>5041</v>
      </c>
      <c r="B1952" s="128" t="s">
        <v>2770</v>
      </c>
      <c r="C1952" s="50" t="s">
        <v>163</v>
      </c>
      <c r="D1952" s="51">
        <v>20106</v>
      </c>
      <c r="E1952" s="56" t="s">
        <v>222</v>
      </c>
      <c r="F1952" s="53" t="s">
        <v>164</v>
      </c>
      <c r="G1952" s="54">
        <v>11.25</v>
      </c>
      <c r="H1952" s="55">
        <v>11.25</v>
      </c>
      <c r="I1952" s="73">
        <v>0</v>
      </c>
      <c r="J1952" s="55">
        <v>0</v>
      </c>
      <c r="K1952" s="73">
        <v>6.23</v>
      </c>
      <c r="L1952" s="55">
        <v>5.17</v>
      </c>
      <c r="M1952" s="55">
        <f>TRUNC(((J1952*G1952)+(L1952*G1952)),2)</f>
        <v>58.16</v>
      </c>
      <c r="N1952" s="55">
        <f>TRUNC(((J1952*H1952)+(L1952*H1952)),2)</f>
        <v>58.16</v>
      </c>
      <c r="O1952" s="38"/>
      <c r="P1952" s="55">
        <v>0</v>
      </c>
      <c r="Q1952" s="55">
        <v>6.23</v>
      </c>
      <c r="R1952" s="55">
        <v>70.08</v>
      </c>
      <c r="S1952" s="55">
        <v>70.08</v>
      </c>
      <c r="T1952" s="135">
        <f>N1952/S1952</f>
        <v>0.82990867579908678</v>
      </c>
      <c r="U1952" s="55">
        <f>TRUNC(J1952*H1952,2)</f>
        <v>0</v>
      </c>
      <c r="V1952" s="55">
        <f>TRUNC(L1952*H1952,2)</f>
        <v>58.16</v>
      </c>
      <c r="X1952" s="36" t="b">
        <v>1</v>
      </c>
    </row>
    <row r="1953" spans="1:24" ht="24" x14ac:dyDescent="0.3">
      <c r="A1953" s="42" t="s">
        <v>5042</v>
      </c>
      <c r="B1953" s="128" t="s">
        <v>2771</v>
      </c>
      <c r="C1953" s="50" t="s">
        <v>163</v>
      </c>
      <c r="D1953" s="51">
        <v>20118</v>
      </c>
      <c r="E1953" s="56" t="s">
        <v>210</v>
      </c>
      <c r="F1953" s="53" t="s">
        <v>211</v>
      </c>
      <c r="G1953" s="54">
        <v>7.46</v>
      </c>
      <c r="H1953" s="55">
        <v>7.46</v>
      </c>
      <c r="I1953" s="73">
        <v>0</v>
      </c>
      <c r="J1953" s="55">
        <v>0</v>
      </c>
      <c r="K1953" s="73">
        <v>38.93</v>
      </c>
      <c r="L1953" s="55">
        <v>32.31</v>
      </c>
      <c r="M1953" s="55">
        <f>TRUNC(((J1953*G1953)+(L1953*G1953)),2)</f>
        <v>241.03</v>
      </c>
      <c r="N1953" s="55">
        <f>TRUNC(((J1953*H1953)+(L1953*H1953)),2)</f>
        <v>241.03</v>
      </c>
      <c r="O1953" s="38"/>
      <c r="P1953" s="55">
        <v>0</v>
      </c>
      <c r="Q1953" s="55">
        <v>38.93</v>
      </c>
      <c r="R1953" s="55">
        <v>290.41000000000003</v>
      </c>
      <c r="S1953" s="55">
        <v>290.41000000000003</v>
      </c>
      <c r="T1953" s="135">
        <f>N1953/S1953</f>
        <v>0.82996453290175953</v>
      </c>
      <c r="U1953" s="55">
        <f>TRUNC(J1953*H1953,2)</f>
        <v>0</v>
      </c>
      <c r="V1953" s="55">
        <f>TRUNC(L1953*H1953,2)</f>
        <v>241.03</v>
      </c>
      <c r="X1953" s="36" t="b">
        <v>1</v>
      </c>
    </row>
    <row r="1954" spans="1:24" x14ac:dyDescent="0.25">
      <c r="A1954" s="42" t="s">
        <v>5043</v>
      </c>
      <c r="B1954" s="128" t="s">
        <v>2772</v>
      </c>
      <c r="C1954" s="50" t="s">
        <v>217</v>
      </c>
      <c r="D1954" s="51">
        <v>97631</v>
      </c>
      <c r="E1954" s="56" t="s">
        <v>2773</v>
      </c>
      <c r="F1954" s="53" t="s">
        <v>164</v>
      </c>
      <c r="G1954" s="54">
        <v>212.93</v>
      </c>
      <c r="H1954" s="55">
        <v>212.93</v>
      </c>
      <c r="I1954" s="73">
        <v>0.82</v>
      </c>
      <c r="J1954" s="55">
        <v>0.68</v>
      </c>
      <c r="K1954" s="73">
        <v>2.29</v>
      </c>
      <c r="L1954" s="55">
        <v>1.9</v>
      </c>
      <c r="M1954" s="55">
        <f>TRUNC(((J1954*G1954)+(L1954*G1954)),2)</f>
        <v>549.35</v>
      </c>
      <c r="N1954" s="55">
        <f>TRUNC(((J1954*H1954)+(L1954*H1954)),2)</f>
        <v>549.35</v>
      </c>
      <c r="O1954" s="37"/>
      <c r="P1954" s="55">
        <v>0.82</v>
      </c>
      <c r="Q1954" s="55">
        <v>2.29</v>
      </c>
      <c r="R1954" s="55">
        <v>662.21</v>
      </c>
      <c r="S1954" s="55">
        <v>662.21</v>
      </c>
      <c r="T1954" s="135">
        <f>N1954/S1954</f>
        <v>0.82957067999577172</v>
      </c>
      <c r="U1954" s="55">
        <f>TRUNC(J1954*H1954,2)</f>
        <v>144.79</v>
      </c>
      <c r="V1954" s="55">
        <f>TRUNC(L1954*H1954,2)</f>
        <v>404.56</v>
      </c>
      <c r="X1954" s="36" t="b">
        <v>1</v>
      </c>
    </row>
    <row r="1955" spans="1:24" x14ac:dyDescent="0.25">
      <c r="A1955" s="42" t="s">
        <v>5044</v>
      </c>
      <c r="B1955" s="127" t="s">
        <v>2774</v>
      </c>
      <c r="C1955" s="132"/>
      <c r="D1955" s="132"/>
      <c r="E1955" s="47" t="s">
        <v>75</v>
      </c>
      <c r="F1955" s="132"/>
      <c r="G1955" s="48"/>
      <c r="H1955" s="48"/>
      <c r="I1955" s="72"/>
      <c r="J1955" s="48"/>
      <c r="K1955" s="72"/>
      <c r="L1955" s="48"/>
      <c r="M1955" s="314">
        <f>M1956</f>
        <v>433.06</v>
      </c>
      <c r="N1955" s="314">
        <f>N1956</f>
        <v>433.06</v>
      </c>
      <c r="O1955" s="37"/>
      <c r="P1955" s="48"/>
      <c r="Q1955" s="48"/>
      <c r="R1955" s="314">
        <v>521.89</v>
      </c>
      <c r="S1955" s="314">
        <v>521.89</v>
      </c>
      <c r="T1955" s="135">
        <f>N1955/S1955</f>
        <v>0.82979171856138267</v>
      </c>
      <c r="U1955" s="55">
        <f>TRUNC(J1955*H1955,2)</f>
        <v>0</v>
      </c>
      <c r="V1955" s="55">
        <f>TRUNC(L1955*H1955,2)</f>
        <v>0</v>
      </c>
      <c r="X1955" s="36" t="b">
        <v>1</v>
      </c>
    </row>
    <row r="1956" spans="1:24" x14ac:dyDescent="0.25">
      <c r="A1956" s="42" t="s">
        <v>5045</v>
      </c>
      <c r="B1956" s="128" t="s">
        <v>2775</v>
      </c>
      <c r="C1956" s="50" t="s">
        <v>163</v>
      </c>
      <c r="D1956" s="51">
        <v>30101</v>
      </c>
      <c r="E1956" s="56" t="s">
        <v>230</v>
      </c>
      <c r="F1956" s="53" t="s">
        <v>211</v>
      </c>
      <c r="G1956" s="54">
        <v>11.94</v>
      </c>
      <c r="H1956" s="55">
        <v>11.94</v>
      </c>
      <c r="I1956" s="73">
        <v>34.11</v>
      </c>
      <c r="J1956" s="55">
        <v>28.31</v>
      </c>
      <c r="K1956" s="73">
        <v>9.6</v>
      </c>
      <c r="L1956" s="55">
        <v>7.96</v>
      </c>
      <c r="M1956" s="55">
        <f>TRUNC(((J1956*G1956)+(L1956*G1956)),2)</f>
        <v>433.06</v>
      </c>
      <c r="N1956" s="55">
        <f>TRUNC(((J1956*H1956)+(L1956*H1956)),2)</f>
        <v>433.06</v>
      </c>
      <c r="O1956" s="37"/>
      <c r="P1956" s="55">
        <v>34.11</v>
      </c>
      <c r="Q1956" s="55">
        <v>9.6</v>
      </c>
      <c r="R1956" s="55">
        <v>521.89</v>
      </c>
      <c r="S1956" s="55">
        <v>521.89</v>
      </c>
      <c r="T1956" s="135">
        <f>N1956/S1956</f>
        <v>0.82979171856138267</v>
      </c>
      <c r="U1956" s="55">
        <f>TRUNC(J1956*H1956,2)</f>
        <v>338.02</v>
      </c>
      <c r="V1956" s="55">
        <f>TRUNC(L1956*H1956,2)</f>
        <v>95.04</v>
      </c>
      <c r="X1956" s="36" t="b">
        <v>1</v>
      </c>
    </row>
    <row r="1957" spans="1:24" x14ac:dyDescent="0.25">
      <c r="A1957" s="42" t="s">
        <v>5046</v>
      </c>
      <c r="B1957" s="127" t="s">
        <v>2776</v>
      </c>
      <c r="C1957" s="132"/>
      <c r="D1957" s="132"/>
      <c r="E1957" s="47" t="s">
        <v>89</v>
      </c>
      <c r="F1957" s="132"/>
      <c r="G1957" s="48"/>
      <c r="H1957" s="48"/>
      <c r="I1957" s="72"/>
      <c r="J1957" s="48"/>
      <c r="K1957" s="72"/>
      <c r="L1957" s="48"/>
      <c r="M1957" s="314">
        <f>M1958</f>
        <v>6556.34</v>
      </c>
      <c r="N1957" s="314">
        <f>N1958</f>
        <v>6556.34</v>
      </c>
      <c r="O1957" s="37"/>
      <c r="P1957" s="48"/>
      <c r="Q1957" s="48"/>
      <c r="R1957" s="314">
        <v>7898.93</v>
      </c>
      <c r="S1957" s="314">
        <v>7898.93</v>
      </c>
      <c r="T1957" s="135">
        <f>N1957/S1957</f>
        <v>0.8300288773289547</v>
      </c>
      <c r="U1957" s="55">
        <f>TRUNC(J1957*H1957,2)</f>
        <v>0</v>
      </c>
      <c r="V1957" s="55">
        <f>TRUNC(L1957*H1957,2)</f>
        <v>0</v>
      </c>
      <c r="X1957" s="36" t="b">
        <v>1</v>
      </c>
    </row>
    <row r="1958" spans="1:24" ht="24" x14ac:dyDescent="0.3">
      <c r="A1958" s="42" t="s">
        <v>5047</v>
      </c>
      <c r="B1958" s="128" t="s">
        <v>2777</v>
      </c>
      <c r="C1958" s="50" t="s">
        <v>197</v>
      </c>
      <c r="D1958" s="57" t="s">
        <v>2778</v>
      </c>
      <c r="E1958" s="52" t="s">
        <v>3091</v>
      </c>
      <c r="F1958" s="53" t="s">
        <v>164</v>
      </c>
      <c r="G1958" s="54">
        <v>56.53</v>
      </c>
      <c r="H1958" s="55">
        <v>56.53</v>
      </c>
      <c r="I1958" s="73">
        <v>90.5</v>
      </c>
      <c r="J1958" s="55">
        <v>75.12</v>
      </c>
      <c r="K1958" s="73">
        <v>49.23</v>
      </c>
      <c r="L1958" s="55">
        <v>40.86</v>
      </c>
      <c r="M1958" s="55">
        <f>TRUNC(((J1958*G1958)+(L1958*G1958)),2)</f>
        <v>6556.34</v>
      </c>
      <c r="N1958" s="55">
        <f>TRUNC(((J1958*H1958)+(L1958*H1958)),2)</f>
        <v>6556.34</v>
      </c>
      <c r="O1958" s="38"/>
      <c r="P1958" s="55">
        <v>90.5</v>
      </c>
      <c r="Q1958" s="55">
        <v>49.23</v>
      </c>
      <c r="R1958" s="55">
        <v>7898.93</v>
      </c>
      <c r="S1958" s="55">
        <v>7898.93</v>
      </c>
      <c r="T1958" s="135">
        <f>N1958/S1958</f>
        <v>0.8300288773289547</v>
      </c>
      <c r="U1958" s="55">
        <f>TRUNC(J1958*H1958,2)</f>
        <v>4246.53</v>
      </c>
      <c r="V1958" s="55">
        <f>TRUNC(L1958*H1958,2)</f>
        <v>2309.81</v>
      </c>
      <c r="X1958" s="36" t="b">
        <v>1</v>
      </c>
    </row>
    <row r="1959" spans="1:24" x14ac:dyDescent="0.25">
      <c r="A1959" s="42" t="s">
        <v>5048</v>
      </c>
      <c r="B1959" s="127" t="s">
        <v>2779</v>
      </c>
      <c r="C1959" s="132"/>
      <c r="D1959" s="132"/>
      <c r="E1959" s="47" t="s">
        <v>103</v>
      </c>
      <c r="F1959" s="132"/>
      <c r="G1959" s="48"/>
      <c r="H1959" s="48"/>
      <c r="I1959" s="72"/>
      <c r="J1959" s="48"/>
      <c r="K1959" s="72"/>
      <c r="L1959" s="48"/>
      <c r="M1959" s="314">
        <f>SUM(M1960:M1962)</f>
        <v>22842.71</v>
      </c>
      <c r="N1959" s="314">
        <f>SUM(N1960:N1962)</f>
        <v>22842.71</v>
      </c>
      <c r="O1959" s="37"/>
      <c r="P1959" s="48"/>
      <c r="Q1959" s="48"/>
      <c r="R1959" s="314">
        <v>27530.62</v>
      </c>
      <c r="S1959" s="314">
        <v>27530.62</v>
      </c>
      <c r="T1959" s="135">
        <f>N1959/S1959</f>
        <v>0.82972014433383634</v>
      </c>
      <c r="U1959" s="55">
        <f>TRUNC(J1959*H1959,2)</f>
        <v>0</v>
      </c>
      <c r="V1959" s="55">
        <f>TRUNC(L1959*H1959,2)</f>
        <v>0</v>
      </c>
      <c r="X1959" s="36" t="b">
        <v>1</v>
      </c>
    </row>
    <row r="1960" spans="1:24" x14ac:dyDescent="0.25">
      <c r="A1960" s="42" t="s">
        <v>5049</v>
      </c>
      <c r="B1960" s="128" t="s">
        <v>2780</v>
      </c>
      <c r="C1960" s="50" t="s">
        <v>163</v>
      </c>
      <c r="D1960" s="51">
        <v>200150</v>
      </c>
      <c r="E1960" s="56" t="s">
        <v>449</v>
      </c>
      <c r="F1960" s="53" t="s">
        <v>164</v>
      </c>
      <c r="G1960" s="54">
        <v>113.06</v>
      </c>
      <c r="H1960" s="55">
        <v>113.06</v>
      </c>
      <c r="I1960" s="73">
        <v>3.75</v>
      </c>
      <c r="J1960" s="55">
        <v>3.11</v>
      </c>
      <c r="K1960" s="73">
        <v>1.24</v>
      </c>
      <c r="L1960" s="55">
        <v>1.02</v>
      </c>
      <c r="M1960" s="55">
        <f>TRUNC(((J1960*G1960)+(L1960*G1960)),2)</f>
        <v>466.93</v>
      </c>
      <c r="N1960" s="55">
        <f>TRUNC(((J1960*H1960)+(L1960*H1960)),2)</f>
        <v>466.93</v>
      </c>
      <c r="O1960" s="37"/>
      <c r="P1960" s="55">
        <v>3.75</v>
      </c>
      <c r="Q1960" s="55">
        <v>1.24</v>
      </c>
      <c r="R1960" s="55">
        <v>564.16</v>
      </c>
      <c r="S1960" s="55">
        <v>564.16</v>
      </c>
      <c r="T1960" s="135">
        <f>N1960/S1960</f>
        <v>0.82765527509926273</v>
      </c>
      <c r="U1960" s="55">
        <f>TRUNC(J1960*H1960,2)</f>
        <v>351.61</v>
      </c>
      <c r="V1960" s="55">
        <f>TRUNC(L1960*H1960,2)</f>
        <v>115.32</v>
      </c>
      <c r="X1960" s="36" t="b">
        <v>1</v>
      </c>
    </row>
    <row r="1961" spans="1:24" x14ac:dyDescent="0.25">
      <c r="A1961" s="42" t="s">
        <v>5050</v>
      </c>
      <c r="B1961" s="128" t="s">
        <v>2781</v>
      </c>
      <c r="C1961" s="50" t="s">
        <v>163</v>
      </c>
      <c r="D1961" s="51">
        <v>200403</v>
      </c>
      <c r="E1961" s="56" t="s">
        <v>451</v>
      </c>
      <c r="F1961" s="53" t="s">
        <v>164</v>
      </c>
      <c r="G1961" s="54">
        <v>677.73</v>
      </c>
      <c r="H1961" s="55">
        <v>677.73</v>
      </c>
      <c r="I1961" s="73">
        <v>2.88</v>
      </c>
      <c r="J1961" s="55">
        <v>2.39</v>
      </c>
      <c r="K1961" s="73">
        <v>15.13</v>
      </c>
      <c r="L1961" s="55">
        <v>12.55</v>
      </c>
      <c r="M1961" s="55">
        <f>TRUNC(((J1961*G1961)+(L1961*G1961)),2)</f>
        <v>10125.280000000001</v>
      </c>
      <c r="N1961" s="55">
        <f>TRUNC(((J1961*H1961)+(L1961*H1961)),2)</f>
        <v>10125.280000000001</v>
      </c>
      <c r="O1961" s="37"/>
      <c r="P1961" s="55">
        <v>2.88</v>
      </c>
      <c r="Q1961" s="55">
        <v>15.13</v>
      </c>
      <c r="R1961" s="55">
        <v>12205.91</v>
      </c>
      <c r="S1961" s="55">
        <v>12205.91</v>
      </c>
      <c r="T1961" s="135">
        <f>N1961/S1961</f>
        <v>0.82953913309208416</v>
      </c>
      <c r="U1961" s="55">
        <f>TRUNC(J1961*H1961,2)</f>
        <v>1619.77</v>
      </c>
      <c r="V1961" s="55">
        <f>TRUNC(L1961*H1961,2)</f>
        <v>8505.51</v>
      </c>
      <c r="X1961" s="36" t="b">
        <v>1</v>
      </c>
    </row>
    <row r="1962" spans="1:24" ht="24" x14ac:dyDescent="0.3">
      <c r="A1962" s="42" t="s">
        <v>5051</v>
      </c>
      <c r="B1962" s="128" t="s">
        <v>2782</v>
      </c>
      <c r="C1962" s="50" t="s">
        <v>163</v>
      </c>
      <c r="D1962" s="51">
        <v>201410</v>
      </c>
      <c r="E1962" s="52" t="s">
        <v>3092</v>
      </c>
      <c r="F1962" s="53" t="s">
        <v>164</v>
      </c>
      <c r="G1962" s="54">
        <v>215.64</v>
      </c>
      <c r="H1962" s="55">
        <v>215.64</v>
      </c>
      <c r="I1962" s="73">
        <v>21.7</v>
      </c>
      <c r="J1962" s="55">
        <v>18.010000000000002</v>
      </c>
      <c r="K1962" s="73">
        <v>46.75</v>
      </c>
      <c r="L1962" s="55">
        <v>38.799999999999997</v>
      </c>
      <c r="M1962" s="55">
        <f>TRUNC(((J1962*G1962)+(L1962*G1962)),2)</f>
        <v>12250.5</v>
      </c>
      <c r="N1962" s="55">
        <f>TRUNC(((J1962*H1962)+(L1962*H1962)),2)</f>
        <v>12250.5</v>
      </c>
      <c r="O1962" s="38"/>
      <c r="P1962" s="55">
        <v>21.7</v>
      </c>
      <c r="Q1962" s="55">
        <v>46.75</v>
      </c>
      <c r="R1962" s="55">
        <v>14760.55</v>
      </c>
      <c r="S1962" s="55">
        <v>14760.55</v>
      </c>
      <c r="T1962" s="135">
        <f>N1962/S1962</f>
        <v>0.82994874852224343</v>
      </c>
      <c r="U1962" s="55">
        <f>TRUNC(J1962*H1962,2)</f>
        <v>3883.67</v>
      </c>
      <c r="V1962" s="55">
        <f>TRUNC(L1962*H1962,2)</f>
        <v>8366.83</v>
      </c>
      <c r="X1962" s="36" t="b">
        <v>1</v>
      </c>
    </row>
    <row r="1963" spans="1:24" x14ac:dyDescent="0.25">
      <c r="A1963" s="42" t="s">
        <v>5052</v>
      </c>
      <c r="B1963" s="126">
        <v>48</v>
      </c>
      <c r="C1963" s="131"/>
      <c r="D1963" s="131"/>
      <c r="E1963" s="43" t="s">
        <v>50</v>
      </c>
      <c r="F1963" s="44" t="s">
        <v>160</v>
      </c>
      <c r="G1963" s="45">
        <v>1</v>
      </c>
      <c r="H1963" s="46"/>
      <c r="I1963" s="72"/>
      <c r="J1963" s="46"/>
      <c r="K1963" s="72"/>
      <c r="L1963" s="46"/>
      <c r="M1963" s="45">
        <f>M1964+M1967</f>
        <v>12181.26</v>
      </c>
      <c r="N1963" s="45">
        <f>N1964+N1967</f>
        <v>12181.26</v>
      </c>
      <c r="O1963" s="37"/>
      <c r="P1963" s="46"/>
      <c r="Q1963" s="46"/>
      <c r="R1963" s="45">
        <v>14675.92</v>
      </c>
      <c r="S1963" s="45">
        <v>14675.92</v>
      </c>
      <c r="T1963" s="135">
        <f>N1963/S1963</f>
        <v>0.83001678940741019</v>
      </c>
      <c r="U1963" s="55">
        <f>TRUNC(J1963*H1963,2)</f>
        <v>0</v>
      </c>
      <c r="V1963" s="55">
        <f>TRUNC(L1963*H1963,2)</f>
        <v>0</v>
      </c>
      <c r="X1963" s="36" t="b">
        <v>1</v>
      </c>
    </row>
    <row r="1964" spans="1:24" x14ac:dyDescent="0.25">
      <c r="A1964" s="42" t="s">
        <v>5053</v>
      </c>
      <c r="B1964" s="127" t="s">
        <v>2783</v>
      </c>
      <c r="C1964" s="132"/>
      <c r="D1964" s="132"/>
      <c r="E1964" s="47" t="s">
        <v>85</v>
      </c>
      <c r="F1964" s="132"/>
      <c r="G1964" s="48"/>
      <c r="H1964" s="48"/>
      <c r="I1964" s="72"/>
      <c r="J1964" s="48"/>
      <c r="K1964" s="72"/>
      <c r="L1964" s="48"/>
      <c r="M1964" s="49">
        <f>SUM(M1965:M1966)</f>
        <v>11551.31</v>
      </c>
      <c r="N1964" s="65">
        <f>SUM(N1965:N1966)</f>
        <v>11551.31</v>
      </c>
      <c r="O1964" s="37"/>
      <c r="P1964" s="48"/>
      <c r="Q1964" s="48"/>
      <c r="R1964" s="49">
        <v>13916.86</v>
      </c>
      <c r="S1964" s="49">
        <v>13916.86</v>
      </c>
      <c r="T1964" s="135">
        <f>N1964/S1964</f>
        <v>0.83002272064244365</v>
      </c>
      <c r="U1964" s="55">
        <f>TRUNC(J1964*H1964,2)</f>
        <v>0</v>
      </c>
      <c r="V1964" s="55">
        <f>TRUNC(L1964*H1964,2)</f>
        <v>0</v>
      </c>
      <c r="X1964" s="36" t="b">
        <v>1</v>
      </c>
    </row>
    <row r="1965" spans="1:24" x14ac:dyDescent="0.25">
      <c r="A1965" s="42" t="s">
        <v>5054</v>
      </c>
      <c r="B1965" s="128" t="s">
        <v>2784</v>
      </c>
      <c r="C1965" s="50" t="s">
        <v>163</v>
      </c>
      <c r="D1965" s="51">
        <v>271417</v>
      </c>
      <c r="E1965" s="56" t="s">
        <v>2163</v>
      </c>
      <c r="F1965" s="53" t="s">
        <v>172</v>
      </c>
      <c r="G1965" s="54">
        <v>55.15</v>
      </c>
      <c r="H1965" s="55">
        <v>55.15</v>
      </c>
      <c r="I1965" s="73">
        <v>18.66</v>
      </c>
      <c r="J1965" s="55">
        <v>15.48</v>
      </c>
      <c r="K1965" s="73">
        <v>35.86</v>
      </c>
      <c r="L1965" s="55">
        <v>29.76</v>
      </c>
      <c r="M1965" s="55">
        <f>TRUNC(((J1965*G1965)+(L1965*G1965)),2)</f>
        <v>2494.98</v>
      </c>
      <c r="N1965" s="55">
        <f>TRUNC(((J1965*H1965)+(L1965*H1965)),2)</f>
        <v>2494.98</v>
      </c>
      <c r="O1965" s="37"/>
      <c r="P1965" s="55">
        <v>18.66</v>
      </c>
      <c r="Q1965" s="55">
        <v>35.86</v>
      </c>
      <c r="R1965" s="55">
        <v>3006.77</v>
      </c>
      <c r="S1965" s="55">
        <v>3006.77</v>
      </c>
      <c r="T1965" s="135">
        <f>N1965/S1965</f>
        <v>0.8297874463294499</v>
      </c>
      <c r="U1965" s="55">
        <f>TRUNC(J1965*H1965,2)</f>
        <v>853.72</v>
      </c>
      <c r="V1965" s="55">
        <f>TRUNC(L1965*H1965,2)</f>
        <v>1641.26</v>
      </c>
      <c r="X1965" s="36" t="b">
        <v>1</v>
      </c>
    </row>
    <row r="1966" spans="1:24" ht="24" x14ac:dyDescent="0.3">
      <c r="A1966" s="42" t="s">
        <v>5055</v>
      </c>
      <c r="B1966" s="128" t="s">
        <v>2785</v>
      </c>
      <c r="C1966" s="50" t="s">
        <v>163</v>
      </c>
      <c r="D1966" s="51">
        <v>180324</v>
      </c>
      <c r="E1966" s="52" t="s">
        <v>3087</v>
      </c>
      <c r="F1966" s="53" t="s">
        <v>164</v>
      </c>
      <c r="G1966" s="54">
        <v>19.3</v>
      </c>
      <c r="H1966" s="55">
        <v>19.3</v>
      </c>
      <c r="I1966" s="73">
        <v>496.2</v>
      </c>
      <c r="J1966" s="55">
        <v>411.89</v>
      </c>
      <c r="K1966" s="73">
        <v>69.09</v>
      </c>
      <c r="L1966" s="55">
        <v>57.35</v>
      </c>
      <c r="M1966" s="55">
        <f>TRUNC(((J1966*G1966)+(L1966*G1966)),2)</f>
        <v>9056.33</v>
      </c>
      <c r="N1966" s="55">
        <f>TRUNC(((J1966*H1966)+(L1966*H1966)),2)</f>
        <v>9056.33</v>
      </c>
      <c r="O1966" s="38"/>
      <c r="P1966" s="55">
        <v>496.2</v>
      </c>
      <c r="Q1966" s="55">
        <v>69.09</v>
      </c>
      <c r="R1966" s="55">
        <v>10910.09</v>
      </c>
      <c r="S1966" s="55">
        <v>10910.09</v>
      </c>
      <c r="T1966" s="135">
        <f>N1966/S1966</f>
        <v>0.83008756114752491</v>
      </c>
      <c r="U1966" s="55">
        <f>TRUNC(J1966*H1966,2)</f>
        <v>7949.47</v>
      </c>
      <c r="V1966" s="55">
        <f>TRUNC(L1966*H1966,2)</f>
        <v>1106.8499999999999</v>
      </c>
      <c r="X1966" s="36" t="b">
        <v>1</v>
      </c>
    </row>
    <row r="1967" spans="1:24" x14ac:dyDescent="0.25">
      <c r="A1967" s="42" t="s">
        <v>5056</v>
      </c>
      <c r="B1967" s="127" t="s">
        <v>2786</v>
      </c>
      <c r="C1967" s="132"/>
      <c r="D1967" s="132"/>
      <c r="E1967" s="47" t="s">
        <v>115</v>
      </c>
      <c r="F1967" s="132"/>
      <c r="G1967" s="48"/>
      <c r="H1967" s="48"/>
      <c r="I1967" s="72"/>
      <c r="J1967" s="48"/>
      <c r="K1967" s="72"/>
      <c r="L1967" s="48"/>
      <c r="M1967" s="49">
        <f>M1968</f>
        <v>629.95000000000005</v>
      </c>
      <c r="N1967" s="65">
        <f>N1968</f>
        <v>629.95000000000005</v>
      </c>
      <c r="O1967" s="37"/>
      <c r="P1967" s="48"/>
      <c r="Q1967" s="48"/>
      <c r="R1967" s="49">
        <v>759.06</v>
      </c>
      <c r="S1967" s="49">
        <v>759.06</v>
      </c>
      <c r="T1967" s="135">
        <f>N1967/S1967</f>
        <v>0.82990804415988206</v>
      </c>
      <c r="U1967" s="55">
        <f>TRUNC(J1967*H1967,2)</f>
        <v>0</v>
      </c>
      <c r="V1967" s="55">
        <f>TRUNC(L1967*H1967,2)</f>
        <v>0</v>
      </c>
      <c r="X1967" s="36" t="b">
        <v>1</v>
      </c>
    </row>
    <row r="1968" spans="1:24" x14ac:dyDescent="0.3">
      <c r="A1968" s="42" t="s">
        <v>5057</v>
      </c>
      <c r="B1968" s="128" t="s">
        <v>2787</v>
      </c>
      <c r="C1968" s="50" t="s">
        <v>163</v>
      </c>
      <c r="D1968" s="51">
        <v>261602</v>
      </c>
      <c r="E1968" s="56" t="s">
        <v>506</v>
      </c>
      <c r="F1968" s="53" t="s">
        <v>164</v>
      </c>
      <c r="G1968" s="54">
        <v>28.95</v>
      </c>
      <c r="H1968" s="55">
        <v>28.95</v>
      </c>
      <c r="I1968" s="73">
        <v>11.35</v>
      </c>
      <c r="J1968" s="55">
        <v>9.42</v>
      </c>
      <c r="K1968" s="73">
        <v>14.87</v>
      </c>
      <c r="L1968" s="55">
        <v>12.34</v>
      </c>
      <c r="M1968" s="55">
        <f>TRUNC(((J1968*G1968)+(L1968*G1968)),2)</f>
        <v>629.95000000000005</v>
      </c>
      <c r="N1968" s="55">
        <f>TRUNC(((J1968*H1968)+(L1968*H1968)),2)</f>
        <v>629.95000000000005</v>
      </c>
      <c r="O1968" s="38"/>
      <c r="P1968" s="55">
        <v>11.35</v>
      </c>
      <c r="Q1968" s="55">
        <v>14.87</v>
      </c>
      <c r="R1968" s="55">
        <v>759.06</v>
      </c>
      <c r="S1968" s="55">
        <v>759.06</v>
      </c>
      <c r="T1968" s="135">
        <f>N1968/S1968</f>
        <v>0.82990804415988206</v>
      </c>
      <c r="U1968" s="55">
        <f>TRUNC(J1968*H1968,2)</f>
        <v>272.7</v>
      </c>
      <c r="V1968" s="55">
        <f>TRUNC(L1968*H1968,2)</f>
        <v>357.24</v>
      </c>
      <c r="X1968" s="36" t="b">
        <v>1</v>
      </c>
    </row>
    <row r="1969" spans="1:24" x14ac:dyDescent="0.25">
      <c r="A1969" s="42" t="s">
        <v>5058</v>
      </c>
      <c r="B1969" s="126">
        <v>49</v>
      </c>
      <c r="C1969" s="131"/>
      <c r="D1969" s="131"/>
      <c r="E1969" s="43" t="s">
        <v>2788</v>
      </c>
      <c r="F1969" s="44" t="s">
        <v>160</v>
      </c>
      <c r="G1969" s="45">
        <v>1</v>
      </c>
      <c r="H1969" s="46"/>
      <c r="I1969" s="72"/>
      <c r="J1969" s="46"/>
      <c r="K1969" s="72"/>
      <c r="L1969" s="46"/>
      <c r="M1969" s="45">
        <f>M1970+M1973</f>
        <v>10061.990000000002</v>
      </c>
      <c r="N1969" s="45">
        <f>N1970+N1973</f>
        <v>10061.990000000002</v>
      </c>
      <c r="O1969" s="37"/>
      <c r="P1969" s="46"/>
      <c r="Q1969" s="46"/>
      <c r="R1969" s="45">
        <v>12122.53</v>
      </c>
      <c r="S1969" s="45">
        <v>12122.53</v>
      </c>
      <c r="T1969" s="135">
        <f>N1969/S1969</f>
        <v>0.8300239306481404</v>
      </c>
      <c r="U1969" s="55">
        <f>TRUNC(J1969*H1969,2)</f>
        <v>0</v>
      </c>
      <c r="V1969" s="55">
        <f>TRUNC(L1969*H1969,2)</f>
        <v>0</v>
      </c>
      <c r="X1969" s="36" t="b">
        <v>1</v>
      </c>
    </row>
    <row r="1970" spans="1:24" x14ac:dyDescent="0.25">
      <c r="A1970" s="42" t="s">
        <v>5059</v>
      </c>
      <c r="B1970" s="127" t="s">
        <v>2789</v>
      </c>
      <c r="C1970" s="132"/>
      <c r="D1970" s="132"/>
      <c r="E1970" s="47" t="s">
        <v>77</v>
      </c>
      <c r="F1970" s="132"/>
      <c r="G1970" s="48"/>
      <c r="H1970" s="48"/>
      <c r="I1970" s="72"/>
      <c r="J1970" s="48"/>
      <c r="K1970" s="72"/>
      <c r="L1970" s="48"/>
      <c r="M1970" s="314">
        <f>SUM(M1971:M1972)</f>
        <v>25.97</v>
      </c>
      <c r="N1970" s="314">
        <f>SUM(N1971:N1972)</f>
        <v>25.97</v>
      </c>
      <c r="O1970" s="37"/>
      <c r="P1970" s="48"/>
      <c r="Q1970" s="48"/>
      <c r="R1970" s="314">
        <v>31.15</v>
      </c>
      <c r="S1970" s="314">
        <v>31.15</v>
      </c>
      <c r="T1970" s="135">
        <f>N1970/S1970</f>
        <v>0.83370786516853934</v>
      </c>
      <c r="U1970" s="55">
        <f>TRUNC(J1970*H1970,2)</f>
        <v>0</v>
      </c>
      <c r="V1970" s="55">
        <f>TRUNC(L1970*H1970,2)</f>
        <v>0</v>
      </c>
      <c r="X1970" s="36" t="b">
        <v>1</v>
      </c>
    </row>
    <row r="1971" spans="1:24" x14ac:dyDescent="0.25">
      <c r="A1971" s="42" t="s">
        <v>5060</v>
      </c>
      <c r="B1971" s="128" t="s">
        <v>2790</v>
      </c>
      <c r="C1971" s="50" t="s">
        <v>163</v>
      </c>
      <c r="D1971" s="51">
        <v>40101</v>
      </c>
      <c r="E1971" s="56" t="s">
        <v>307</v>
      </c>
      <c r="F1971" s="53" t="s">
        <v>211</v>
      </c>
      <c r="G1971" s="54">
        <v>0.55000000000000004</v>
      </c>
      <c r="H1971" s="55">
        <v>0.55000000000000004</v>
      </c>
      <c r="I1971" s="73">
        <v>0</v>
      </c>
      <c r="J1971" s="55">
        <v>0</v>
      </c>
      <c r="K1971" s="73">
        <v>34.229999999999997</v>
      </c>
      <c r="L1971" s="55">
        <v>28.41</v>
      </c>
      <c r="M1971" s="55">
        <f>TRUNC(((J1971*G1971)+(L1971*G1971)),2)</f>
        <v>15.62</v>
      </c>
      <c r="N1971" s="55">
        <f>TRUNC(((J1971*H1971)+(L1971*H1971)),2)</f>
        <v>15.62</v>
      </c>
      <c r="O1971" s="37"/>
      <c r="P1971" s="55">
        <v>0</v>
      </c>
      <c r="Q1971" s="55">
        <v>34.229999999999997</v>
      </c>
      <c r="R1971" s="55">
        <v>18.739999999999998</v>
      </c>
      <c r="S1971" s="55">
        <v>18.739999999999998</v>
      </c>
      <c r="T1971" s="135">
        <f>N1971/S1971</f>
        <v>0.83351120597652084</v>
      </c>
      <c r="U1971" s="55">
        <f>TRUNC(J1971*H1971,2)</f>
        <v>0</v>
      </c>
      <c r="V1971" s="55">
        <f>TRUNC(L1971*H1971,2)</f>
        <v>15.62</v>
      </c>
      <c r="X1971" s="36" t="b">
        <v>1</v>
      </c>
    </row>
    <row r="1972" spans="1:24" x14ac:dyDescent="0.25">
      <c r="A1972" s="42" t="s">
        <v>5061</v>
      </c>
      <c r="B1972" s="128" t="s">
        <v>2791</v>
      </c>
      <c r="C1972" s="50" t="s">
        <v>163</v>
      </c>
      <c r="D1972" s="51">
        <v>40902</v>
      </c>
      <c r="E1972" s="56" t="s">
        <v>316</v>
      </c>
      <c r="F1972" s="53" t="s">
        <v>211</v>
      </c>
      <c r="G1972" s="54">
        <v>0.55000000000000004</v>
      </c>
      <c r="H1972" s="55">
        <v>0.55000000000000004</v>
      </c>
      <c r="I1972" s="73">
        <v>0</v>
      </c>
      <c r="J1972" s="55">
        <v>0</v>
      </c>
      <c r="K1972" s="73">
        <v>22.68</v>
      </c>
      <c r="L1972" s="55">
        <v>18.82</v>
      </c>
      <c r="M1972" s="55">
        <f>TRUNC(((J1972*G1972)+(L1972*G1972)),2)</f>
        <v>10.35</v>
      </c>
      <c r="N1972" s="55">
        <f>TRUNC(((J1972*H1972)+(L1972*H1972)),2)</f>
        <v>10.35</v>
      </c>
      <c r="O1972" s="37"/>
      <c r="P1972" s="55">
        <v>0</v>
      </c>
      <c r="Q1972" s="55">
        <v>22.68</v>
      </c>
      <c r="R1972" s="55">
        <v>12.41</v>
      </c>
      <c r="S1972" s="55">
        <v>12.41</v>
      </c>
      <c r="T1972" s="135">
        <f>N1972/S1972</f>
        <v>0.83400483481063659</v>
      </c>
      <c r="U1972" s="55">
        <f>TRUNC(J1972*H1972,2)</f>
        <v>0</v>
      </c>
      <c r="V1972" s="55">
        <f>TRUNC(L1972*H1972,2)</f>
        <v>10.35</v>
      </c>
      <c r="X1972" s="36" t="b">
        <v>1</v>
      </c>
    </row>
    <row r="1973" spans="1:24" x14ac:dyDescent="0.25">
      <c r="A1973" s="42" t="s">
        <v>5062</v>
      </c>
      <c r="B1973" s="127" t="s">
        <v>2792</v>
      </c>
      <c r="C1973" s="132"/>
      <c r="D1973" s="132"/>
      <c r="E1973" s="47" t="s">
        <v>87</v>
      </c>
      <c r="F1973" s="132"/>
      <c r="G1973" s="48"/>
      <c r="H1973" s="48"/>
      <c r="I1973" s="72"/>
      <c r="J1973" s="48"/>
      <c r="K1973" s="72"/>
      <c r="L1973" s="48"/>
      <c r="M1973" s="49">
        <f>M1974</f>
        <v>10036.020000000002</v>
      </c>
      <c r="N1973" s="65">
        <f>N1974</f>
        <v>10036.020000000002</v>
      </c>
      <c r="O1973" s="37"/>
      <c r="P1973" s="48"/>
      <c r="Q1973" s="48"/>
      <c r="R1973" s="49">
        <v>12091.38</v>
      </c>
      <c r="S1973" s="49">
        <v>12091.38</v>
      </c>
      <c r="T1973" s="135">
        <f>N1973/S1973</f>
        <v>0.83001444003910252</v>
      </c>
      <c r="U1973" s="55">
        <f>TRUNC(J1973*H1973,2)</f>
        <v>0</v>
      </c>
      <c r="V1973" s="55">
        <f>TRUNC(L1973*H1973,2)</f>
        <v>0</v>
      </c>
      <c r="X1973" s="36" t="b">
        <v>1</v>
      </c>
    </row>
    <row r="1974" spans="1:24" x14ac:dyDescent="0.25">
      <c r="A1974" s="42" t="s">
        <v>5063</v>
      </c>
      <c r="B1974" s="129" t="s">
        <v>2793</v>
      </c>
      <c r="C1974" s="133"/>
      <c r="D1974" s="133"/>
      <c r="E1974" s="58" t="s">
        <v>2794</v>
      </c>
      <c r="F1974" s="133"/>
      <c r="G1974" s="59"/>
      <c r="H1974" s="59"/>
      <c r="I1974" s="72"/>
      <c r="J1974" s="59"/>
      <c r="K1974" s="72"/>
      <c r="L1974" s="59"/>
      <c r="M1974" s="60">
        <f>SUM(M1975:M2001)</f>
        <v>10036.020000000002</v>
      </c>
      <c r="N1974" s="60">
        <f>SUM(N1975:N2001)</f>
        <v>10036.020000000002</v>
      </c>
      <c r="O1974" s="37"/>
      <c r="P1974" s="59"/>
      <c r="Q1974" s="59"/>
      <c r="R1974" s="60">
        <v>12091.38</v>
      </c>
      <c r="S1974" s="60">
        <v>12091.38</v>
      </c>
      <c r="T1974" s="135">
        <f>N1974/S1974</f>
        <v>0.83001444003910252</v>
      </c>
      <c r="U1974" s="55">
        <f>TRUNC(J1974*H1974,2)</f>
        <v>0</v>
      </c>
      <c r="V1974" s="55">
        <f>TRUNC(L1974*H1974,2)</f>
        <v>0</v>
      </c>
      <c r="X1974" s="36" t="b">
        <v>1</v>
      </c>
    </row>
    <row r="1975" spans="1:24" ht="24" x14ac:dyDescent="0.3">
      <c r="A1975" s="42" t="s">
        <v>5064</v>
      </c>
      <c r="B1975" s="128" t="s">
        <v>2795</v>
      </c>
      <c r="C1975" s="50" t="s">
        <v>163</v>
      </c>
      <c r="D1975" s="51">
        <v>91007</v>
      </c>
      <c r="E1975" s="52" t="s">
        <v>3093</v>
      </c>
      <c r="F1975" s="53" t="s">
        <v>160</v>
      </c>
      <c r="G1975" s="54">
        <v>1</v>
      </c>
      <c r="H1975" s="55">
        <v>1</v>
      </c>
      <c r="I1975" s="73">
        <v>5235.91</v>
      </c>
      <c r="J1975" s="55">
        <v>4346.32</v>
      </c>
      <c r="K1975" s="73">
        <v>2762.93</v>
      </c>
      <c r="L1975" s="55">
        <v>2293.5</v>
      </c>
      <c r="M1975" s="55">
        <f>TRUNC(((J1975*G1975)+(L1975*G1975)),2)</f>
        <v>6639.82</v>
      </c>
      <c r="N1975" s="55">
        <f>TRUNC(((J1975*H1975)+(L1975*H1975)),2)</f>
        <v>6639.82</v>
      </c>
      <c r="O1975" s="38"/>
      <c r="P1975" s="55">
        <v>5235.91</v>
      </c>
      <c r="Q1975" s="55">
        <v>2762.93</v>
      </c>
      <c r="R1975" s="55">
        <v>7998.84</v>
      </c>
      <c r="S1975" s="55">
        <v>7998.84</v>
      </c>
      <c r="T1975" s="135">
        <f>N1975/S1975</f>
        <v>0.83009786419030751</v>
      </c>
      <c r="U1975" s="55">
        <f>TRUNC(J1975*H1975,2)</f>
        <v>4346.32</v>
      </c>
      <c r="V1975" s="55">
        <f>TRUNC(L1975*H1975,2)</f>
        <v>2293.5</v>
      </c>
      <c r="X1975" s="36" t="b">
        <v>1</v>
      </c>
    </row>
    <row r="1976" spans="1:24" ht="24" x14ac:dyDescent="0.3">
      <c r="A1976" s="42" t="s">
        <v>5065</v>
      </c>
      <c r="B1976" s="128" t="s">
        <v>2796</v>
      </c>
      <c r="C1976" s="50" t="s">
        <v>163</v>
      </c>
      <c r="D1976" s="51">
        <v>91024</v>
      </c>
      <c r="E1976" s="52" t="s">
        <v>3094</v>
      </c>
      <c r="F1976" s="53" t="s">
        <v>160</v>
      </c>
      <c r="G1976" s="54">
        <v>3</v>
      </c>
      <c r="H1976" s="55">
        <v>3</v>
      </c>
      <c r="I1976" s="73">
        <v>42.28</v>
      </c>
      <c r="J1976" s="55">
        <v>35.090000000000003</v>
      </c>
      <c r="K1976" s="73">
        <v>5.98</v>
      </c>
      <c r="L1976" s="55">
        <v>4.96</v>
      </c>
      <c r="M1976" s="55">
        <f>TRUNC(((J1976*G1976)+(L1976*G1976)),2)</f>
        <v>120.15</v>
      </c>
      <c r="N1976" s="55">
        <f>TRUNC(((J1976*H1976)+(L1976*H1976)),2)</f>
        <v>120.15</v>
      </c>
      <c r="O1976" s="38"/>
      <c r="P1976" s="55">
        <v>42.28</v>
      </c>
      <c r="Q1976" s="55">
        <v>5.98</v>
      </c>
      <c r="R1976" s="55">
        <v>144.78</v>
      </c>
      <c r="S1976" s="55">
        <v>144.78</v>
      </c>
      <c r="T1976" s="135">
        <f>N1976/S1976</f>
        <v>0.82987981765437213</v>
      </c>
      <c r="U1976" s="55">
        <f>TRUNC(J1976*H1976,2)</f>
        <v>105.27</v>
      </c>
      <c r="V1976" s="55">
        <f>TRUNC(L1976*H1976,2)</f>
        <v>14.88</v>
      </c>
      <c r="X1976" s="36" t="b">
        <v>1</v>
      </c>
    </row>
    <row r="1977" spans="1:24" x14ac:dyDescent="0.3">
      <c r="A1977" s="42" t="s">
        <v>5066</v>
      </c>
      <c r="B1977" s="128" t="s">
        <v>2797</v>
      </c>
      <c r="C1977" s="50" t="s">
        <v>197</v>
      </c>
      <c r="D1977" s="57" t="s">
        <v>2798</v>
      </c>
      <c r="E1977" s="56" t="s">
        <v>2799</v>
      </c>
      <c r="F1977" s="53" t="s">
        <v>160</v>
      </c>
      <c r="G1977" s="54">
        <v>1</v>
      </c>
      <c r="H1977" s="55">
        <v>1</v>
      </c>
      <c r="I1977" s="73">
        <v>17.87</v>
      </c>
      <c r="J1977" s="55">
        <v>14.83</v>
      </c>
      <c r="K1977" s="73">
        <v>22.65</v>
      </c>
      <c r="L1977" s="55">
        <v>18.8</v>
      </c>
      <c r="M1977" s="55">
        <f>TRUNC(((J1977*G1977)+(L1977*G1977)),2)</f>
        <v>33.630000000000003</v>
      </c>
      <c r="N1977" s="55">
        <f>TRUNC(((J1977*H1977)+(L1977*H1977)),2)</f>
        <v>33.630000000000003</v>
      </c>
      <c r="O1977" s="38"/>
      <c r="P1977" s="55">
        <v>17.87</v>
      </c>
      <c r="Q1977" s="55">
        <v>22.65</v>
      </c>
      <c r="R1977" s="55">
        <v>40.520000000000003</v>
      </c>
      <c r="S1977" s="55">
        <v>40.520000000000003</v>
      </c>
      <c r="T1977" s="135">
        <f>N1977/S1977</f>
        <v>0.82996051332675225</v>
      </c>
      <c r="U1977" s="55">
        <f>TRUNC(J1977*H1977,2)</f>
        <v>14.83</v>
      </c>
      <c r="V1977" s="55">
        <f>TRUNC(L1977*H1977,2)</f>
        <v>18.8</v>
      </c>
      <c r="X1977" s="36" t="b">
        <v>1</v>
      </c>
    </row>
    <row r="1978" spans="1:24" ht="24" x14ac:dyDescent="0.3">
      <c r="A1978" s="42" t="s">
        <v>5067</v>
      </c>
      <c r="B1978" s="128" t="s">
        <v>2800</v>
      </c>
      <c r="C1978" s="50" t="s">
        <v>197</v>
      </c>
      <c r="D1978" s="57" t="s">
        <v>2801</v>
      </c>
      <c r="E1978" s="52" t="s">
        <v>3095</v>
      </c>
      <c r="F1978" s="53" t="s">
        <v>160</v>
      </c>
      <c r="G1978" s="54">
        <v>3</v>
      </c>
      <c r="H1978" s="55">
        <v>3</v>
      </c>
      <c r="I1978" s="73">
        <v>6.95</v>
      </c>
      <c r="J1978" s="55">
        <v>5.76</v>
      </c>
      <c r="K1978" s="73">
        <v>5.98</v>
      </c>
      <c r="L1978" s="55">
        <v>4.96</v>
      </c>
      <c r="M1978" s="55">
        <f>TRUNC(((J1978*G1978)+(L1978*G1978)),2)</f>
        <v>32.159999999999997</v>
      </c>
      <c r="N1978" s="55">
        <f>TRUNC(((J1978*H1978)+(L1978*H1978)),2)</f>
        <v>32.159999999999997</v>
      </c>
      <c r="O1978" s="38"/>
      <c r="P1978" s="55">
        <v>6.95</v>
      </c>
      <c r="Q1978" s="55">
        <v>5.98</v>
      </c>
      <c r="R1978" s="55">
        <v>38.79</v>
      </c>
      <c r="S1978" s="55">
        <v>38.79</v>
      </c>
      <c r="T1978" s="135">
        <f>N1978/S1978</f>
        <v>0.82907965970610975</v>
      </c>
      <c r="U1978" s="55">
        <f>TRUNC(J1978*H1978,2)</f>
        <v>17.28</v>
      </c>
      <c r="V1978" s="55">
        <f>TRUNC(L1978*H1978,2)</f>
        <v>14.88</v>
      </c>
      <c r="X1978" s="36" t="b">
        <v>1</v>
      </c>
    </row>
    <row r="1979" spans="1:24" ht="24" x14ac:dyDescent="0.3">
      <c r="A1979" s="42" t="s">
        <v>5068</v>
      </c>
      <c r="B1979" s="128" t="s">
        <v>2802</v>
      </c>
      <c r="C1979" s="50" t="s">
        <v>163</v>
      </c>
      <c r="D1979" s="51">
        <v>91021</v>
      </c>
      <c r="E1979" s="52" t="s">
        <v>3096</v>
      </c>
      <c r="F1979" s="53" t="s">
        <v>160</v>
      </c>
      <c r="G1979" s="54">
        <v>2</v>
      </c>
      <c r="H1979" s="55">
        <v>2</v>
      </c>
      <c r="I1979" s="73">
        <v>7.87</v>
      </c>
      <c r="J1979" s="55">
        <v>6.53</v>
      </c>
      <c r="K1979" s="73">
        <v>5.98</v>
      </c>
      <c r="L1979" s="55">
        <v>4.96</v>
      </c>
      <c r="M1979" s="55">
        <f>TRUNC(((J1979*G1979)+(L1979*G1979)),2)</f>
        <v>22.98</v>
      </c>
      <c r="N1979" s="55">
        <f>TRUNC(((J1979*H1979)+(L1979*H1979)),2)</f>
        <v>22.98</v>
      </c>
      <c r="O1979" s="38"/>
      <c r="P1979" s="55">
        <v>7.87</v>
      </c>
      <c r="Q1979" s="55">
        <v>5.98</v>
      </c>
      <c r="R1979" s="55">
        <v>27.7</v>
      </c>
      <c r="S1979" s="55">
        <v>27.7</v>
      </c>
      <c r="T1979" s="135">
        <f>N1979/S1979</f>
        <v>0.82960288808664262</v>
      </c>
      <c r="U1979" s="55">
        <f>TRUNC(J1979*H1979,2)</f>
        <v>13.06</v>
      </c>
      <c r="V1979" s="55">
        <f>TRUNC(L1979*H1979,2)</f>
        <v>9.92</v>
      </c>
      <c r="X1979" s="36" t="b">
        <v>1</v>
      </c>
    </row>
    <row r="1980" spans="1:24" ht="24" x14ac:dyDescent="0.3">
      <c r="A1980" s="42" t="s">
        <v>5069</v>
      </c>
      <c r="B1980" s="128" t="s">
        <v>2803</v>
      </c>
      <c r="C1980" s="50" t="s">
        <v>217</v>
      </c>
      <c r="D1980" s="51">
        <v>92692</v>
      </c>
      <c r="E1980" s="56" t="s">
        <v>2804</v>
      </c>
      <c r="F1980" s="53" t="s">
        <v>160</v>
      </c>
      <c r="G1980" s="54">
        <v>6</v>
      </c>
      <c r="H1980" s="55">
        <v>6</v>
      </c>
      <c r="I1980" s="73">
        <v>8.32</v>
      </c>
      <c r="J1980" s="55">
        <v>6.9</v>
      </c>
      <c r="K1980" s="73">
        <v>6.45</v>
      </c>
      <c r="L1980" s="55">
        <v>5.35</v>
      </c>
      <c r="M1980" s="55">
        <f>TRUNC(((J1980*G1980)+(L1980*G1980)),2)</f>
        <v>73.5</v>
      </c>
      <c r="N1980" s="55">
        <f>TRUNC(((J1980*H1980)+(L1980*H1980)),2)</f>
        <v>73.5</v>
      </c>
      <c r="O1980" s="38"/>
      <c r="P1980" s="55">
        <v>8.32</v>
      </c>
      <c r="Q1980" s="55">
        <v>6.45</v>
      </c>
      <c r="R1980" s="55">
        <v>88.62</v>
      </c>
      <c r="S1980" s="55">
        <v>88.62</v>
      </c>
      <c r="T1980" s="135">
        <f>N1980/S1980</f>
        <v>0.82938388625592407</v>
      </c>
      <c r="U1980" s="55">
        <f>TRUNC(J1980*H1980,2)</f>
        <v>41.4</v>
      </c>
      <c r="V1980" s="55">
        <f>TRUNC(L1980*H1980,2)</f>
        <v>32.1</v>
      </c>
      <c r="X1980" s="36" t="b">
        <v>1</v>
      </c>
    </row>
    <row r="1981" spans="1:24" x14ac:dyDescent="0.3">
      <c r="A1981" s="42" t="s">
        <v>5070</v>
      </c>
      <c r="B1981" s="128" t="s">
        <v>2805</v>
      </c>
      <c r="C1981" s="50" t="s">
        <v>163</v>
      </c>
      <c r="D1981" s="51">
        <v>91031</v>
      </c>
      <c r="E1981" s="56" t="s">
        <v>2806</v>
      </c>
      <c r="F1981" s="53" t="s">
        <v>160</v>
      </c>
      <c r="G1981" s="54">
        <v>6</v>
      </c>
      <c r="H1981" s="55">
        <v>6</v>
      </c>
      <c r="I1981" s="73">
        <v>7.47</v>
      </c>
      <c r="J1981" s="55">
        <v>6.2</v>
      </c>
      <c r="K1981" s="73">
        <v>5.98</v>
      </c>
      <c r="L1981" s="55">
        <v>4.96</v>
      </c>
      <c r="M1981" s="55">
        <f>TRUNC(((J1981*G1981)+(L1981*G1981)),2)</f>
        <v>66.959999999999994</v>
      </c>
      <c r="N1981" s="55">
        <f>TRUNC(((J1981*H1981)+(L1981*H1981)),2)</f>
        <v>66.959999999999994</v>
      </c>
      <c r="O1981" s="38"/>
      <c r="P1981" s="55">
        <v>7.47</v>
      </c>
      <c r="Q1981" s="55">
        <v>5.98</v>
      </c>
      <c r="R1981" s="55">
        <v>80.7</v>
      </c>
      <c r="S1981" s="55">
        <v>80.7</v>
      </c>
      <c r="T1981" s="135">
        <f>N1981/S1981</f>
        <v>0.82973977695167278</v>
      </c>
      <c r="U1981" s="55">
        <f>TRUNC(J1981*H1981,2)</f>
        <v>37.200000000000003</v>
      </c>
      <c r="V1981" s="55">
        <f>TRUNC(L1981*H1981,2)</f>
        <v>29.76</v>
      </c>
      <c r="X1981" s="36" t="b">
        <v>1</v>
      </c>
    </row>
    <row r="1982" spans="1:24" x14ac:dyDescent="0.25">
      <c r="A1982" s="42" t="s">
        <v>5071</v>
      </c>
      <c r="B1982" s="128" t="s">
        <v>2807</v>
      </c>
      <c r="C1982" s="50" t="s">
        <v>197</v>
      </c>
      <c r="D1982" s="57" t="s">
        <v>2808</v>
      </c>
      <c r="E1982" s="56" t="s">
        <v>2809</v>
      </c>
      <c r="F1982" s="53" t="s">
        <v>160</v>
      </c>
      <c r="G1982" s="54">
        <v>4</v>
      </c>
      <c r="H1982" s="55">
        <v>4</v>
      </c>
      <c r="I1982" s="73">
        <v>7.69</v>
      </c>
      <c r="J1982" s="55">
        <v>6.38</v>
      </c>
      <c r="K1982" s="73">
        <v>5.98</v>
      </c>
      <c r="L1982" s="55">
        <v>4.96</v>
      </c>
      <c r="M1982" s="55">
        <f>TRUNC(((J1982*G1982)+(L1982*G1982)),2)</f>
        <v>45.36</v>
      </c>
      <c r="N1982" s="55">
        <f>TRUNC(((J1982*H1982)+(L1982*H1982)),2)</f>
        <v>45.36</v>
      </c>
      <c r="O1982" s="37"/>
      <c r="P1982" s="55">
        <v>7.69</v>
      </c>
      <c r="Q1982" s="55">
        <v>5.98</v>
      </c>
      <c r="R1982" s="55">
        <v>54.68</v>
      </c>
      <c r="S1982" s="55">
        <v>54.68</v>
      </c>
      <c r="T1982" s="135">
        <f>N1982/S1982</f>
        <v>0.82955376737381126</v>
      </c>
      <c r="U1982" s="55">
        <f>TRUNC(J1982*H1982,2)</f>
        <v>25.52</v>
      </c>
      <c r="V1982" s="55">
        <f>TRUNC(L1982*H1982,2)</f>
        <v>19.84</v>
      </c>
      <c r="X1982" s="36" t="b">
        <v>1</v>
      </c>
    </row>
    <row r="1983" spans="1:24" x14ac:dyDescent="0.25">
      <c r="A1983" s="42" t="s">
        <v>5072</v>
      </c>
      <c r="B1983" s="128" t="s">
        <v>2810</v>
      </c>
      <c r="C1983" s="50" t="s">
        <v>197</v>
      </c>
      <c r="D1983" s="57" t="s">
        <v>2811</v>
      </c>
      <c r="E1983" s="56" t="s">
        <v>2812</v>
      </c>
      <c r="F1983" s="53" t="s">
        <v>160</v>
      </c>
      <c r="G1983" s="54">
        <v>4</v>
      </c>
      <c r="H1983" s="55">
        <v>4</v>
      </c>
      <c r="I1983" s="73">
        <v>10.02</v>
      </c>
      <c r="J1983" s="55">
        <v>8.31</v>
      </c>
      <c r="K1983" s="73">
        <v>5.98</v>
      </c>
      <c r="L1983" s="55">
        <v>4.96</v>
      </c>
      <c r="M1983" s="55">
        <f>TRUNC(((J1983*G1983)+(L1983*G1983)),2)</f>
        <v>53.08</v>
      </c>
      <c r="N1983" s="55">
        <f>TRUNC(((J1983*H1983)+(L1983*H1983)),2)</f>
        <v>53.08</v>
      </c>
      <c r="O1983" s="37"/>
      <c r="P1983" s="55">
        <v>10.02</v>
      </c>
      <c r="Q1983" s="55">
        <v>5.98</v>
      </c>
      <c r="R1983" s="55">
        <v>64</v>
      </c>
      <c r="S1983" s="55">
        <v>64</v>
      </c>
      <c r="T1983" s="135">
        <f>N1983/S1983</f>
        <v>0.82937499999999997</v>
      </c>
      <c r="U1983" s="55">
        <f>TRUNC(J1983*H1983,2)</f>
        <v>33.24</v>
      </c>
      <c r="V1983" s="55">
        <f>TRUNC(L1983*H1983,2)</f>
        <v>19.84</v>
      </c>
      <c r="X1983" s="36" t="b">
        <v>1</v>
      </c>
    </row>
    <row r="1984" spans="1:24" ht="24" x14ac:dyDescent="0.3">
      <c r="A1984" s="42" t="s">
        <v>5073</v>
      </c>
      <c r="B1984" s="128" t="s">
        <v>2813</v>
      </c>
      <c r="C1984" s="50" t="s">
        <v>217</v>
      </c>
      <c r="D1984" s="51">
        <v>92688</v>
      </c>
      <c r="E1984" s="56" t="s">
        <v>2814</v>
      </c>
      <c r="F1984" s="53" t="s">
        <v>172</v>
      </c>
      <c r="G1984" s="54">
        <v>15</v>
      </c>
      <c r="H1984" s="55">
        <v>15</v>
      </c>
      <c r="I1984" s="73">
        <v>27.31</v>
      </c>
      <c r="J1984" s="55">
        <v>22.67</v>
      </c>
      <c r="K1984" s="73">
        <v>11.07</v>
      </c>
      <c r="L1984" s="55">
        <v>9.18</v>
      </c>
      <c r="M1984" s="55">
        <f>TRUNC(((J1984*G1984)+(L1984*G1984)),2)</f>
        <v>477.75</v>
      </c>
      <c r="N1984" s="55">
        <f>TRUNC(((J1984*H1984)+(L1984*H1984)),2)</f>
        <v>477.75</v>
      </c>
      <c r="O1984" s="38"/>
      <c r="P1984" s="55">
        <v>27.31</v>
      </c>
      <c r="Q1984" s="55">
        <v>11.07</v>
      </c>
      <c r="R1984" s="55">
        <v>575.70000000000005</v>
      </c>
      <c r="S1984" s="55">
        <v>575.70000000000005</v>
      </c>
      <c r="T1984" s="135">
        <f>N1984/S1984</f>
        <v>0.82985930171964561</v>
      </c>
      <c r="U1984" s="55">
        <f>TRUNC(J1984*H1984,2)</f>
        <v>340.05</v>
      </c>
      <c r="V1984" s="55">
        <f>TRUNC(L1984*H1984,2)</f>
        <v>137.69999999999999</v>
      </c>
      <c r="X1984" s="36" t="b">
        <v>1</v>
      </c>
    </row>
    <row r="1985" spans="1:24" ht="24" x14ac:dyDescent="0.3">
      <c r="A1985" s="42" t="s">
        <v>5074</v>
      </c>
      <c r="B1985" s="128" t="s">
        <v>2815</v>
      </c>
      <c r="C1985" s="50" t="s">
        <v>217</v>
      </c>
      <c r="D1985" s="51">
        <v>92701</v>
      </c>
      <c r="E1985" s="56" t="s">
        <v>2816</v>
      </c>
      <c r="F1985" s="53" t="s">
        <v>160</v>
      </c>
      <c r="G1985" s="54">
        <v>2</v>
      </c>
      <c r="H1985" s="55">
        <v>2</v>
      </c>
      <c r="I1985" s="73">
        <v>16.579999999999998</v>
      </c>
      <c r="J1985" s="55">
        <v>13.76</v>
      </c>
      <c r="K1985" s="73">
        <v>16.61</v>
      </c>
      <c r="L1985" s="55">
        <v>13.78</v>
      </c>
      <c r="M1985" s="55">
        <f>TRUNC(((J1985*G1985)+(L1985*G1985)),2)</f>
        <v>55.08</v>
      </c>
      <c r="N1985" s="55">
        <f>TRUNC(((J1985*H1985)+(L1985*H1985)),2)</f>
        <v>55.08</v>
      </c>
      <c r="O1985" s="38"/>
      <c r="P1985" s="55">
        <v>16.579999999999998</v>
      </c>
      <c r="Q1985" s="55">
        <v>16.61</v>
      </c>
      <c r="R1985" s="55">
        <v>66.38</v>
      </c>
      <c r="S1985" s="55">
        <v>66.38</v>
      </c>
      <c r="T1985" s="135">
        <f>N1985/S1985</f>
        <v>0.82976800241036464</v>
      </c>
      <c r="U1985" s="55">
        <f>TRUNC(J1985*H1985,2)</f>
        <v>27.52</v>
      </c>
      <c r="V1985" s="55">
        <f>TRUNC(L1985*H1985,2)</f>
        <v>27.56</v>
      </c>
      <c r="X1985" s="36" t="b">
        <v>1</v>
      </c>
    </row>
    <row r="1986" spans="1:24" x14ac:dyDescent="0.25">
      <c r="A1986" s="42" t="s">
        <v>5075</v>
      </c>
      <c r="B1986" s="128" t="s">
        <v>2817</v>
      </c>
      <c r="C1986" s="50" t="s">
        <v>197</v>
      </c>
      <c r="D1986" s="57" t="s">
        <v>2818</v>
      </c>
      <c r="E1986" s="56" t="s">
        <v>2819</v>
      </c>
      <c r="F1986" s="53" t="s">
        <v>172</v>
      </c>
      <c r="G1986" s="54">
        <v>11</v>
      </c>
      <c r="H1986" s="55">
        <v>11</v>
      </c>
      <c r="I1986" s="73">
        <v>7.79</v>
      </c>
      <c r="J1986" s="55">
        <v>6.46</v>
      </c>
      <c r="K1986" s="73">
        <v>7.47</v>
      </c>
      <c r="L1986" s="55">
        <v>6.2</v>
      </c>
      <c r="M1986" s="55">
        <f>TRUNC(((J1986*G1986)+(L1986*G1986)),2)</f>
        <v>139.26</v>
      </c>
      <c r="N1986" s="55">
        <f>TRUNC(((J1986*H1986)+(L1986*H1986)),2)</f>
        <v>139.26</v>
      </c>
      <c r="O1986" s="37"/>
      <c r="P1986" s="55">
        <v>7.79</v>
      </c>
      <c r="Q1986" s="55">
        <v>7.47</v>
      </c>
      <c r="R1986" s="55">
        <v>167.86</v>
      </c>
      <c r="S1986" s="55">
        <v>167.86</v>
      </c>
      <c r="T1986" s="135">
        <f>N1986/S1986</f>
        <v>0.82961992136304052</v>
      </c>
      <c r="U1986" s="55">
        <f>TRUNC(J1986*H1986,2)</f>
        <v>71.06</v>
      </c>
      <c r="V1986" s="55">
        <f>TRUNC(L1986*H1986,2)</f>
        <v>68.2</v>
      </c>
      <c r="X1986" s="36" t="b">
        <v>1</v>
      </c>
    </row>
    <row r="1987" spans="1:24" ht="24" x14ac:dyDescent="0.3">
      <c r="A1987" s="42" t="s">
        <v>5076</v>
      </c>
      <c r="B1987" s="128" t="s">
        <v>2820</v>
      </c>
      <c r="C1987" s="50" t="s">
        <v>163</v>
      </c>
      <c r="D1987" s="51">
        <v>91025</v>
      </c>
      <c r="E1987" s="56" t="s">
        <v>2821</v>
      </c>
      <c r="F1987" s="53" t="s">
        <v>160</v>
      </c>
      <c r="G1987" s="54">
        <v>3</v>
      </c>
      <c r="H1987" s="55">
        <v>3</v>
      </c>
      <c r="I1987" s="73">
        <v>139.1</v>
      </c>
      <c r="J1987" s="55">
        <v>115.46</v>
      </c>
      <c r="K1987" s="73">
        <v>16.14</v>
      </c>
      <c r="L1987" s="55">
        <v>13.39</v>
      </c>
      <c r="M1987" s="55">
        <f>TRUNC(((J1987*G1987)+(L1987*G1987)),2)</f>
        <v>386.55</v>
      </c>
      <c r="N1987" s="55">
        <f>TRUNC(((J1987*H1987)+(L1987*H1987)),2)</f>
        <v>386.55</v>
      </c>
      <c r="O1987" s="38"/>
      <c r="P1987" s="55">
        <v>139.1</v>
      </c>
      <c r="Q1987" s="55">
        <v>16.14</v>
      </c>
      <c r="R1987" s="55">
        <v>465.72</v>
      </c>
      <c r="S1987" s="55">
        <v>465.72</v>
      </c>
      <c r="T1987" s="135">
        <f>N1987/S1987</f>
        <v>0.83000515331100233</v>
      </c>
      <c r="U1987" s="55">
        <f>TRUNC(J1987*H1987,2)</f>
        <v>346.38</v>
      </c>
      <c r="V1987" s="55">
        <f>TRUNC(L1987*H1987,2)</f>
        <v>40.17</v>
      </c>
      <c r="X1987" s="36" t="b">
        <v>1</v>
      </c>
    </row>
    <row r="1988" spans="1:24" x14ac:dyDescent="0.25">
      <c r="A1988" s="42" t="s">
        <v>5077</v>
      </c>
      <c r="B1988" s="128" t="s">
        <v>2822</v>
      </c>
      <c r="C1988" s="50" t="s">
        <v>163</v>
      </c>
      <c r="D1988" s="51">
        <v>91020</v>
      </c>
      <c r="E1988" s="56" t="s">
        <v>2823</v>
      </c>
      <c r="F1988" s="53" t="s">
        <v>160</v>
      </c>
      <c r="G1988" s="54">
        <v>2</v>
      </c>
      <c r="H1988" s="55">
        <v>2</v>
      </c>
      <c r="I1988" s="73">
        <v>15.9</v>
      </c>
      <c r="J1988" s="55">
        <v>13.19</v>
      </c>
      <c r="K1988" s="73">
        <v>13.75</v>
      </c>
      <c r="L1988" s="55">
        <v>11.41</v>
      </c>
      <c r="M1988" s="55">
        <f>TRUNC(((J1988*G1988)+(L1988*G1988)),2)</f>
        <v>49.2</v>
      </c>
      <c r="N1988" s="55">
        <f>TRUNC(((J1988*H1988)+(L1988*H1988)),2)</f>
        <v>49.2</v>
      </c>
      <c r="O1988" s="37"/>
      <c r="P1988" s="55">
        <v>15.9</v>
      </c>
      <c r="Q1988" s="55">
        <v>13.75</v>
      </c>
      <c r="R1988" s="55">
        <v>59.3</v>
      </c>
      <c r="S1988" s="55">
        <v>59.3</v>
      </c>
      <c r="T1988" s="135">
        <f>N1988/S1988</f>
        <v>0.82967959527824631</v>
      </c>
      <c r="U1988" s="55">
        <f>TRUNC(J1988*H1988,2)</f>
        <v>26.38</v>
      </c>
      <c r="V1988" s="55">
        <f>TRUNC(L1988*H1988,2)</f>
        <v>22.82</v>
      </c>
      <c r="X1988" s="36" t="b">
        <v>1</v>
      </c>
    </row>
    <row r="1989" spans="1:24" x14ac:dyDescent="0.25">
      <c r="A1989" s="42" t="s">
        <v>5078</v>
      </c>
      <c r="B1989" s="128" t="s">
        <v>2824</v>
      </c>
      <c r="C1989" s="50" t="s">
        <v>197</v>
      </c>
      <c r="D1989" s="57" t="s">
        <v>2825</v>
      </c>
      <c r="E1989" s="56" t="s">
        <v>2826</v>
      </c>
      <c r="F1989" s="53" t="s">
        <v>160</v>
      </c>
      <c r="G1989" s="54">
        <v>1</v>
      </c>
      <c r="H1989" s="55">
        <v>1</v>
      </c>
      <c r="I1989" s="73">
        <v>49.32</v>
      </c>
      <c r="J1989" s="55">
        <v>40.94</v>
      </c>
      <c r="K1989" s="73">
        <v>16.14</v>
      </c>
      <c r="L1989" s="55">
        <v>13.39</v>
      </c>
      <c r="M1989" s="55">
        <f>TRUNC(((J1989*G1989)+(L1989*G1989)),2)</f>
        <v>54.33</v>
      </c>
      <c r="N1989" s="55">
        <f>TRUNC(((J1989*H1989)+(L1989*H1989)),2)</f>
        <v>54.33</v>
      </c>
      <c r="O1989" s="37"/>
      <c r="P1989" s="55">
        <v>49.32</v>
      </c>
      <c r="Q1989" s="55">
        <v>16.14</v>
      </c>
      <c r="R1989" s="55">
        <v>65.459999999999994</v>
      </c>
      <c r="S1989" s="55">
        <v>65.459999999999994</v>
      </c>
      <c r="T1989" s="135">
        <f>N1989/S1989</f>
        <v>0.82997250229147579</v>
      </c>
      <c r="U1989" s="55">
        <f>TRUNC(J1989*H1989,2)</f>
        <v>40.94</v>
      </c>
      <c r="V1989" s="55">
        <f>TRUNC(L1989*H1989,2)</f>
        <v>13.39</v>
      </c>
      <c r="X1989" s="36" t="b">
        <v>1</v>
      </c>
    </row>
    <row r="1990" spans="1:24" x14ac:dyDescent="0.25">
      <c r="A1990" s="42" t="s">
        <v>5079</v>
      </c>
      <c r="B1990" s="128" t="s">
        <v>2827</v>
      </c>
      <c r="C1990" s="50" t="s">
        <v>197</v>
      </c>
      <c r="D1990" s="57" t="s">
        <v>2828</v>
      </c>
      <c r="E1990" s="56" t="s">
        <v>2829</v>
      </c>
      <c r="F1990" s="53" t="s">
        <v>160</v>
      </c>
      <c r="G1990" s="54">
        <v>1</v>
      </c>
      <c r="H1990" s="55">
        <v>1</v>
      </c>
      <c r="I1990" s="73">
        <v>29.59</v>
      </c>
      <c r="J1990" s="55">
        <v>24.56</v>
      </c>
      <c r="K1990" s="73">
        <v>16.14</v>
      </c>
      <c r="L1990" s="55">
        <v>13.39</v>
      </c>
      <c r="M1990" s="55">
        <f>TRUNC(((J1990*G1990)+(L1990*G1990)),2)</f>
        <v>37.950000000000003</v>
      </c>
      <c r="N1990" s="55">
        <f>TRUNC(((J1990*H1990)+(L1990*H1990)),2)</f>
        <v>37.950000000000003</v>
      </c>
      <c r="O1990" s="37"/>
      <c r="P1990" s="55">
        <v>29.59</v>
      </c>
      <c r="Q1990" s="55">
        <v>16.14</v>
      </c>
      <c r="R1990" s="55">
        <v>45.73</v>
      </c>
      <c r="S1990" s="55">
        <v>45.73</v>
      </c>
      <c r="T1990" s="135">
        <f>N1990/S1990</f>
        <v>0.8298709818499892</v>
      </c>
      <c r="U1990" s="55">
        <f>TRUNC(J1990*H1990,2)</f>
        <v>24.56</v>
      </c>
      <c r="V1990" s="55">
        <f>TRUNC(L1990*H1990,2)</f>
        <v>13.39</v>
      </c>
      <c r="X1990" s="36" t="b">
        <v>1</v>
      </c>
    </row>
    <row r="1991" spans="1:24" x14ac:dyDescent="0.25">
      <c r="A1991" s="42" t="s">
        <v>5080</v>
      </c>
      <c r="B1991" s="128" t="s">
        <v>2830</v>
      </c>
      <c r="C1991" s="50" t="s">
        <v>163</v>
      </c>
      <c r="D1991" s="51">
        <v>91029</v>
      </c>
      <c r="E1991" s="56" t="s">
        <v>2831</v>
      </c>
      <c r="F1991" s="53" t="s">
        <v>160</v>
      </c>
      <c r="G1991" s="54">
        <v>1</v>
      </c>
      <c r="H1991" s="55">
        <v>1</v>
      </c>
      <c r="I1991" s="73">
        <v>22.96</v>
      </c>
      <c r="J1991" s="55">
        <v>19.05</v>
      </c>
      <c r="K1991" s="73">
        <v>5.98</v>
      </c>
      <c r="L1991" s="55">
        <v>4.96</v>
      </c>
      <c r="M1991" s="55">
        <f>TRUNC(((J1991*G1991)+(L1991*G1991)),2)</f>
        <v>24.01</v>
      </c>
      <c r="N1991" s="55">
        <f>TRUNC(((J1991*H1991)+(L1991*H1991)),2)</f>
        <v>24.01</v>
      </c>
      <c r="O1991" s="37"/>
      <c r="P1991" s="55">
        <v>22.96</v>
      </c>
      <c r="Q1991" s="55">
        <v>5.98</v>
      </c>
      <c r="R1991" s="55">
        <v>28.94</v>
      </c>
      <c r="S1991" s="55">
        <v>28.94</v>
      </c>
      <c r="T1991" s="135">
        <f>N1991/S1991</f>
        <v>0.8296475466482377</v>
      </c>
      <c r="U1991" s="55">
        <f>TRUNC(J1991*H1991,2)</f>
        <v>19.05</v>
      </c>
      <c r="V1991" s="55">
        <f>TRUNC(L1991*H1991,2)</f>
        <v>4.96</v>
      </c>
      <c r="X1991" s="36" t="b">
        <v>1</v>
      </c>
    </row>
    <row r="1992" spans="1:24" x14ac:dyDescent="0.3">
      <c r="A1992" s="42" t="s">
        <v>5081</v>
      </c>
      <c r="B1992" s="128" t="s">
        <v>2832</v>
      </c>
      <c r="C1992" s="50" t="s">
        <v>197</v>
      </c>
      <c r="D1992" s="57" t="s">
        <v>2833</v>
      </c>
      <c r="E1992" s="56" t="s">
        <v>2834</v>
      </c>
      <c r="F1992" s="53" t="s">
        <v>160</v>
      </c>
      <c r="G1992" s="54">
        <v>1</v>
      </c>
      <c r="H1992" s="55">
        <v>1</v>
      </c>
      <c r="I1992" s="73">
        <v>143.12</v>
      </c>
      <c r="J1992" s="55">
        <v>118.8</v>
      </c>
      <c r="K1992" s="73">
        <v>42.97</v>
      </c>
      <c r="L1992" s="55">
        <v>35.659999999999997</v>
      </c>
      <c r="M1992" s="55">
        <f>TRUNC(((J1992*G1992)+(L1992*G1992)),2)</f>
        <v>154.46</v>
      </c>
      <c r="N1992" s="55">
        <f>TRUNC(((J1992*H1992)+(L1992*H1992)),2)</f>
        <v>154.46</v>
      </c>
      <c r="O1992" s="38"/>
      <c r="P1992" s="55">
        <v>143.12</v>
      </c>
      <c r="Q1992" s="55">
        <v>42.97</v>
      </c>
      <c r="R1992" s="55">
        <v>186.09</v>
      </c>
      <c r="S1992" s="55">
        <v>186.09</v>
      </c>
      <c r="T1992" s="135">
        <f>N1992/S1992</f>
        <v>0.83002848084260306</v>
      </c>
      <c r="U1992" s="55">
        <f>TRUNC(J1992*H1992,2)</f>
        <v>118.8</v>
      </c>
      <c r="V1992" s="55">
        <f>TRUNC(L1992*H1992,2)</f>
        <v>35.659999999999997</v>
      </c>
      <c r="X1992" s="36" t="b">
        <v>1</v>
      </c>
    </row>
    <row r="1993" spans="1:24" x14ac:dyDescent="0.25">
      <c r="A1993" s="42" t="s">
        <v>5082</v>
      </c>
      <c r="B1993" s="128" t="s">
        <v>2835</v>
      </c>
      <c r="C1993" s="50" t="s">
        <v>163</v>
      </c>
      <c r="D1993" s="51">
        <v>85003</v>
      </c>
      <c r="E1993" s="56" t="s">
        <v>930</v>
      </c>
      <c r="F1993" s="53" t="s">
        <v>160</v>
      </c>
      <c r="G1993" s="54">
        <v>1</v>
      </c>
      <c r="H1993" s="55">
        <v>1</v>
      </c>
      <c r="I1993" s="73">
        <v>184.13</v>
      </c>
      <c r="J1993" s="55">
        <v>152.84</v>
      </c>
      <c r="K1993" s="73">
        <v>16.04</v>
      </c>
      <c r="L1993" s="55">
        <v>13.31</v>
      </c>
      <c r="M1993" s="55">
        <f>TRUNC(((J1993*G1993)+(L1993*G1993)),2)</f>
        <v>166.15</v>
      </c>
      <c r="N1993" s="55">
        <f>TRUNC(((J1993*H1993)+(L1993*H1993)),2)</f>
        <v>166.15</v>
      </c>
      <c r="O1993" s="37"/>
      <c r="P1993" s="55">
        <v>184.13</v>
      </c>
      <c r="Q1993" s="55">
        <v>16.04</v>
      </c>
      <c r="R1993" s="55">
        <v>200.17</v>
      </c>
      <c r="S1993" s="55">
        <v>200.17</v>
      </c>
      <c r="T1993" s="135">
        <f>N1993/S1993</f>
        <v>0.83004446220712402</v>
      </c>
      <c r="U1993" s="55">
        <f>TRUNC(J1993*H1993,2)</f>
        <v>152.84</v>
      </c>
      <c r="V1993" s="55">
        <f>TRUNC(L1993*H1993,2)</f>
        <v>13.31</v>
      </c>
      <c r="X1993" s="36" t="b">
        <v>1</v>
      </c>
    </row>
    <row r="1994" spans="1:24" x14ac:dyDescent="0.3">
      <c r="A1994" s="42" t="s">
        <v>5083</v>
      </c>
      <c r="B1994" s="128" t="s">
        <v>2836</v>
      </c>
      <c r="C1994" s="50" t="s">
        <v>197</v>
      </c>
      <c r="D1994" s="57" t="s">
        <v>952</v>
      </c>
      <c r="E1994" s="56" t="s">
        <v>953</v>
      </c>
      <c r="F1994" s="53" t="s">
        <v>160</v>
      </c>
      <c r="G1994" s="54">
        <v>2</v>
      </c>
      <c r="H1994" s="55">
        <v>2</v>
      </c>
      <c r="I1994" s="73">
        <v>26.09</v>
      </c>
      <c r="J1994" s="55">
        <v>21.65</v>
      </c>
      <c r="K1994" s="73">
        <v>1.2</v>
      </c>
      <c r="L1994" s="55">
        <v>0.99</v>
      </c>
      <c r="M1994" s="55">
        <f>TRUNC(((J1994*G1994)+(L1994*G1994)),2)</f>
        <v>45.28</v>
      </c>
      <c r="N1994" s="55">
        <f>TRUNC(((J1994*H1994)+(L1994*H1994)),2)</f>
        <v>45.28</v>
      </c>
      <c r="O1994" s="38"/>
      <c r="P1994" s="55">
        <v>26.09</v>
      </c>
      <c r="Q1994" s="55">
        <v>1.2</v>
      </c>
      <c r="R1994" s="55">
        <v>54.58</v>
      </c>
      <c r="S1994" s="55">
        <v>54.58</v>
      </c>
      <c r="T1994" s="135">
        <f>N1994/S1994</f>
        <v>0.82960791498717479</v>
      </c>
      <c r="U1994" s="55">
        <f>TRUNC(J1994*H1994,2)</f>
        <v>43.3</v>
      </c>
      <c r="V1994" s="55">
        <f>TRUNC(L1994*H1994,2)</f>
        <v>1.98</v>
      </c>
      <c r="X1994" s="36" t="b">
        <v>1</v>
      </c>
    </row>
    <row r="1995" spans="1:24" ht="24" x14ac:dyDescent="0.3">
      <c r="A1995" s="42" t="s">
        <v>5084</v>
      </c>
      <c r="B1995" s="128" t="s">
        <v>2837</v>
      </c>
      <c r="C1995" s="50" t="s">
        <v>197</v>
      </c>
      <c r="D1995" s="57" t="s">
        <v>955</v>
      </c>
      <c r="E1995" s="52" t="s">
        <v>3045</v>
      </c>
      <c r="F1995" s="53" t="s">
        <v>160</v>
      </c>
      <c r="G1995" s="54">
        <v>2</v>
      </c>
      <c r="H1995" s="55">
        <v>2</v>
      </c>
      <c r="I1995" s="73">
        <v>26.09</v>
      </c>
      <c r="J1995" s="55">
        <v>21.65</v>
      </c>
      <c r="K1995" s="73">
        <v>1.2</v>
      </c>
      <c r="L1995" s="55">
        <v>0.99</v>
      </c>
      <c r="M1995" s="55">
        <f>TRUNC(((J1995*G1995)+(L1995*G1995)),2)</f>
        <v>45.28</v>
      </c>
      <c r="N1995" s="55">
        <f>TRUNC(((J1995*H1995)+(L1995*H1995)),2)</f>
        <v>45.28</v>
      </c>
      <c r="O1995" s="38"/>
      <c r="P1995" s="55">
        <v>26.09</v>
      </c>
      <c r="Q1995" s="55">
        <v>1.2</v>
      </c>
      <c r="R1995" s="55">
        <v>54.58</v>
      </c>
      <c r="S1995" s="55">
        <v>54.58</v>
      </c>
      <c r="T1995" s="135">
        <f>N1995/S1995</f>
        <v>0.82960791498717479</v>
      </c>
      <c r="U1995" s="55">
        <f>TRUNC(J1995*H1995,2)</f>
        <v>43.3</v>
      </c>
      <c r="V1995" s="55">
        <f>TRUNC(L1995*H1995,2)</f>
        <v>1.98</v>
      </c>
      <c r="X1995" s="36" t="b">
        <v>1</v>
      </c>
    </row>
    <row r="1996" spans="1:24" x14ac:dyDescent="0.25">
      <c r="A1996" s="42" t="s">
        <v>5085</v>
      </c>
      <c r="B1996" s="128" t="s">
        <v>2838</v>
      </c>
      <c r="C1996" s="50" t="s">
        <v>163</v>
      </c>
      <c r="D1996" s="51">
        <v>70371</v>
      </c>
      <c r="E1996" s="56" t="s">
        <v>1050</v>
      </c>
      <c r="F1996" s="53" t="s">
        <v>160</v>
      </c>
      <c r="G1996" s="54">
        <v>6</v>
      </c>
      <c r="H1996" s="55">
        <v>6</v>
      </c>
      <c r="I1996" s="73">
        <v>1.45</v>
      </c>
      <c r="J1996" s="55">
        <v>1.2</v>
      </c>
      <c r="K1996" s="73">
        <v>0.37</v>
      </c>
      <c r="L1996" s="55">
        <v>0.3</v>
      </c>
      <c r="M1996" s="55">
        <f>TRUNC(((J1996*G1996)+(L1996*G1996)),2)</f>
        <v>9</v>
      </c>
      <c r="N1996" s="55">
        <f>TRUNC(((J1996*H1996)+(L1996*H1996)),2)</f>
        <v>9</v>
      </c>
      <c r="O1996" s="37"/>
      <c r="P1996" s="55">
        <v>1.45</v>
      </c>
      <c r="Q1996" s="55">
        <v>0.37</v>
      </c>
      <c r="R1996" s="55">
        <v>10.92</v>
      </c>
      <c r="S1996" s="55">
        <v>10.92</v>
      </c>
      <c r="T1996" s="135">
        <f>N1996/S1996</f>
        <v>0.82417582417582413</v>
      </c>
      <c r="U1996" s="55">
        <f>TRUNC(J1996*H1996,2)</f>
        <v>7.2</v>
      </c>
      <c r="V1996" s="55">
        <f>TRUNC(L1996*H1996,2)</f>
        <v>1.8</v>
      </c>
      <c r="X1996" s="36" t="b">
        <v>1</v>
      </c>
    </row>
    <row r="1997" spans="1:24" x14ac:dyDescent="0.25">
      <c r="A1997" s="42" t="s">
        <v>5086</v>
      </c>
      <c r="B1997" s="128" t="s">
        <v>2839</v>
      </c>
      <c r="C1997" s="50" t="s">
        <v>163</v>
      </c>
      <c r="D1997" s="51">
        <v>71863</v>
      </c>
      <c r="E1997" s="56" t="s">
        <v>2840</v>
      </c>
      <c r="F1997" s="53" t="s">
        <v>160</v>
      </c>
      <c r="G1997" s="54">
        <v>12</v>
      </c>
      <c r="H1997" s="55">
        <v>12</v>
      </c>
      <c r="I1997" s="73">
        <v>0.56999999999999995</v>
      </c>
      <c r="J1997" s="55">
        <v>0.47</v>
      </c>
      <c r="K1997" s="73">
        <v>1.06</v>
      </c>
      <c r="L1997" s="55">
        <v>0.87</v>
      </c>
      <c r="M1997" s="55">
        <f>TRUNC(((J1997*G1997)+(L1997*G1997)),2)</f>
        <v>16.079999999999998</v>
      </c>
      <c r="N1997" s="55">
        <f>TRUNC(((J1997*H1997)+(L1997*H1997)),2)</f>
        <v>16.079999999999998</v>
      </c>
      <c r="O1997" s="37"/>
      <c r="P1997" s="55">
        <v>0.56999999999999995</v>
      </c>
      <c r="Q1997" s="55">
        <v>1.06</v>
      </c>
      <c r="R1997" s="55">
        <v>19.559999999999999</v>
      </c>
      <c r="S1997" s="55">
        <v>19.559999999999999</v>
      </c>
      <c r="T1997" s="135">
        <f>N1997/S1997</f>
        <v>0.82208588957055206</v>
      </c>
      <c r="U1997" s="55">
        <f>TRUNC(J1997*H1997,2)</f>
        <v>5.64</v>
      </c>
      <c r="V1997" s="55">
        <f>TRUNC(L1997*H1997,2)</f>
        <v>10.44</v>
      </c>
      <c r="X1997" s="36" t="b">
        <v>1</v>
      </c>
    </row>
    <row r="1998" spans="1:24" x14ac:dyDescent="0.25">
      <c r="A1998" s="42" t="s">
        <v>5087</v>
      </c>
      <c r="B1998" s="128" t="s">
        <v>2841</v>
      </c>
      <c r="C1998" s="50" t="s">
        <v>163</v>
      </c>
      <c r="D1998" s="51">
        <v>70393</v>
      </c>
      <c r="E1998" s="56" t="s">
        <v>2842</v>
      </c>
      <c r="F1998" s="53" t="s">
        <v>160</v>
      </c>
      <c r="G1998" s="54">
        <v>12</v>
      </c>
      <c r="H1998" s="55">
        <v>12</v>
      </c>
      <c r="I1998" s="73">
        <v>0.44</v>
      </c>
      <c r="J1998" s="55">
        <v>0.36</v>
      </c>
      <c r="K1998" s="73">
        <v>0.75</v>
      </c>
      <c r="L1998" s="55">
        <v>0.62</v>
      </c>
      <c r="M1998" s="55">
        <f>TRUNC(((J1998*G1998)+(L1998*G1998)),2)</f>
        <v>11.76</v>
      </c>
      <c r="N1998" s="55">
        <f>TRUNC(((J1998*H1998)+(L1998*H1998)),2)</f>
        <v>11.76</v>
      </c>
      <c r="O1998" s="37"/>
      <c r="P1998" s="55">
        <v>0.44</v>
      </c>
      <c r="Q1998" s="55">
        <v>0.75</v>
      </c>
      <c r="R1998" s="55">
        <v>14.28</v>
      </c>
      <c r="S1998" s="55">
        <v>14.28</v>
      </c>
      <c r="T1998" s="135">
        <f>N1998/S1998</f>
        <v>0.82352941176470595</v>
      </c>
      <c r="U1998" s="55">
        <f>TRUNC(J1998*H1998,2)</f>
        <v>4.32</v>
      </c>
      <c r="V1998" s="55">
        <f>TRUNC(L1998*H1998,2)</f>
        <v>7.44</v>
      </c>
      <c r="X1998" s="36" t="b">
        <v>1</v>
      </c>
    </row>
    <row r="1999" spans="1:24" ht="24" x14ac:dyDescent="0.3">
      <c r="A1999" s="42" t="s">
        <v>5088</v>
      </c>
      <c r="B1999" s="128" t="s">
        <v>2843</v>
      </c>
      <c r="C1999" s="50" t="s">
        <v>163</v>
      </c>
      <c r="D1999" s="51">
        <v>91041</v>
      </c>
      <c r="E1999" s="56" t="s">
        <v>2844</v>
      </c>
      <c r="F1999" s="53" t="s">
        <v>160</v>
      </c>
      <c r="G1999" s="54">
        <v>2</v>
      </c>
      <c r="H1999" s="55">
        <v>2</v>
      </c>
      <c r="I1999" s="73">
        <v>25.76</v>
      </c>
      <c r="J1999" s="55">
        <v>21.38</v>
      </c>
      <c r="K1999" s="73">
        <v>10.46</v>
      </c>
      <c r="L1999" s="55">
        <v>8.68</v>
      </c>
      <c r="M1999" s="55">
        <f>TRUNC(((J1999*G1999)+(L1999*G1999)),2)</f>
        <v>60.12</v>
      </c>
      <c r="N1999" s="55">
        <f>TRUNC(((J1999*H1999)+(L1999*H1999)),2)</f>
        <v>60.12</v>
      </c>
      <c r="O1999" s="38"/>
      <c r="P1999" s="55">
        <v>25.76</v>
      </c>
      <c r="Q1999" s="55">
        <v>10.46</v>
      </c>
      <c r="R1999" s="55">
        <v>72.44</v>
      </c>
      <c r="S1999" s="55">
        <v>72.44</v>
      </c>
      <c r="T1999" s="135">
        <f>N1999/S1999</f>
        <v>0.82992821645499726</v>
      </c>
      <c r="U1999" s="55">
        <f>TRUNC(J1999*H1999,2)</f>
        <v>42.76</v>
      </c>
      <c r="V1999" s="55">
        <f>TRUNC(L1999*H1999,2)</f>
        <v>17.36</v>
      </c>
      <c r="X1999" s="36" t="b">
        <v>1</v>
      </c>
    </row>
    <row r="2000" spans="1:24" ht="36" x14ac:dyDescent="0.3">
      <c r="A2000" s="42" t="s">
        <v>5089</v>
      </c>
      <c r="B2000" s="128" t="s">
        <v>2845</v>
      </c>
      <c r="C2000" s="50" t="s">
        <v>163</v>
      </c>
      <c r="D2000" s="51">
        <v>91045</v>
      </c>
      <c r="E2000" s="56" t="s">
        <v>2846</v>
      </c>
      <c r="F2000" s="53" t="s">
        <v>160</v>
      </c>
      <c r="G2000" s="54">
        <v>1</v>
      </c>
      <c r="H2000" s="55">
        <v>1</v>
      </c>
      <c r="I2000" s="73">
        <v>7.82</v>
      </c>
      <c r="J2000" s="55">
        <v>6.49</v>
      </c>
      <c r="K2000" s="73">
        <v>9.6999999999999993</v>
      </c>
      <c r="L2000" s="55">
        <v>8.0500000000000007</v>
      </c>
      <c r="M2000" s="55">
        <f>TRUNC(((J2000*G2000)+(L2000*G2000)),2)</f>
        <v>14.54</v>
      </c>
      <c r="N2000" s="55">
        <f>TRUNC(((J2000*H2000)+(L2000*H2000)),2)</f>
        <v>14.54</v>
      </c>
      <c r="O2000" s="313"/>
      <c r="P2000" s="55">
        <v>7.82</v>
      </c>
      <c r="Q2000" s="55">
        <v>9.6999999999999993</v>
      </c>
      <c r="R2000" s="55">
        <v>17.52</v>
      </c>
      <c r="S2000" s="55">
        <v>17.52</v>
      </c>
      <c r="T2000" s="135">
        <f>N2000/S2000</f>
        <v>0.82990867579908678</v>
      </c>
      <c r="U2000" s="55">
        <f>TRUNC(J2000*H2000,2)</f>
        <v>6.49</v>
      </c>
      <c r="V2000" s="55">
        <f>TRUNC(L2000*H2000,2)</f>
        <v>8.0500000000000007</v>
      </c>
      <c r="X2000" s="36" t="b">
        <v>1</v>
      </c>
    </row>
    <row r="2001" spans="1:24" x14ac:dyDescent="0.25">
      <c r="A2001" s="42" t="s">
        <v>5090</v>
      </c>
      <c r="B2001" s="128" t="s">
        <v>2847</v>
      </c>
      <c r="C2001" s="50" t="s">
        <v>197</v>
      </c>
      <c r="D2001" s="57" t="s">
        <v>2848</v>
      </c>
      <c r="E2001" s="56" t="s">
        <v>2849</v>
      </c>
      <c r="F2001" s="53" t="s">
        <v>160</v>
      </c>
      <c r="G2001" s="54">
        <v>1</v>
      </c>
      <c r="H2001" s="55">
        <v>1</v>
      </c>
      <c r="I2001" s="73">
        <v>0</v>
      </c>
      <c r="J2001" s="55">
        <v>0</v>
      </c>
      <c r="K2001" s="73">
        <v>1447.52</v>
      </c>
      <c r="L2001" s="55">
        <v>1201.58</v>
      </c>
      <c r="M2001" s="55">
        <f>TRUNC(((J2001*G2001)+(L2001*G2001)),2)</f>
        <v>1201.58</v>
      </c>
      <c r="N2001" s="55">
        <f>TRUNC(((J2001*H2001)+(L2001*H2001)),2)</f>
        <v>1201.58</v>
      </c>
      <c r="O2001" s="37"/>
      <c r="P2001" s="55">
        <v>0</v>
      </c>
      <c r="Q2001" s="55">
        <v>1447.52</v>
      </c>
      <c r="R2001" s="55">
        <v>1447.52</v>
      </c>
      <c r="S2001" s="55">
        <v>1447.52</v>
      </c>
      <c r="T2001" s="135">
        <f>N2001/S2001</f>
        <v>0.83009561180501823</v>
      </c>
      <c r="U2001" s="55">
        <f>TRUNC(J2001*H2001,2)</f>
        <v>0</v>
      </c>
      <c r="V2001" s="55">
        <f>TRUNC(L2001*H2001,2)</f>
        <v>1201.58</v>
      </c>
      <c r="X2001" s="36" t="b">
        <v>1</v>
      </c>
    </row>
    <row r="2002" spans="1:24" x14ac:dyDescent="0.25">
      <c r="A2002" s="42" t="s">
        <v>5091</v>
      </c>
      <c r="B2002" s="126">
        <v>50</v>
      </c>
      <c r="C2002" s="131"/>
      <c r="D2002" s="131"/>
      <c r="E2002" s="43" t="s">
        <v>2850</v>
      </c>
      <c r="F2002" s="44" t="s">
        <v>160</v>
      </c>
      <c r="G2002" s="45">
        <v>1</v>
      </c>
      <c r="H2002" s="46"/>
      <c r="I2002" s="72"/>
      <c r="J2002" s="46"/>
      <c r="K2002" s="72"/>
      <c r="L2002" s="46"/>
      <c r="M2002" s="45">
        <f>M2003+M2008+M2010+M2013+M2015+M2018+M2022</f>
        <v>38339.660000000003</v>
      </c>
      <c r="N2002" s="45">
        <f>N2003+N2008+N2010+N2013+N2015+N2018+N2022</f>
        <v>38339.660000000003</v>
      </c>
      <c r="O2002" s="37"/>
      <c r="P2002" s="46"/>
      <c r="Q2002" s="46"/>
      <c r="R2002" s="45">
        <v>46206.74</v>
      </c>
      <c r="S2002" s="45">
        <v>46206.74</v>
      </c>
      <c r="T2002" s="135">
        <f>N2002/S2002</f>
        <v>0.82974172166225113</v>
      </c>
      <c r="U2002" s="55">
        <f>TRUNC(J2002*H2002,2)</f>
        <v>0</v>
      </c>
      <c r="V2002" s="55">
        <f>TRUNC(L2002*H2002,2)</f>
        <v>0</v>
      </c>
      <c r="X2002" s="36" t="b">
        <v>1</v>
      </c>
    </row>
    <row r="2003" spans="1:24" x14ac:dyDescent="0.25">
      <c r="A2003" s="42" t="s">
        <v>5092</v>
      </c>
      <c r="B2003" s="127" t="s">
        <v>2851</v>
      </c>
      <c r="C2003" s="132"/>
      <c r="D2003" s="132"/>
      <c r="E2003" s="47" t="s">
        <v>73</v>
      </c>
      <c r="F2003" s="132"/>
      <c r="G2003" s="48"/>
      <c r="H2003" s="48"/>
      <c r="I2003" s="72"/>
      <c r="J2003" s="48"/>
      <c r="K2003" s="72"/>
      <c r="L2003" s="48"/>
      <c r="M2003" s="314">
        <f>SUM(M2004:M2007)</f>
        <v>4003.79</v>
      </c>
      <c r="N2003" s="314">
        <f>SUM(N2004:N2007)</f>
        <v>4003.79</v>
      </c>
      <c r="O2003" s="37"/>
      <c r="P2003" s="48"/>
      <c r="Q2003" s="48"/>
      <c r="R2003" s="314">
        <v>4827.75</v>
      </c>
      <c r="S2003" s="314">
        <v>4827.75</v>
      </c>
      <c r="T2003" s="135">
        <f>N2003/S2003</f>
        <v>0.82932836207342964</v>
      </c>
      <c r="U2003" s="55">
        <f>TRUNC(J2003*H2003,2)</f>
        <v>0</v>
      </c>
      <c r="V2003" s="55">
        <f>TRUNC(L2003*H2003,2)</f>
        <v>0</v>
      </c>
      <c r="X2003" s="36" t="b">
        <v>1</v>
      </c>
    </row>
    <row r="2004" spans="1:24" x14ac:dyDescent="0.3">
      <c r="A2004" s="42" t="s">
        <v>5093</v>
      </c>
      <c r="B2004" s="128" t="s">
        <v>2852</v>
      </c>
      <c r="C2004" s="50" t="s">
        <v>163</v>
      </c>
      <c r="D2004" s="51">
        <v>20121</v>
      </c>
      <c r="E2004" s="56" t="s">
        <v>215</v>
      </c>
      <c r="F2004" s="53" t="s">
        <v>211</v>
      </c>
      <c r="G2004" s="54">
        <v>19.100000000000001</v>
      </c>
      <c r="H2004" s="55">
        <v>19.100000000000001</v>
      </c>
      <c r="I2004" s="73">
        <v>0</v>
      </c>
      <c r="J2004" s="55">
        <v>0</v>
      </c>
      <c r="K2004" s="73">
        <v>161.93</v>
      </c>
      <c r="L2004" s="55">
        <v>134.41</v>
      </c>
      <c r="M2004" s="55">
        <f>TRUNC(((J2004*G2004)+(L2004*G2004)),2)</f>
        <v>2567.23</v>
      </c>
      <c r="N2004" s="55">
        <f>TRUNC(((J2004*H2004)+(L2004*H2004)),2)</f>
        <v>2567.23</v>
      </c>
      <c r="O2004" s="38"/>
      <c r="P2004" s="55">
        <v>0</v>
      </c>
      <c r="Q2004" s="55">
        <v>161.93</v>
      </c>
      <c r="R2004" s="55">
        <v>3092.86</v>
      </c>
      <c r="S2004" s="55">
        <v>3092.86</v>
      </c>
      <c r="T2004" s="135">
        <f>N2004/S2004</f>
        <v>0.83005050341754882</v>
      </c>
      <c r="U2004" s="55">
        <f>TRUNC(J2004*H2004,2)</f>
        <v>0</v>
      </c>
      <c r="V2004" s="55">
        <f>TRUNC(L2004*H2004,2)</f>
        <v>2567.23</v>
      </c>
      <c r="X2004" s="36" t="b">
        <v>1</v>
      </c>
    </row>
    <row r="2005" spans="1:24" ht="24" x14ac:dyDescent="0.3">
      <c r="A2005" s="42" t="s">
        <v>5094</v>
      </c>
      <c r="B2005" s="128" t="s">
        <v>2853</v>
      </c>
      <c r="C2005" s="50" t="s">
        <v>163</v>
      </c>
      <c r="D2005" s="51">
        <v>20143</v>
      </c>
      <c r="E2005" s="52" t="s">
        <v>3097</v>
      </c>
      <c r="F2005" s="53" t="s">
        <v>172</v>
      </c>
      <c r="G2005" s="54">
        <v>7.15</v>
      </c>
      <c r="H2005" s="55">
        <v>7.15</v>
      </c>
      <c r="I2005" s="73">
        <v>0</v>
      </c>
      <c r="J2005" s="55">
        <v>0</v>
      </c>
      <c r="K2005" s="73">
        <v>6.23</v>
      </c>
      <c r="L2005" s="55">
        <v>5.17</v>
      </c>
      <c r="M2005" s="55">
        <f>TRUNC(((J2005*G2005)+(L2005*G2005)),2)</f>
        <v>36.96</v>
      </c>
      <c r="N2005" s="55">
        <f>TRUNC(((J2005*H2005)+(L2005*H2005)),2)</f>
        <v>36.96</v>
      </c>
      <c r="O2005" s="38"/>
      <c r="P2005" s="55">
        <v>0</v>
      </c>
      <c r="Q2005" s="55">
        <v>6.23</v>
      </c>
      <c r="R2005" s="55">
        <v>44.54</v>
      </c>
      <c r="S2005" s="55">
        <v>44.54</v>
      </c>
      <c r="T2005" s="135">
        <f>N2005/S2005</f>
        <v>0.82981589582397852</v>
      </c>
      <c r="U2005" s="55">
        <f>TRUNC(J2005*H2005,2)</f>
        <v>0</v>
      </c>
      <c r="V2005" s="55">
        <f>TRUNC(L2005*H2005,2)</f>
        <v>36.96</v>
      </c>
      <c r="X2005" s="36" t="b">
        <v>1</v>
      </c>
    </row>
    <row r="2006" spans="1:24" ht="24" x14ac:dyDescent="0.3">
      <c r="A2006" s="42" t="s">
        <v>5095</v>
      </c>
      <c r="B2006" s="128" t="s">
        <v>2854</v>
      </c>
      <c r="C2006" s="50" t="s">
        <v>163</v>
      </c>
      <c r="D2006" s="51">
        <v>20118</v>
      </c>
      <c r="E2006" s="56" t="s">
        <v>210</v>
      </c>
      <c r="F2006" s="53" t="s">
        <v>211</v>
      </c>
      <c r="G2006" s="54">
        <v>5.45</v>
      </c>
      <c r="H2006" s="55">
        <v>5.45</v>
      </c>
      <c r="I2006" s="73">
        <v>0</v>
      </c>
      <c r="J2006" s="55">
        <v>0</v>
      </c>
      <c r="K2006" s="73">
        <v>38.93</v>
      </c>
      <c r="L2006" s="55">
        <v>32.31</v>
      </c>
      <c r="M2006" s="55">
        <f>TRUNC(((J2006*G2006)+(L2006*G2006)),2)</f>
        <v>176.08</v>
      </c>
      <c r="N2006" s="55">
        <f>TRUNC(((J2006*H2006)+(L2006*H2006)),2)</f>
        <v>176.08</v>
      </c>
      <c r="O2006" s="38"/>
      <c r="P2006" s="55">
        <v>0</v>
      </c>
      <c r="Q2006" s="55">
        <v>38.93</v>
      </c>
      <c r="R2006" s="55">
        <v>212.16</v>
      </c>
      <c r="S2006" s="55">
        <v>212.16</v>
      </c>
      <c r="T2006" s="135">
        <f>N2006/S2006</f>
        <v>0.82993966817496234</v>
      </c>
      <c r="U2006" s="55">
        <f>TRUNC(J2006*H2006,2)</f>
        <v>0</v>
      </c>
      <c r="V2006" s="55">
        <f>TRUNC(L2006*H2006,2)</f>
        <v>176.08</v>
      </c>
      <c r="X2006" s="36" t="b">
        <v>1</v>
      </c>
    </row>
    <row r="2007" spans="1:24" x14ac:dyDescent="0.25">
      <c r="A2007" s="42" t="s">
        <v>5096</v>
      </c>
      <c r="B2007" s="128" t="s">
        <v>2855</v>
      </c>
      <c r="C2007" s="50" t="s">
        <v>163</v>
      </c>
      <c r="D2007" s="51">
        <v>20202</v>
      </c>
      <c r="E2007" s="56" t="s">
        <v>236</v>
      </c>
      <c r="F2007" s="53" t="s">
        <v>164</v>
      </c>
      <c r="G2007" s="54">
        <v>553.63</v>
      </c>
      <c r="H2007" s="55">
        <v>553.63</v>
      </c>
      <c r="I2007" s="73">
        <v>0</v>
      </c>
      <c r="J2007" s="55">
        <v>0</v>
      </c>
      <c r="K2007" s="73">
        <v>2.67</v>
      </c>
      <c r="L2007" s="55">
        <v>2.21</v>
      </c>
      <c r="M2007" s="55">
        <f>TRUNC(((J2007*G2007)+(L2007*G2007)),2)</f>
        <v>1223.52</v>
      </c>
      <c r="N2007" s="55">
        <f>TRUNC(((J2007*H2007)+(L2007*H2007)),2)</f>
        <v>1223.52</v>
      </c>
      <c r="O2007" s="37"/>
      <c r="P2007" s="55">
        <v>0</v>
      </c>
      <c r="Q2007" s="55">
        <v>2.67</v>
      </c>
      <c r="R2007" s="55">
        <v>1478.19</v>
      </c>
      <c r="S2007" s="55">
        <v>1478.19</v>
      </c>
      <c r="T2007" s="135">
        <f>N2007/S2007</f>
        <v>0.82771497574736663</v>
      </c>
      <c r="U2007" s="55">
        <f>TRUNC(J2007*H2007,2)</f>
        <v>0</v>
      </c>
      <c r="V2007" s="55">
        <f>TRUNC(L2007*H2007,2)</f>
        <v>1223.52</v>
      </c>
      <c r="X2007" s="36" t="b">
        <v>1</v>
      </c>
    </row>
    <row r="2008" spans="1:24" x14ac:dyDescent="0.25">
      <c r="A2008" s="42" t="s">
        <v>5097</v>
      </c>
      <c r="B2008" s="127" t="s">
        <v>2856</v>
      </c>
      <c r="C2008" s="132"/>
      <c r="D2008" s="132"/>
      <c r="E2008" s="47" t="s">
        <v>75</v>
      </c>
      <c r="F2008" s="132"/>
      <c r="G2008" s="48"/>
      <c r="H2008" s="48"/>
      <c r="I2008" s="72"/>
      <c r="J2008" s="48"/>
      <c r="K2008" s="72"/>
      <c r="L2008" s="48"/>
      <c r="M2008" s="314">
        <f>M2009</f>
        <v>1301.73</v>
      </c>
      <c r="N2008" s="314">
        <f>N2009</f>
        <v>1301.73</v>
      </c>
      <c r="O2008" s="37"/>
      <c r="P2008" s="48"/>
      <c r="Q2008" s="48"/>
      <c r="R2008" s="314">
        <v>1568.75</v>
      </c>
      <c r="S2008" s="314">
        <v>1568.75</v>
      </c>
      <c r="T2008" s="135">
        <f>N2008/S2008</f>
        <v>0.82978804780876492</v>
      </c>
      <c r="U2008" s="55">
        <f>TRUNC(J2008*H2008,2)</f>
        <v>0</v>
      </c>
      <c r="V2008" s="55">
        <f>TRUNC(L2008*H2008,2)</f>
        <v>0</v>
      </c>
      <c r="X2008" s="36" t="b">
        <v>1</v>
      </c>
    </row>
    <row r="2009" spans="1:24" x14ac:dyDescent="0.25">
      <c r="A2009" s="42" t="s">
        <v>5098</v>
      </c>
      <c r="B2009" s="128" t="s">
        <v>2857</v>
      </c>
      <c r="C2009" s="50" t="s">
        <v>163</v>
      </c>
      <c r="D2009" s="51">
        <v>30101</v>
      </c>
      <c r="E2009" s="56" t="s">
        <v>230</v>
      </c>
      <c r="F2009" s="53" t="s">
        <v>211</v>
      </c>
      <c r="G2009" s="54">
        <v>35.89</v>
      </c>
      <c r="H2009" s="55">
        <v>35.89</v>
      </c>
      <c r="I2009" s="73">
        <v>34.11</v>
      </c>
      <c r="J2009" s="55">
        <v>28.31</v>
      </c>
      <c r="K2009" s="73">
        <v>9.6</v>
      </c>
      <c r="L2009" s="55">
        <v>7.96</v>
      </c>
      <c r="M2009" s="55">
        <f>TRUNC(((J2009*G2009)+(L2009*G2009)),2)</f>
        <v>1301.73</v>
      </c>
      <c r="N2009" s="55">
        <f>TRUNC(((J2009*H2009)+(L2009*H2009)),2)</f>
        <v>1301.73</v>
      </c>
      <c r="O2009" s="37"/>
      <c r="P2009" s="55">
        <v>34.11</v>
      </c>
      <c r="Q2009" s="55">
        <v>9.6</v>
      </c>
      <c r="R2009" s="55">
        <v>1568.75</v>
      </c>
      <c r="S2009" s="55">
        <v>1568.75</v>
      </c>
      <c r="T2009" s="135">
        <f>N2009/S2009</f>
        <v>0.82978804780876492</v>
      </c>
      <c r="U2009" s="55">
        <f>TRUNC(J2009*H2009,2)</f>
        <v>1016.04</v>
      </c>
      <c r="V2009" s="55">
        <f>TRUNC(L2009*H2009,2)</f>
        <v>285.68</v>
      </c>
      <c r="X2009" s="36" t="b">
        <v>1</v>
      </c>
    </row>
    <row r="2010" spans="1:24" x14ac:dyDescent="0.25">
      <c r="A2010" s="42" t="s">
        <v>5099</v>
      </c>
      <c r="B2010" s="127" t="s">
        <v>2858</v>
      </c>
      <c r="C2010" s="132"/>
      <c r="D2010" s="132"/>
      <c r="E2010" s="47" t="s">
        <v>77</v>
      </c>
      <c r="F2010" s="132"/>
      <c r="G2010" s="48"/>
      <c r="H2010" s="48"/>
      <c r="I2010" s="72"/>
      <c r="J2010" s="48"/>
      <c r="K2010" s="72"/>
      <c r="L2010" s="48"/>
      <c r="M2010" s="314">
        <f>SUM(M2011:M2012)</f>
        <v>2712.77</v>
      </c>
      <c r="N2010" s="314">
        <f>SUM(N2011:N2012)</f>
        <v>2712.77</v>
      </c>
      <c r="O2010" s="37"/>
      <c r="P2010" s="48"/>
      <c r="Q2010" s="48"/>
      <c r="R2010" s="314">
        <v>3277.48</v>
      </c>
      <c r="S2010" s="314">
        <v>3277.48</v>
      </c>
      <c r="T2010" s="135">
        <f>N2010/S2010</f>
        <v>0.82769994019795701</v>
      </c>
      <c r="U2010" s="55">
        <f>TRUNC(J2010*H2010,2)</f>
        <v>0</v>
      </c>
      <c r="V2010" s="55">
        <f>TRUNC(L2010*H2010,2)</f>
        <v>0</v>
      </c>
      <c r="X2010" s="36" t="b">
        <v>1</v>
      </c>
    </row>
    <row r="2011" spans="1:24" ht="24" x14ac:dyDescent="0.3">
      <c r="A2011" s="42" t="s">
        <v>5100</v>
      </c>
      <c r="B2011" s="128" t="s">
        <v>2859</v>
      </c>
      <c r="C2011" s="50" t="s">
        <v>163</v>
      </c>
      <c r="D2011" s="51">
        <v>41140</v>
      </c>
      <c r="E2011" s="56" t="s">
        <v>241</v>
      </c>
      <c r="F2011" s="53" t="s">
        <v>164</v>
      </c>
      <c r="G2011" s="54">
        <v>553.63</v>
      </c>
      <c r="H2011" s="55">
        <v>553.63</v>
      </c>
      <c r="I2011" s="73">
        <v>0</v>
      </c>
      <c r="J2011" s="55">
        <v>0</v>
      </c>
      <c r="K2011" s="73">
        <v>2.72</v>
      </c>
      <c r="L2011" s="55">
        <v>2.25</v>
      </c>
      <c r="M2011" s="55">
        <f>TRUNC(((J2011*G2011)+(L2011*G2011)),2)</f>
        <v>1245.6600000000001</v>
      </c>
      <c r="N2011" s="55">
        <f>TRUNC(((J2011*H2011)+(L2011*H2011)),2)</f>
        <v>1245.6600000000001</v>
      </c>
      <c r="O2011" s="38"/>
      <c r="P2011" s="55">
        <v>0</v>
      </c>
      <c r="Q2011" s="55">
        <v>2.72</v>
      </c>
      <c r="R2011" s="55">
        <v>1505.87</v>
      </c>
      <c r="S2011" s="55">
        <v>1505.87</v>
      </c>
      <c r="T2011" s="135">
        <f>N2011/S2011</f>
        <v>0.82720287939862014</v>
      </c>
      <c r="U2011" s="55">
        <f>TRUNC(J2011*H2011,2)</f>
        <v>0</v>
      </c>
      <c r="V2011" s="55">
        <f>TRUNC(L2011*H2011,2)</f>
        <v>1245.6600000000001</v>
      </c>
      <c r="X2011" s="36" t="b">
        <v>1</v>
      </c>
    </row>
    <row r="2012" spans="1:24" ht="24" x14ac:dyDescent="0.3">
      <c r="A2012" s="42" t="s">
        <v>5101</v>
      </c>
      <c r="B2012" s="128" t="s">
        <v>2860</v>
      </c>
      <c r="C2012" s="50" t="s">
        <v>217</v>
      </c>
      <c r="D2012" s="51">
        <v>97083</v>
      </c>
      <c r="E2012" s="56" t="s">
        <v>243</v>
      </c>
      <c r="F2012" s="53" t="s">
        <v>164</v>
      </c>
      <c r="G2012" s="54">
        <v>553.63</v>
      </c>
      <c r="H2012" s="55">
        <v>553.63</v>
      </c>
      <c r="I2012" s="73">
        <v>0.93</v>
      </c>
      <c r="J2012" s="55">
        <v>0.77</v>
      </c>
      <c r="K2012" s="73">
        <v>2.27</v>
      </c>
      <c r="L2012" s="55">
        <v>1.88</v>
      </c>
      <c r="M2012" s="55">
        <f>TRUNC(((J2012*G2012)+(L2012*G2012)),2)</f>
        <v>1467.11</v>
      </c>
      <c r="N2012" s="55">
        <f>TRUNC(((J2012*H2012)+(L2012*H2012)),2)</f>
        <v>1467.11</v>
      </c>
      <c r="O2012" s="38"/>
      <c r="P2012" s="55">
        <v>0.93</v>
      </c>
      <c r="Q2012" s="55">
        <v>2.27</v>
      </c>
      <c r="R2012" s="55">
        <v>1771.61</v>
      </c>
      <c r="S2012" s="55">
        <v>1771.61</v>
      </c>
      <c r="T2012" s="135">
        <f>N2012/S2012</f>
        <v>0.8281224422982485</v>
      </c>
      <c r="U2012" s="55">
        <f>TRUNC(J2012*H2012,2)</f>
        <v>426.29</v>
      </c>
      <c r="V2012" s="55">
        <f>TRUNC(L2012*H2012,2)</f>
        <v>1040.82</v>
      </c>
      <c r="X2012" s="36" t="b">
        <v>1</v>
      </c>
    </row>
    <row r="2013" spans="1:24" x14ac:dyDescent="0.25">
      <c r="A2013" s="42" t="s">
        <v>5102</v>
      </c>
      <c r="B2013" s="127" t="s">
        <v>2861</v>
      </c>
      <c r="C2013" s="132"/>
      <c r="D2013" s="132"/>
      <c r="E2013" s="47" t="s">
        <v>89</v>
      </c>
      <c r="F2013" s="132"/>
      <c r="G2013" s="48"/>
      <c r="H2013" s="48"/>
      <c r="I2013" s="72"/>
      <c r="J2013" s="48"/>
      <c r="K2013" s="72"/>
      <c r="L2013" s="48"/>
      <c r="M2013" s="49">
        <f>M2014</f>
        <v>54.63</v>
      </c>
      <c r="N2013" s="65">
        <f>N2014</f>
        <v>54.63</v>
      </c>
      <c r="O2013" s="37"/>
      <c r="P2013" s="48"/>
      <c r="Q2013" s="48"/>
      <c r="R2013" s="49">
        <v>65.83</v>
      </c>
      <c r="S2013" s="49">
        <v>65.83</v>
      </c>
      <c r="T2013" s="135">
        <f>N2013/S2013</f>
        <v>0.82986480328117884</v>
      </c>
      <c r="U2013" s="55">
        <f>TRUNC(J2013*H2013,2)</f>
        <v>0</v>
      </c>
      <c r="V2013" s="55">
        <f>TRUNC(L2013*H2013,2)</f>
        <v>0</v>
      </c>
      <c r="X2013" s="36" t="b">
        <v>1</v>
      </c>
    </row>
    <row r="2014" spans="1:24" x14ac:dyDescent="0.3">
      <c r="A2014" s="42" t="s">
        <v>5103</v>
      </c>
      <c r="B2014" s="128" t="s">
        <v>2862</v>
      </c>
      <c r="C2014" s="50" t="s">
        <v>163</v>
      </c>
      <c r="D2014" s="51">
        <v>100160</v>
      </c>
      <c r="E2014" s="56" t="s">
        <v>2863</v>
      </c>
      <c r="F2014" s="53" t="s">
        <v>164</v>
      </c>
      <c r="G2014" s="54">
        <v>1.25</v>
      </c>
      <c r="H2014" s="55">
        <v>1.25</v>
      </c>
      <c r="I2014" s="73">
        <v>24.74</v>
      </c>
      <c r="J2014" s="55">
        <v>20.53</v>
      </c>
      <c r="K2014" s="73">
        <v>27.93</v>
      </c>
      <c r="L2014" s="55">
        <v>23.18</v>
      </c>
      <c r="M2014" s="55">
        <f>TRUNC(((J2014*G2014)+(L2014*G2014)),2)</f>
        <v>54.63</v>
      </c>
      <c r="N2014" s="55">
        <f>TRUNC(((J2014*H2014)+(L2014*H2014)),2)</f>
        <v>54.63</v>
      </c>
      <c r="O2014" s="38"/>
      <c r="P2014" s="55">
        <v>24.74</v>
      </c>
      <c r="Q2014" s="55">
        <v>27.93</v>
      </c>
      <c r="R2014" s="55">
        <v>65.83</v>
      </c>
      <c r="S2014" s="55">
        <v>65.83</v>
      </c>
      <c r="T2014" s="135">
        <f>N2014/S2014</f>
        <v>0.82986480328117884</v>
      </c>
      <c r="U2014" s="55">
        <f>TRUNC(J2014*H2014,2)</f>
        <v>25.66</v>
      </c>
      <c r="V2014" s="55">
        <f>TRUNC(L2014*H2014,2)</f>
        <v>28.97</v>
      </c>
      <c r="X2014" s="36" t="b">
        <v>1</v>
      </c>
    </row>
    <row r="2015" spans="1:24" x14ac:dyDescent="0.25">
      <c r="A2015" s="42" t="s">
        <v>5104</v>
      </c>
      <c r="B2015" s="127" t="s">
        <v>2864</v>
      </c>
      <c r="C2015" s="132"/>
      <c r="D2015" s="132"/>
      <c r="E2015" s="47" t="s">
        <v>103</v>
      </c>
      <c r="F2015" s="132"/>
      <c r="G2015" s="48"/>
      <c r="H2015" s="48"/>
      <c r="I2015" s="72"/>
      <c r="J2015" s="48"/>
      <c r="K2015" s="72"/>
      <c r="L2015" s="48"/>
      <c r="M2015" s="49">
        <f>SUM(M2016:M2017)</f>
        <v>47.67</v>
      </c>
      <c r="N2015" s="65">
        <f>SUM(N2016:N2017)</f>
        <v>47.67</v>
      </c>
      <c r="O2015" s="37"/>
      <c r="P2015" s="48"/>
      <c r="Q2015" s="48"/>
      <c r="R2015" s="49">
        <v>57.49</v>
      </c>
      <c r="S2015" s="49">
        <v>57.49</v>
      </c>
      <c r="T2015" s="135">
        <f>N2015/S2015</f>
        <v>0.82918768481475036</v>
      </c>
      <c r="U2015" s="55">
        <f>TRUNC(J2015*H2015,2)</f>
        <v>0</v>
      </c>
      <c r="V2015" s="55">
        <f>TRUNC(L2015*H2015,2)</f>
        <v>0</v>
      </c>
      <c r="X2015" s="36" t="b">
        <v>1</v>
      </c>
    </row>
    <row r="2016" spans="1:24" x14ac:dyDescent="0.25">
      <c r="A2016" s="42" t="s">
        <v>5105</v>
      </c>
      <c r="B2016" s="128" t="s">
        <v>2865</v>
      </c>
      <c r="C2016" s="50" t="s">
        <v>163</v>
      </c>
      <c r="D2016" s="51">
        <v>200150</v>
      </c>
      <c r="E2016" s="56" t="s">
        <v>449</v>
      </c>
      <c r="F2016" s="53" t="s">
        <v>164</v>
      </c>
      <c r="G2016" s="54">
        <v>2.5</v>
      </c>
      <c r="H2016" s="55">
        <v>2.5</v>
      </c>
      <c r="I2016" s="73">
        <v>3.75</v>
      </c>
      <c r="J2016" s="55">
        <v>3.11</v>
      </c>
      <c r="K2016" s="73">
        <v>1.24</v>
      </c>
      <c r="L2016" s="55">
        <v>1.02</v>
      </c>
      <c r="M2016" s="55">
        <f>TRUNC(((J2016*G2016)+(L2016*G2016)),2)</f>
        <v>10.32</v>
      </c>
      <c r="N2016" s="55">
        <f>TRUNC(((J2016*H2016)+(L2016*H2016)),2)</f>
        <v>10.32</v>
      </c>
      <c r="O2016" s="37"/>
      <c r="P2016" s="55">
        <v>3.75</v>
      </c>
      <c r="Q2016" s="55">
        <v>1.24</v>
      </c>
      <c r="R2016" s="55">
        <v>12.47</v>
      </c>
      <c r="S2016" s="55">
        <v>12.47</v>
      </c>
      <c r="T2016" s="135">
        <f>N2016/S2016</f>
        <v>0.82758620689655171</v>
      </c>
      <c r="U2016" s="55">
        <f>TRUNC(J2016*H2016,2)</f>
        <v>7.77</v>
      </c>
      <c r="V2016" s="55">
        <f>TRUNC(L2016*H2016,2)</f>
        <v>2.5499999999999998</v>
      </c>
      <c r="X2016" s="36" t="b">
        <v>1</v>
      </c>
    </row>
    <row r="2017" spans="1:24" x14ac:dyDescent="0.25">
      <c r="A2017" s="42" t="s">
        <v>5106</v>
      </c>
      <c r="B2017" s="128" t="s">
        <v>2866</v>
      </c>
      <c r="C2017" s="50" t="s">
        <v>163</v>
      </c>
      <c r="D2017" s="51">
        <v>200403</v>
      </c>
      <c r="E2017" s="56" t="s">
        <v>451</v>
      </c>
      <c r="F2017" s="53" t="s">
        <v>164</v>
      </c>
      <c r="G2017" s="54">
        <v>2.5</v>
      </c>
      <c r="H2017" s="55">
        <v>2.5</v>
      </c>
      <c r="I2017" s="73">
        <v>2.88</v>
      </c>
      <c r="J2017" s="55">
        <v>2.39</v>
      </c>
      <c r="K2017" s="73">
        <v>15.13</v>
      </c>
      <c r="L2017" s="55">
        <v>12.55</v>
      </c>
      <c r="M2017" s="55">
        <f>TRUNC(((J2017*G2017)+(L2017*G2017)),2)</f>
        <v>37.35</v>
      </c>
      <c r="N2017" s="55">
        <f>TRUNC(((J2017*H2017)+(L2017*H2017)),2)</f>
        <v>37.35</v>
      </c>
      <c r="O2017" s="37"/>
      <c r="P2017" s="55">
        <v>2.88</v>
      </c>
      <c r="Q2017" s="55">
        <v>15.13</v>
      </c>
      <c r="R2017" s="55">
        <v>45.02</v>
      </c>
      <c r="S2017" s="55">
        <v>45.02</v>
      </c>
      <c r="T2017" s="135">
        <f>N2017/S2017</f>
        <v>0.82963127498889377</v>
      </c>
      <c r="U2017" s="55">
        <f>TRUNC(J2017*H2017,2)</f>
        <v>5.97</v>
      </c>
      <c r="V2017" s="55">
        <f>TRUNC(L2017*H2017,2)</f>
        <v>31.37</v>
      </c>
      <c r="X2017" s="36" t="b">
        <v>1</v>
      </c>
    </row>
    <row r="2018" spans="1:24" x14ac:dyDescent="0.25">
      <c r="A2018" s="42" t="s">
        <v>5107</v>
      </c>
      <c r="B2018" s="127" t="s">
        <v>2867</v>
      </c>
      <c r="C2018" s="132"/>
      <c r="D2018" s="132"/>
      <c r="E2018" s="47" t="s">
        <v>107</v>
      </c>
      <c r="F2018" s="132"/>
      <c r="G2018" s="48"/>
      <c r="H2018" s="48"/>
      <c r="I2018" s="72"/>
      <c r="J2018" s="48"/>
      <c r="K2018" s="72"/>
      <c r="L2018" s="48"/>
      <c r="M2018" s="49">
        <f>SUM(M2019:M2021)</f>
        <v>30060.720000000001</v>
      </c>
      <c r="N2018" s="65">
        <f>SUM(N2019:N2021)</f>
        <v>30060.720000000001</v>
      </c>
      <c r="O2018" s="37"/>
      <c r="P2018" s="48"/>
      <c r="Q2018" s="48"/>
      <c r="R2018" s="49">
        <v>36218.639999999999</v>
      </c>
      <c r="S2018" s="49">
        <v>36218.639999999999</v>
      </c>
      <c r="T2018" s="135">
        <f>N2018/S2018</f>
        <v>0.82997925929852701</v>
      </c>
      <c r="U2018" s="55">
        <f>TRUNC(J2018*H2018,2)</f>
        <v>0</v>
      </c>
      <c r="V2018" s="55">
        <f>TRUNC(L2018*H2018,2)</f>
        <v>0</v>
      </c>
      <c r="X2018" s="36" t="b">
        <v>1</v>
      </c>
    </row>
    <row r="2019" spans="1:24" x14ac:dyDescent="0.25">
      <c r="A2019" s="42" t="s">
        <v>5108</v>
      </c>
      <c r="B2019" s="128" t="s">
        <v>2868</v>
      </c>
      <c r="C2019" s="50" t="s">
        <v>163</v>
      </c>
      <c r="D2019" s="51">
        <v>220107</v>
      </c>
      <c r="E2019" s="56" t="s">
        <v>623</v>
      </c>
      <c r="F2019" s="53" t="s">
        <v>211</v>
      </c>
      <c r="G2019" s="54">
        <v>16.600000000000001</v>
      </c>
      <c r="H2019" s="55">
        <v>16.600000000000001</v>
      </c>
      <c r="I2019" s="73">
        <v>175.88</v>
      </c>
      <c r="J2019" s="55">
        <v>145.99</v>
      </c>
      <c r="K2019" s="73">
        <v>25.21</v>
      </c>
      <c r="L2019" s="55">
        <v>20.92</v>
      </c>
      <c r="M2019" s="55">
        <f>TRUNC(((J2019*G2019)+(L2019*G2019)),2)</f>
        <v>2770.7</v>
      </c>
      <c r="N2019" s="55">
        <f>TRUNC(((J2019*H2019)+(L2019*H2019)),2)</f>
        <v>2770.7</v>
      </c>
      <c r="O2019" s="37"/>
      <c r="P2019" s="55">
        <v>175.88</v>
      </c>
      <c r="Q2019" s="55">
        <v>25.21</v>
      </c>
      <c r="R2019" s="55">
        <v>3338.09</v>
      </c>
      <c r="S2019" s="55">
        <v>3338.09</v>
      </c>
      <c r="T2019" s="135">
        <f>N2019/S2019</f>
        <v>0.83002555353510532</v>
      </c>
      <c r="U2019" s="55">
        <f>TRUNC(J2019*H2019,2)</f>
        <v>2423.4299999999998</v>
      </c>
      <c r="V2019" s="55">
        <f>TRUNC(L2019*H2019,2)</f>
        <v>347.27</v>
      </c>
      <c r="X2019" s="36" t="b">
        <v>1</v>
      </c>
    </row>
    <row r="2020" spans="1:24" x14ac:dyDescent="0.25">
      <c r="A2020" s="42" t="s">
        <v>5109</v>
      </c>
      <c r="B2020" s="128" t="s">
        <v>2869</v>
      </c>
      <c r="C2020" s="50" t="s">
        <v>163</v>
      </c>
      <c r="D2020" s="51">
        <v>220059</v>
      </c>
      <c r="E2020" s="56" t="s">
        <v>625</v>
      </c>
      <c r="F2020" s="53" t="s">
        <v>164</v>
      </c>
      <c r="G2020" s="54">
        <v>553.63</v>
      </c>
      <c r="H2020" s="55">
        <v>553.63</v>
      </c>
      <c r="I2020" s="73">
        <v>29.4</v>
      </c>
      <c r="J2020" s="55">
        <v>24.4</v>
      </c>
      <c r="K2020" s="73">
        <v>10</v>
      </c>
      <c r="L2020" s="55">
        <v>8.3000000000000007</v>
      </c>
      <c r="M2020" s="55">
        <f>TRUNC(((J2020*G2020)+(L2020*G2020)),2)</f>
        <v>18103.7</v>
      </c>
      <c r="N2020" s="55">
        <f>TRUNC(((J2020*H2020)+(L2020*H2020)),2)</f>
        <v>18103.7</v>
      </c>
      <c r="O2020" s="37"/>
      <c r="P2020" s="55">
        <v>29.4</v>
      </c>
      <c r="Q2020" s="55">
        <v>10</v>
      </c>
      <c r="R2020" s="55">
        <v>21813.02</v>
      </c>
      <c r="S2020" s="55">
        <v>21813.02</v>
      </c>
      <c r="T2020" s="135">
        <f>N2020/S2020</f>
        <v>0.82994926883118436</v>
      </c>
      <c r="U2020" s="55">
        <f>TRUNC(J2020*H2020,2)</f>
        <v>13508.57</v>
      </c>
      <c r="V2020" s="55">
        <f>TRUNC(L2020*H2020,2)</f>
        <v>4595.12</v>
      </c>
      <c r="X2020" s="36" t="b">
        <v>1</v>
      </c>
    </row>
    <row r="2021" spans="1:24" x14ac:dyDescent="0.3">
      <c r="A2021" s="42" t="s">
        <v>5110</v>
      </c>
      <c r="B2021" s="128" t="s">
        <v>2870</v>
      </c>
      <c r="C2021" s="50" t="s">
        <v>163</v>
      </c>
      <c r="D2021" s="51">
        <v>221126</v>
      </c>
      <c r="E2021" s="56" t="s">
        <v>2871</v>
      </c>
      <c r="F2021" s="53" t="s">
        <v>164</v>
      </c>
      <c r="G2021" s="54">
        <v>73</v>
      </c>
      <c r="H2021" s="55">
        <v>73</v>
      </c>
      <c r="I2021" s="73">
        <v>126.64</v>
      </c>
      <c r="J2021" s="55">
        <v>105.12</v>
      </c>
      <c r="K2021" s="73">
        <v>24.97</v>
      </c>
      <c r="L2021" s="55">
        <v>20.72</v>
      </c>
      <c r="M2021" s="55">
        <f>TRUNC(((J2021*G2021)+(L2021*G2021)),2)</f>
        <v>9186.32</v>
      </c>
      <c r="N2021" s="55">
        <f>TRUNC(((J2021*H2021)+(L2021*H2021)),2)</f>
        <v>9186.32</v>
      </c>
      <c r="O2021" s="38"/>
      <c r="P2021" s="55">
        <v>126.64</v>
      </c>
      <c r="Q2021" s="55">
        <v>24.97</v>
      </c>
      <c r="R2021" s="55">
        <v>11067.53</v>
      </c>
      <c r="S2021" s="55">
        <v>11067.53</v>
      </c>
      <c r="T2021" s="135">
        <f>N2021/S2021</f>
        <v>0.83002440472264361</v>
      </c>
      <c r="U2021" s="55">
        <f>TRUNC(J2021*H2021,2)</f>
        <v>7673.76</v>
      </c>
      <c r="V2021" s="55">
        <f>TRUNC(L2021*H2021,2)</f>
        <v>1512.56</v>
      </c>
      <c r="X2021" s="36" t="b">
        <v>1</v>
      </c>
    </row>
    <row r="2022" spans="1:24" x14ac:dyDescent="0.25">
      <c r="A2022" s="42" t="s">
        <v>5111</v>
      </c>
      <c r="B2022" s="127" t="s">
        <v>2872</v>
      </c>
      <c r="C2022" s="132"/>
      <c r="D2022" s="132"/>
      <c r="E2022" s="47" t="s">
        <v>117</v>
      </c>
      <c r="F2022" s="132"/>
      <c r="G2022" s="48"/>
      <c r="H2022" s="48"/>
      <c r="I2022" s="72"/>
      <c r="J2022" s="48"/>
      <c r="K2022" s="72"/>
      <c r="L2022" s="48"/>
      <c r="M2022" s="49">
        <f>M2023</f>
        <v>158.35</v>
      </c>
      <c r="N2022" s="65">
        <f>N2023</f>
        <v>158.35</v>
      </c>
      <c r="O2022" s="37"/>
      <c r="P2022" s="48"/>
      <c r="Q2022" s="48"/>
      <c r="R2022" s="49">
        <v>190.8</v>
      </c>
      <c r="S2022" s="49">
        <v>190.8</v>
      </c>
      <c r="T2022" s="135">
        <f>N2022/S2022</f>
        <v>0.82992662473794543</v>
      </c>
      <c r="U2022" s="55">
        <f>TRUNC(J2022*H2022,2)</f>
        <v>0</v>
      </c>
      <c r="V2022" s="55">
        <f>TRUNC(L2022*H2022,2)</f>
        <v>0</v>
      </c>
      <c r="X2022" s="36" t="b">
        <v>1</v>
      </c>
    </row>
    <row r="2023" spans="1:24" ht="36" x14ac:dyDescent="0.3">
      <c r="A2023" s="42" t="s">
        <v>5112</v>
      </c>
      <c r="B2023" s="128" t="s">
        <v>2873</v>
      </c>
      <c r="C2023" s="50" t="s">
        <v>163</v>
      </c>
      <c r="D2023" s="51">
        <v>271713</v>
      </c>
      <c r="E2023" s="56" t="s">
        <v>2874</v>
      </c>
      <c r="F2023" s="53" t="s">
        <v>172</v>
      </c>
      <c r="G2023" s="54">
        <v>5</v>
      </c>
      <c r="H2023" s="55">
        <v>5</v>
      </c>
      <c r="I2023" s="73">
        <v>20.77</v>
      </c>
      <c r="J2023" s="55">
        <v>17.239999999999998</v>
      </c>
      <c r="K2023" s="73">
        <v>17.39</v>
      </c>
      <c r="L2023" s="55">
        <v>14.43</v>
      </c>
      <c r="M2023" s="55">
        <f>TRUNC(((J2023*G2023)+(L2023*G2023)),2)</f>
        <v>158.35</v>
      </c>
      <c r="N2023" s="55">
        <f>TRUNC(((J2023*H2023)+(L2023*H2023)),2)</f>
        <v>158.35</v>
      </c>
      <c r="O2023" s="313"/>
      <c r="P2023" s="55">
        <v>20.77</v>
      </c>
      <c r="Q2023" s="55">
        <v>17.39</v>
      </c>
      <c r="R2023" s="55">
        <v>190.8</v>
      </c>
      <c r="S2023" s="55">
        <v>190.8</v>
      </c>
      <c r="T2023" s="135">
        <f>N2023/S2023</f>
        <v>0.82992662473794543</v>
      </c>
      <c r="U2023" s="55">
        <f>TRUNC(J2023*H2023,2)</f>
        <v>86.2</v>
      </c>
      <c r="V2023" s="55">
        <f>TRUNC(L2023*H2023,2)</f>
        <v>72.150000000000006</v>
      </c>
      <c r="X2023" s="36" t="b">
        <v>1</v>
      </c>
    </row>
    <row r="2024" spans="1:24" x14ac:dyDescent="0.25">
      <c r="A2024" s="42" t="s">
        <v>5113</v>
      </c>
      <c r="B2024" s="126">
        <v>51</v>
      </c>
      <c r="C2024" s="131"/>
      <c r="D2024" s="131"/>
      <c r="E2024" s="43" t="s">
        <v>53</v>
      </c>
      <c r="F2024" s="44" t="s">
        <v>160</v>
      </c>
      <c r="G2024" s="45">
        <v>1</v>
      </c>
      <c r="H2024" s="46"/>
      <c r="I2024" s="72"/>
      <c r="J2024" s="46"/>
      <c r="K2024" s="72"/>
      <c r="L2024" s="46"/>
      <c r="M2024" s="45">
        <f>M2025+M2027+M2029</f>
        <v>3388.08</v>
      </c>
      <c r="N2024" s="45">
        <f>N2025+N2027+N2029</f>
        <v>3388.08</v>
      </c>
      <c r="O2024" s="37"/>
      <c r="P2024" s="46"/>
      <c r="Q2024" s="46"/>
      <c r="R2024" s="45">
        <v>4092.39</v>
      </c>
      <c r="S2024" s="45">
        <v>4092.39</v>
      </c>
      <c r="T2024" s="135">
        <f>N2024/S2024</f>
        <v>0.82789763438968422</v>
      </c>
      <c r="U2024" s="55">
        <f>TRUNC(J2024*H2024,2)</f>
        <v>0</v>
      </c>
      <c r="V2024" s="55">
        <f>TRUNC(L2024*H2024,2)</f>
        <v>0</v>
      </c>
      <c r="X2024" s="36" t="b">
        <v>1</v>
      </c>
    </row>
    <row r="2025" spans="1:24" x14ac:dyDescent="0.25">
      <c r="A2025" s="42" t="s">
        <v>5114</v>
      </c>
      <c r="B2025" s="127" t="s">
        <v>2875</v>
      </c>
      <c r="C2025" s="132"/>
      <c r="D2025" s="132"/>
      <c r="E2025" s="47" t="s">
        <v>73</v>
      </c>
      <c r="F2025" s="132"/>
      <c r="G2025" s="48"/>
      <c r="H2025" s="48"/>
      <c r="I2025" s="72"/>
      <c r="J2025" s="48"/>
      <c r="K2025" s="72"/>
      <c r="L2025" s="48"/>
      <c r="M2025" s="49">
        <f>M2026</f>
        <v>955.71</v>
      </c>
      <c r="N2025" s="65">
        <f>N2026</f>
        <v>955.71</v>
      </c>
      <c r="O2025" s="37"/>
      <c r="P2025" s="48"/>
      <c r="Q2025" s="48"/>
      <c r="R2025" s="49">
        <v>1154.6400000000001</v>
      </c>
      <c r="S2025" s="49">
        <v>1154.6400000000001</v>
      </c>
      <c r="T2025" s="135">
        <f>N2025/S2025</f>
        <v>0.82771253377676157</v>
      </c>
      <c r="U2025" s="55">
        <f>TRUNC(J2025*H2025,2)</f>
        <v>0</v>
      </c>
      <c r="V2025" s="55">
        <f>TRUNC(L2025*H2025,2)</f>
        <v>0</v>
      </c>
      <c r="X2025" s="36" t="b">
        <v>1</v>
      </c>
    </row>
    <row r="2026" spans="1:24" x14ac:dyDescent="0.25">
      <c r="A2026" s="42" t="s">
        <v>5115</v>
      </c>
      <c r="B2026" s="128" t="s">
        <v>2876</v>
      </c>
      <c r="C2026" s="50" t="s">
        <v>163</v>
      </c>
      <c r="D2026" s="51">
        <v>20202</v>
      </c>
      <c r="E2026" s="56" t="s">
        <v>236</v>
      </c>
      <c r="F2026" s="53" t="s">
        <v>164</v>
      </c>
      <c r="G2026" s="54">
        <v>432.45</v>
      </c>
      <c r="H2026" s="55">
        <v>432.45</v>
      </c>
      <c r="I2026" s="73">
        <v>0</v>
      </c>
      <c r="J2026" s="55">
        <v>0</v>
      </c>
      <c r="K2026" s="73">
        <v>2.67</v>
      </c>
      <c r="L2026" s="55">
        <v>2.21</v>
      </c>
      <c r="M2026" s="55">
        <f>TRUNC(((J2026*G2026)+(L2026*G2026)),2)</f>
        <v>955.71</v>
      </c>
      <c r="N2026" s="55">
        <f>TRUNC(((J2026*H2026)+(L2026*H2026)),2)</f>
        <v>955.71</v>
      </c>
      <c r="O2026" s="37"/>
      <c r="P2026" s="55">
        <v>0</v>
      </c>
      <c r="Q2026" s="55">
        <v>2.67</v>
      </c>
      <c r="R2026" s="55">
        <v>1154.6400000000001</v>
      </c>
      <c r="S2026" s="55">
        <v>1154.6400000000001</v>
      </c>
      <c r="T2026" s="135">
        <f>N2026/S2026</f>
        <v>0.82771253377676157</v>
      </c>
      <c r="U2026" s="55">
        <f>TRUNC(J2026*H2026,2)</f>
        <v>0</v>
      </c>
      <c r="V2026" s="55">
        <f>TRUNC(L2026*H2026,2)</f>
        <v>955.71</v>
      </c>
      <c r="X2026" s="36" t="b">
        <v>1</v>
      </c>
    </row>
    <row r="2027" spans="1:24" x14ac:dyDescent="0.25">
      <c r="A2027" s="42" t="s">
        <v>5116</v>
      </c>
      <c r="B2027" s="127" t="s">
        <v>2877</v>
      </c>
      <c r="C2027" s="132"/>
      <c r="D2027" s="132"/>
      <c r="E2027" s="47" t="s">
        <v>75</v>
      </c>
      <c r="F2027" s="132"/>
      <c r="G2027" s="48"/>
      <c r="H2027" s="48"/>
      <c r="I2027" s="72"/>
      <c r="J2027" s="48"/>
      <c r="K2027" s="72"/>
      <c r="L2027" s="48"/>
      <c r="M2027" s="314">
        <f>M2028</f>
        <v>313.37</v>
      </c>
      <c r="N2027" s="314">
        <f>N2028</f>
        <v>313.37</v>
      </c>
      <c r="O2027" s="37"/>
      <c r="P2027" s="48"/>
      <c r="Q2027" s="48"/>
      <c r="R2027" s="314">
        <v>377.65</v>
      </c>
      <c r="S2027" s="314">
        <v>377.65</v>
      </c>
      <c r="T2027" s="135">
        <f>N2027/S2027</f>
        <v>0.82978948762081295</v>
      </c>
      <c r="U2027" s="55">
        <f>TRUNC(J2027*H2027,2)</f>
        <v>0</v>
      </c>
      <c r="V2027" s="55">
        <f>TRUNC(L2027*H2027,2)</f>
        <v>0</v>
      </c>
      <c r="X2027" s="36" t="b">
        <v>1</v>
      </c>
    </row>
    <row r="2028" spans="1:24" x14ac:dyDescent="0.25">
      <c r="A2028" s="42" t="s">
        <v>5117</v>
      </c>
      <c r="B2028" s="128" t="s">
        <v>2878</v>
      </c>
      <c r="C2028" s="50" t="s">
        <v>163</v>
      </c>
      <c r="D2028" s="51">
        <v>30101</v>
      </c>
      <c r="E2028" s="56" t="s">
        <v>230</v>
      </c>
      <c r="F2028" s="53" t="s">
        <v>211</v>
      </c>
      <c r="G2028" s="54">
        <v>8.64</v>
      </c>
      <c r="H2028" s="55">
        <v>8.64</v>
      </c>
      <c r="I2028" s="73">
        <v>34.11</v>
      </c>
      <c r="J2028" s="55">
        <v>28.31</v>
      </c>
      <c r="K2028" s="73">
        <v>9.6</v>
      </c>
      <c r="L2028" s="55">
        <v>7.96</v>
      </c>
      <c r="M2028" s="55">
        <f>TRUNC(((J2028*G2028)+(L2028*G2028)),2)</f>
        <v>313.37</v>
      </c>
      <c r="N2028" s="55">
        <f>TRUNC(((J2028*H2028)+(L2028*H2028)),2)</f>
        <v>313.37</v>
      </c>
      <c r="O2028" s="37"/>
      <c r="P2028" s="55">
        <v>34.11</v>
      </c>
      <c r="Q2028" s="55">
        <v>9.6</v>
      </c>
      <c r="R2028" s="55">
        <v>377.65</v>
      </c>
      <c r="S2028" s="55">
        <v>377.65</v>
      </c>
      <c r="T2028" s="135">
        <f>N2028/S2028</f>
        <v>0.82978948762081295</v>
      </c>
      <c r="U2028" s="55">
        <f>TRUNC(J2028*H2028,2)</f>
        <v>244.59</v>
      </c>
      <c r="V2028" s="55">
        <f>TRUNC(L2028*H2028,2)</f>
        <v>68.77</v>
      </c>
      <c r="X2028" s="36" t="b">
        <v>1</v>
      </c>
    </row>
    <row r="2029" spans="1:24" x14ac:dyDescent="0.25">
      <c r="A2029" s="42" t="s">
        <v>5118</v>
      </c>
      <c r="B2029" s="127" t="s">
        <v>2879</v>
      </c>
      <c r="C2029" s="132"/>
      <c r="D2029" s="132"/>
      <c r="E2029" s="47" t="s">
        <v>77</v>
      </c>
      <c r="F2029" s="132"/>
      <c r="G2029" s="48"/>
      <c r="H2029" s="48"/>
      <c r="I2029" s="72"/>
      <c r="J2029" s="48"/>
      <c r="K2029" s="72"/>
      <c r="L2029" s="48"/>
      <c r="M2029" s="49">
        <f>SUM(M2030:M2031)</f>
        <v>2119</v>
      </c>
      <c r="N2029" s="65">
        <f>SUM(N2030:N2031)</f>
        <v>2119</v>
      </c>
      <c r="O2029" s="37"/>
      <c r="P2029" s="48"/>
      <c r="Q2029" s="48"/>
      <c r="R2029" s="49">
        <v>2560.1</v>
      </c>
      <c r="S2029" s="49">
        <v>2560.1</v>
      </c>
      <c r="T2029" s="135">
        <f>N2029/S2029</f>
        <v>0.82770204288894966</v>
      </c>
      <c r="U2029" s="55">
        <f>TRUNC(J2029*H2029,2)</f>
        <v>0</v>
      </c>
      <c r="V2029" s="55">
        <f>TRUNC(L2029*H2029,2)</f>
        <v>0</v>
      </c>
      <c r="X2029" s="36" t="b">
        <v>1</v>
      </c>
    </row>
    <row r="2030" spans="1:24" ht="24" x14ac:dyDescent="0.3">
      <c r="A2030" s="42" t="s">
        <v>5119</v>
      </c>
      <c r="B2030" s="128" t="s">
        <v>2880</v>
      </c>
      <c r="C2030" s="50" t="s">
        <v>163</v>
      </c>
      <c r="D2030" s="51">
        <v>41140</v>
      </c>
      <c r="E2030" s="52" t="s">
        <v>3036</v>
      </c>
      <c r="F2030" s="53" t="s">
        <v>164</v>
      </c>
      <c r="G2030" s="54">
        <v>432.45</v>
      </c>
      <c r="H2030" s="55">
        <v>432.45</v>
      </c>
      <c r="I2030" s="73">
        <v>0</v>
      </c>
      <c r="J2030" s="55">
        <v>0</v>
      </c>
      <c r="K2030" s="73">
        <v>2.72</v>
      </c>
      <c r="L2030" s="55">
        <v>2.25</v>
      </c>
      <c r="M2030" s="55">
        <f>TRUNC(((J2030*G2030)+(L2030*G2030)),2)</f>
        <v>973.01</v>
      </c>
      <c r="N2030" s="55">
        <f>TRUNC(((J2030*H2030)+(L2030*H2030)),2)</f>
        <v>973.01</v>
      </c>
      <c r="O2030" s="38"/>
      <c r="P2030" s="55">
        <v>0</v>
      </c>
      <c r="Q2030" s="55">
        <v>2.72</v>
      </c>
      <c r="R2030" s="55">
        <v>1176.26</v>
      </c>
      <c r="S2030" s="55">
        <v>1176.26</v>
      </c>
      <c r="T2030" s="135">
        <f>N2030/S2030</f>
        <v>0.82720656997602571</v>
      </c>
      <c r="U2030" s="55">
        <f>TRUNC(J2030*H2030,2)</f>
        <v>0</v>
      </c>
      <c r="V2030" s="55">
        <f>TRUNC(L2030*H2030,2)</f>
        <v>973.01</v>
      </c>
      <c r="X2030" s="36" t="b">
        <v>1</v>
      </c>
    </row>
    <row r="2031" spans="1:24" ht="24" x14ac:dyDescent="0.3">
      <c r="A2031" s="42" t="s">
        <v>5120</v>
      </c>
      <c r="B2031" s="128" t="s">
        <v>2881</v>
      </c>
      <c r="C2031" s="50" t="s">
        <v>217</v>
      </c>
      <c r="D2031" s="51">
        <v>97083</v>
      </c>
      <c r="E2031" s="56" t="s">
        <v>243</v>
      </c>
      <c r="F2031" s="53" t="s">
        <v>164</v>
      </c>
      <c r="G2031" s="54">
        <v>432.45</v>
      </c>
      <c r="H2031" s="55">
        <v>432.45</v>
      </c>
      <c r="I2031" s="73">
        <v>0.93</v>
      </c>
      <c r="J2031" s="55">
        <v>0.77</v>
      </c>
      <c r="K2031" s="73">
        <v>2.27</v>
      </c>
      <c r="L2031" s="55">
        <v>1.88</v>
      </c>
      <c r="M2031" s="55">
        <f>TRUNC(((J2031*G2031)+(L2031*G2031)),2)</f>
        <v>1145.99</v>
      </c>
      <c r="N2031" s="55">
        <f>TRUNC(((J2031*H2031)+(L2031*H2031)),2)</f>
        <v>1145.99</v>
      </c>
      <c r="O2031" s="38"/>
      <c r="P2031" s="55">
        <v>0.93</v>
      </c>
      <c r="Q2031" s="55">
        <v>2.27</v>
      </c>
      <c r="R2031" s="55">
        <v>1383.84</v>
      </c>
      <c r="S2031" s="55">
        <v>1383.84</v>
      </c>
      <c r="T2031" s="135">
        <f>N2031/S2031</f>
        <v>0.82812319343276686</v>
      </c>
      <c r="U2031" s="55">
        <f>TRUNC(J2031*H2031,2)</f>
        <v>332.98</v>
      </c>
      <c r="V2031" s="55">
        <f>TRUNC(L2031*H2031,2)</f>
        <v>813</v>
      </c>
      <c r="X2031" s="36" t="b">
        <v>1</v>
      </c>
    </row>
    <row r="2032" spans="1:24" x14ac:dyDescent="0.25">
      <c r="A2032" s="42" t="s">
        <v>5121</v>
      </c>
      <c r="B2032" s="126">
        <v>52</v>
      </c>
      <c r="C2032" s="131"/>
      <c r="D2032" s="131"/>
      <c r="E2032" s="43" t="s">
        <v>54</v>
      </c>
      <c r="F2032" s="44" t="s">
        <v>160</v>
      </c>
      <c r="G2032" s="45">
        <v>1</v>
      </c>
      <c r="H2032" s="46"/>
      <c r="I2032" s="72"/>
      <c r="J2032" s="46"/>
      <c r="K2032" s="72"/>
      <c r="L2032" s="46"/>
      <c r="M2032" s="45">
        <f>M2033</f>
        <v>1970.6</v>
      </c>
      <c r="N2032" s="45">
        <f>N2033</f>
        <v>1970.6</v>
      </c>
      <c r="O2032" s="37"/>
      <c r="P2032" s="46"/>
      <c r="Q2032" s="46"/>
      <c r="R2032" s="45">
        <v>2373.96</v>
      </c>
      <c r="S2032" s="45">
        <v>2373.96</v>
      </c>
      <c r="T2032" s="135">
        <f>N2032/S2032</f>
        <v>0.83008980774739249</v>
      </c>
      <c r="U2032" s="55">
        <f>TRUNC(J2032*H2032,2)</f>
        <v>0</v>
      </c>
      <c r="V2032" s="55">
        <f>TRUNC(L2032*H2032,2)</f>
        <v>0</v>
      </c>
      <c r="X2032" s="36" t="b">
        <v>1</v>
      </c>
    </row>
    <row r="2033" spans="1:24" x14ac:dyDescent="0.25">
      <c r="A2033" s="42" t="s">
        <v>5122</v>
      </c>
      <c r="B2033" s="127" t="s">
        <v>2882</v>
      </c>
      <c r="C2033" s="132"/>
      <c r="D2033" s="132"/>
      <c r="E2033" s="47" t="s">
        <v>83</v>
      </c>
      <c r="F2033" s="132"/>
      <c r="G2033" s="48"/>
      <c r="H2033" s="48"/>
      <c r="I2033" s="72"/>
      <c r="J2033" s="48"/>
      <c r="K2033" s="72"/>
      <c r="L2033" s="48"/>
      <c r="M2033" s="314">
        <f>M2034</f>
        <v>1970.6</v>
      </c>
      <c r="N2033" s="314">
        <f>N2034</f>
        <v>1970.6</v>
      </c>
      <c r="O2033" s="37"/>
      <c r="P2033" s="48"/>
      <c r="Q2033" s="48"/>
      <c r="R2033" s="314">
        <v>2373.96</v>
      </c>
      <c r="S2033" s="314">
        <v>2373.96</v>
      </c>
      <c r="T2033" s="135">
        <f>N2033/S2033</f>
        <v>0.83008980774739249</v>
      </c>
      <c r="U2033" s="55">
        <f>TRUNC(J2033*H2033,2)</f>
        <v>0</v>
      </c>
      <c r="V2033" s="55">
        <f>TRUNC(L2033*H2033,2)</f>
        <v>0</v>
      </c>
      <c r="X2033" s="36" t="b">
        <v>1</v>
      </c>
    </row>
    <row r="2034" spans="1:24" ht="24" x14ac:dyDescent="0.3">
      <c r="A2034" s="42" t="s">
        <v>5123</v>
      </c>
      <c r="B2034" s="128" t="s">
        <v>2883</v>
      </c>
      <c r="C2034" s="50" t="s">
        <v>197</v>
      </c>
      <c r="D2034" s="57" t="s">
        <v>2884</v>
      </c>
      <c r="E2034" s="56" t="s">
        <v>2885</v>
      </c>
      <c r="F2034" s="53" t="s">
        <v>160</v>
      </c>
      <c r="G2034" s="54">
        <v>2</v>
      </c>
      <c r="H2034" s="55">
        <v>2</v>
      </c>
      <c r="I2034" s="73">
        <v>1073.4100000000001</v>
      </c>
      <c r="J2034" s="55">
        <v>891.03</v>
      </c>
      <c r="K2034" s="73">
        <v>113.57</v>
      </c>
      <c r="L2034" s="55">
        <v>94.27</v>
      </c>
      <c r="M2034" s="55">
        <f>TRUNC(((J2034*G2034)+(L2034*G2034)),2)</f>
        <v>1970.6</v>
      </c>
      <c r="N2034" s="55">
        <f>TRUNC(((J2034*H2034)+(L2034*H2034)),2)</f>
        <v>1970.6</v>
      </c>
      <c r="O2034" s="38"/>
      <c r="P2034" s="55">
        <v>1073.4100000000001</v>
      </c>
      <c r="Q2034" s="55">
        <v>113.57</v>
      </c>
      <c r="R2034" s="55">
        <v>2373.96</v>
      </c>
      <c r="S2034" s="55">
        <v>2373.96</v>
      </c>
      <c r="T2034" s="135">
        <f>N2034/S2034</f>
        <v>0.83008980774739249</v>
      </c>
      <c r="U2034" s="55">
        <f>TRUNC(J2034*H2034,2)</f>
        <v>1782.06</v>
      </c>
      <c r="V2034" s="55">
        <f>TRUNC(L2034*H2034,2)</f>
        <v>188.54</v>
      </c>
      <c r="X2034" s="36" t="b">
        <v>1</v>
      </c>
    </row>
    <row r="2035" spans="1:24" x14ac:dyDescent="0.25">
      <c r="A2035" s="42" t="s">
        <v>5124</v>
      </c>
      <c r="B2035" s="126">
        <v>53</v>
      </c>
      <c r="C2035" s="131"/>
      <c r="D2035" s="131"/>
      <c r="E2035" s="43" t="s">
        <v>55</v>
      </c>
      <c r="F2035" s="44" t="s">
        <v>160</v>
      </c>
      <c r="G2035" s="45">
        <v>1</v>
      </c>
      <c r="H2035" s="46"/>
      <c r="I2035" s="72"/>
      <c r="J2035" s="46"/>
      <c r="K2035" s="72"/>
      <c r="L2035" s="46"/>
      <c r="M2035" s="45">
        <f>M2036+M2038</f>
        <v>13.02</v>
      </c>
      <c r="N2035" s="45">
        <f>N2036+N2038</f>
        <v>13.02</v>
      </c>
      <c r="O2035" s="37"/>
      <c r="P2035" s="46"/>
      <c r="Q2035" s="46"/>
      <c r="R2035" s="45">
        <v>15.69</v>
      </c>
      <c r="S2035" s="45">
        <v>15.69</v>
      </c>
      <c r="T2035" s="135">
        <f>N2035/S2035</f>
        <v>0.82982791586998084</v>
      </c>
      <c r="U2035" s="55">
        <f>TRUNC(J2035*H2035,2)</f>
        <v>0</v>
      </c>
      <c r="V2035" s="55">
        <f>TRUNC(L2035*H2035,2)</f>
        <v>0</v>
      </c>
      <c r="X2035" s="36" t="b">
        <v>1</v>
      </c>
    </row>
    <row r="2036" spans="1:24" x14ac:dyDescent="0.25">
      <c r="A2036" s="42" t="s">
        <v>5125</v>
      </c>
      <c r="B2036" s="127" t="s">
        <v>2886</v>
      </c>
      <c r="C2036" s="132"/>
      <c r="D2036" s="132"/>
      <c r="E2036" s="47" t="s">
        <v>73</v>
      </c>
      <c r="F2036" s="132"/>
      <c r="G2036" s="48"/>
      <c r="H2036" s="48"/>
      <c r="I2036" s="72"/>
      <c r="J2036" s="48"/>
      <c r="K2036" s="72"/>
      <c r="L2036" s="48"/>
      <c r="M2036" s="314">
        <f>M2037</f>
        <v>6.13</v>
      </c>
      <c r="N2036" s="314">
        <f>N2037</f>
        <v>6.13</v>
      </c>
      <c r="O2036" s="37"/>
      <c r="P2036" s="48"/>
      <c r="Q2036" s="48"/>
      <c r="R2036" s="314">
        <v>7.39</v>
      </c>
      <c r="S2036" s="314">
        <v>7.39</v>
      </c>
      <c r="T2036" s="135">
        <f>N2036/S2036</f>
        <v>0.82949932341001353</v>
      </c>
      <c r="U2036" s="55">
        <f>TRUNC(J2036*H2036,2)</f>
        <v>0</v>
      </c>
      <c r="V2036" s="55">
        <f>TRUNC(L2036*H2036,2)</f>
        <v>0</v>
      </c>
      <c r="X2036" s="36" t="b">
        <v>1</v>
      </c>
    </row>
    <row r="2037" spans="1:24" ht="24" x14ac:dyDescent="0.3">
      <c r="A2037" s="42" t="s">
        <v>5126</v>
      </c>
      <c r="B2037" s="128" t="s">
        <v>2887</v>
      </c>
      <c r="C2037" s="50" t="s">
        <v>163</v>
      </c>
      <c r="D2037" s="51">
        <v>20118</v>
      </c>
      <c r="E2037" s="52" t="s">
        <v>3066</v>
      </c>
      <c r="F2037" s="53" t="s">
        <v>211</v>
      </c>
      <c r="G2037" s="54">
        <v>0.19</v>
      </c>
      <c r="H2037" s="55">
        <v>0.19</v>
      </c>
      <c r="I2037" s="73">
        <v>0</v>
      </c>
      <c r="J2037" s="55">
        <v>0</v>
      </c>
      <c r="K2037" s="73">
        <v>38.93</v>
      </c>
      <c r="L2037" s="55">
        <v>32.31</v>
      </c>
      <c r="M2037" s="55">
        <f>TRUNC(((J2037*G2037)+(L2037*G2037)),2)</f>
        <v>6.13</v>
      </c>
      <c r="N2037" s="55">
        <f>TRUNC(((J2037*H2037)+(L2037*H2037)),2)</f>
        <v>6.13</v>
      </c>
      <c r="O2037" s="38"/>
      <c r="P2037" s="55">
        <v>0</v>
      </c>
      <c r="Q2037" s="55">
        <v>38.93</v>
      </c>
      <c r="R2037" s="55">
        <v>7.39</v>
      </c>
      <c r="S2037" s="55">
        <v>7.39</v>
      </c>
      <c r="T2037" s="135">
        <f>N2037/S2037</f>
        <v>0.82949932341001353</v>
      </c>
      <c r="U2037" s="55">
        <f>TRUNC(J2037*H2037,2)</f>
        <v>0</v>
      </c>
      <c r="V2037" s="55">
        <f>TRUNC(L2037*H2037,2)</f>
        <v>6.13</v>
      </c>
      <c r="X2037" s="36" t="b">
        <v>1</v>
      </c>
    </row>
    <row r="2038" spans="1:24" x14ac:dyDescent="0.25">
      <c r="A2038" s="42" t="s">
        <v>5127</v>
      </c>
      <c r="B2038" s="127" t="s">
        <v>2888</v>
      </c>
      <c r="C2038" s="132"/>
      <c r="D2038" s="132"/>
      <c r="E2038" s="47" t="s">
        <v>75</v>
      </c>
      <c r="F2038" s="132"/>
      <c r="G2038" s="48"/>
      <c r="H2038" s="48"/>
      <c r="I2038" s="72"/>
      <c r="J2038" s="48"/>
      <c r="K2038" s="72"/>
      <c r="L2038" s="48"/>
      <c r="M2038" s="314">
        <f>M2039</f>
        <v>6.89</v>
      </c>
      <c r="N2038" s="314">
        <f>N2039</f>
        <v>6.89</v>
      </c>
      <c r="O2038" s="37"/>
      <c r="P2038" s="48"/>
      <c r="Q2038" s="48"/>
      <c r="R2038" s="314">
        <v>8.3000000000000007</v>
      </c>
      <c r="S2038" s="314">
        <v>8.3000000000000007</v>
      </c>
      <c r="T2038" s="135">
        <f>N2038/S2038</f>
        <v>0.83012048192771071</v>
      </c>
      <c r="U2038" s="55">
        <f>TRUNC(J2038*H2038,2)</f>
        <v>0</v>
      </c>
      <c r="V2038" s="55">
        <f>TRUNC(L2038*H2038,2)</f>
        <v>0</v>
      </c>
      <c r="X2038" s="36" t="b">
        <v>1</v>
      </c>
    </row>
    <row r="2039" spans="1:24" x14ac:dyDescent="0.25">
      <c r="A2039" s="42" t="s">
        <v>5128</v>
      </c>
      <c r="B2039" s="128" t="s">
        <v>2889</v>
      </c>
      <c r="C2039" s="50" t="s">
        <v>163</v>
      </c>
      <c r="D2039" s="51">
        <v>30101</v>
      </c>
      <c r="E2039" s="56" t="s">
        <v>230</v>
      </c>
      <c r="F2039" s="53" t="s">
        <v>211</v>
      </c>
      <c r="G2039" s="54">
        <v>0.19</v>
      </c>
      <c r="H2039" s="55">
        <v>0.19</v>
      </c>
      <c r="I2039" s="73">
        <v>34.11</v>
      </c>
      <c r="J2039" s="55">
        <v>28.31</v>
      </c>
      <c r="K2039" s="73">
        <v>9.6</v>
      </c>
      <c r="L2039" s="55">
        <v>7.96</v>
      </c>
      <c r="M2039" s="55">
        <f>TRUNC(((J2039*G2039)+(L2039*G2039)),2)</f>
        <v>6.89</v>
      </c>
      <c r="N2039" s="55">
        <f>TRUNC(((J2039*H2039)+(L2039*H2039)),2)</f>
        <v>6.89</v>
      </c>
      <c r="O2039" s="37"/>
      <c r="P2039" s="55">
        <v>34.11</v>
      </c>
      <c r="Q2039" s="55">
        <v>9.6</v>
      </c>
      <c r="R2039" s="55">
        <v>8.3000000000000007</v>
      </c>
      <c r="S2039" s="55">
        <v>8.3000000000000007</v>
      </c>
      <c r="T2039" s="135">
        <f>N2039/S2039</f>
        <v>0.83012048192771071</v>
      </c>
      <c r="U2039" s="55">
        <f>TRUNC(J2039*H2039,2)</f>
        <v>5.37</v>
      </c>
      <c r="V2039" s="55">
        <f>TRUNC(L2039*H2039,2)</f>
        <v>1.51</v>
      </c>
      <c r="X2039" s="36" t="b">
        <v>1</v>
      </c>
    </row>
    <row r="2040" spans="1:24" x14ac:dyDescent="0.25">
      <c r="A2040" s="42" t="s">
        <v>5129</v>
      </c>
      <c r="B2040" s="126">
        <v>54</v>
      </c>
      <c r="C2040" s="131"/>
      <c r="D2040" s="131"/>
      <c r="E2040" s="43" t="s">
        <v>57</v>
      </c>
      <c r="F2040" s="44" t="s">
        <v>160</v>
      </c>
      <c r="G2040" s="45">
        <v>1</v>
      </c>
      <c r="H2040" s="46"/>
      <c r="I2040" s="72"/>
      <c r="J2040" s="46"/>
      <c r="K2040" s="72"/>
      <c r="L2040" s="46"/>
      <c r="M2040" s="45">
        <f>M2041</f>
        <v>4670.8999999999996</v>
      </c>
      <c r="N2040" s="45">
        <f>N2041</f>
        <v>4670.8999999999996</v>
      </c>
      <c r="O2040" s="37"/>
      <c r="P2040" s="46"/>
      <c r="Q2040" s="46"/>
      <c r="R2040" s="45">
        <v>5627.39</v>
      </c>
      <c r="S2040" s="45">
        <v>5627.39</v>
      </c>
      <c r="T2040" s="135">
        <f>N2040/S2040</f>
        <v>0.8300295518881754</v>
      </c>
      <c r="U2040" s="55">
        <f>TRUNC(J2040*H2040,2)</f>
        <v>0</v>
      </c>
      <c r="V2040" s="55">
        <f>TRUNC(L2040*H2040,2)</f>
        <v>0</v>
      </c>
      <c r="X2040" s="36" t="b">
        <v>1</v>
      </c>
    </row>
    <row r="2041" spans="1:24" x14ac:dyDescent="0.25">
      <c r="A2041" s="42" t="s">
        <v>5130</v>
      </c>
      <c r="B2041" s="127" t="s">
        <v>2890</v>
      </c>
      <c r="C2041" s="132"/>
      <c r="D2041" s="132"/>
      <c r="E2041" s="47" t="s">
        <v>73</v>
      </c>
      <c r="F2041" s="132"/>
      <c r="G2041" s="48"/>
      <c r="H2041" s="48"/>
      <c r="I2041" s="72"/>
      <c r="J2041" s="48"/>
      <c r="K2041" s="72"/>
      <c r="L2041" s="48"/>
      <c r="M2041" s="314">
        <f>M2042</f>
        <v>4670.8999999999996</v>
      </c>
      <c r="N2041" s="314">
        <f>N2042</f>
        <v>4670.8999999999996</v>
      </c>
      <c r="O2041" s="37"/>
      <c r="P2041" s="48"/>
      <c r="Q2041" s="48"/>
      <c r="R2041" s="314">
        <v>5627.39</v>
      </c>
      <c r="S2041" s="314">
        <v>5627.39</v>
      </c>
      <c r="T2041" s="135">
        <f>N2041/S2041</f>
        <v>0.8300295518881754</v>
      </c>
      <c r="U2041" s="55">
        <f>TRUNC(J2041*H2041,2)</f>
        <v>0</v>
      </c>
      <c r="V2041" s="55">
        <f>TRUNC(L2041*H2041,2)</f>
        <v>0</v>
      </c>
      <c r="X2041" s="36" t="b">
        <v>1</v>
      </c>
    </row>
    <row r="2042" spans="1:24" ht="24" x14ac:dyDescent="0.3">
      <c r="A2042" s="42" t="s">
        <v>5131</v>
      </c>
      <c r="B2042" s="128" t="s">
        <v>2891</v>
      </c>
      <c r="C2042" s="50" t="s">
        <v>163</v>
      </c>
      <c r="D2042" s="51">
        <v>20600</v>
      </c>
      <c r="E2042" s="52" t="s">
        <v>3098</v>
      </c>
      <c r="F2042" s="53" t="s">
        <v>164</v>
      </c>
      <c r="G2042" s="54">
        <v>73.86</v>
      </c>
      <c r="H2042" s="55">
        <v>73.86</v>
      </c>
      <c r="I2042" s="73">
        <v>58.67</v>
      </c>
      <c r="J2042" s="55">
        <v>48.7</v>
      </c>
      <c r="K2042" s="73">
        <v>17.52</v>
      </c>
      <c r="L2042" s="55">
        <v>14.54</v>
      </c>
      <c r="M2042" s="55">
        <f>TRUNC(((J2042*G2042)+(L2042*G2042)),2)</f>
        <v>4670.8999999999996</v>
      </c>
      <c r="N2042" s="55">
        <f>TRUNC(((J2042*H2042)+(L2042*H2042)),2)</f>
        <v>4670.8999999999996</v>
      </c>
      <c r="O2042" s="38"/>
      <c r="P2042" s="55">
        <v>58.67</v>
      </c>
      <c r="Q2042" s="55">
        <v>17.52</v>
      </c>
      <c r="R2042" s="55">
        <v>5627.39</v>
      </c>
      <c r="S2042" s="55">
        <v>5627.39</v>
      </c>
      <c r="T2042" s="135">
        <f>N2042/S2042</f>
        <v>0.8300295518881754</v>
      </c>
      <c r="U2042" s="55">
        <f>TRUNC(J2042*H2042,2)</f>
        <v>3596.98</v>
      </c>
      <c r="V2042" s="55">
        <f>TRUNC(L2042*H2042,2)</f>
        <v>1073.92</v>
      </c>
      <c r="X2042" s="36" t="b">
        <v>1</v>
      </c>
    </row>
    <row r="2043" spans="1:24" x14ac:dyDescent="0.25">
      <c r="A2043" s="42" t="s">
        <v>5132</v>
      </c>
      <c r="B2043" s="126">
        <v>55</v>
      </c>
      <c r="C2043" s="131"/>
      <c r="D2043" s="131"/>
      <c r="E2043" s="43" t="s">
        <v>2892</v>
      </c>
      <c r="F2043" s="44" t="s">
        <v>160</v>
      </c>
      <c r="G2043" s="45">
        <v>1</v>
      </c>
      <c r="H2043" s="46"/>
      <c r="I2043" s="72"/>
      <c r="J2043" s="46"/>
      <c r="K2043" s="72"/>
      <c r="L2043" s="46"/>
      <c r="M2043" s="45">
        <f>M2044+M2049+M2051+M2053+M2056+M2059+M2063+M2070</f>
        <v>71169</v>
      </c>
      <c r="N2043" s="45">
        <f>N2044+N2049+N2051+N2053+N2056+N2059+N2063+N2070</f>
        <v>71169</v>
      </c>
      <c r="O2043" s="37"/>
      <c r="P2043" s="46"/>
      <c r="Q2043" s="46"/>
      <c r="R2043" s="45">
        <v>85759.360000000001</v>
      </c>
      <c r="S2043" s="45">
        <v>85759.360000000001</v>
      </c>
      <c r="T2043" s="135">
        <f>N2043/S2043</f>
        <v>0.82986859976566985</v>
      </c>
      <c r="U2043" s="55">
        <f>TRUNC(J2043*H2043,2)</f>
        <v>0</v>
      </c>
      <c r="V2043" s="55">
        <f>TRUNC(L2043*H2043,2)</f>
        <v>0</v>
      </c>
      <c r="X2043" s="36" t="b">
        <v>1</v>
      </c>
    </row>
    <row r="2044" spans="1:24" x14ac:dyDescent="0.25">
      <c r="A2044" s="42" t="s">
        <v>5133</v>
      </c>
      <c r="B2044" s="127" t="s">
        <v>2893</v>
      </c>
      <c r="C2044" s="132"/>
      <c r="D2044" s="132"/>
      <c r="E2044" s="47" t="s">
        <v>73</v>
      </c>
      <c r="F2044" s="132"/>
      <c r="G2044" s="48"/>
      <c r="H2044" s="48"/>
      <c r="I2044" s="72"/>
      <c r="J2044" s="48"/>
      <c r="K2044" s="72"/>
      <c r="L2044" s="48"/>
      <c r="M2044" s="49">
        <f>SUM(M2045:M2048)</f>
        <v>2516.7000000000003</v>
      </c>
      <c r="N2044" s="65">
        <f>SUM(N2045:N2048)</f>
        <v>2516.7000000000003</v>
      </c>
      <c r="O2044" s="37"/>
      <c r="P2044" s="48"/>
      <c r="Q2044" s="48"/>
      <c r="R2044" s="49">
        <v>3038.34</v>
      </c>
      <c r="S2044" s="49">
        <v>3038.34</v>
      </c>
      <c r="T2044" s="135">
        <f>N2044/S2044</f>
        <v>0.8283141452240369</v>
      </c>
      <c r="U2044" s="55">
        <f>TRUNC(J2044*H2044,2)</f>
        <v>0</v>
      </c>
      <c r="V2044" s="55">
        <f>TRUNC(L2044*H2044,2)</f>
        <v>0</v>
      </c>
      <c r="X2044" s="36" t="b">
        <v>1</v>
      </c>
    </row>
    <row r="2045" spans="1:24" x14ac:dyDescent="0.3">
      <c r="A2045" s="42" t="s">
        <v>5134</v>
      </c>
      <c r="B2045" s="128" t="s">
        <v>2894</v>
      </c>
      <c r="C2045" s="50" t="s">
        <v>163</v>
      </c>
      <c r="D2045" s="51">
        <v>20121</v>
      </c>
      <c r="E2045" s="56" t="s">
        <v>215</v>
      </c>
      <c r="F2045" s="53" t="s">
        <v>211</v>
      </c>
      <c r="G2045" s="54">
        <v>9</v>
      </c>
      <c r="H2045" s="55">
        <v>9</v>
      </c>
      <c r="I2045" s="73">
        <v>0</v>
      </c>
      <c r="J2045" s="55">
        <v>0</v>
      </c>
      <c r="K2045" s="73">
        <v>161.93</v>
      </c>
      <c r="L2045" s="55">
        <v>134.41</v>
      </c>
      <c r="M2045" s="55">
        <f>TRUNC(((J2045*G2045)+(L2045*G2045)),2)</f>
        <v>1209.69</v>
      </c>
      <c r="N2045" s="55">
        <f>TRUNC(((J2045*H2045)+(L2045*H2045)),2)</f>
        <v>1209.69</v>
      </c>
      <c r="O2045" s="38"/>
      <c r="P2045" s="55">
        <v>0</v>
      </c>
      <c r="Q2045" s="55">
        <v>161.93</v>
      </c>
      <c r="R2045" s="55">
        <v>1457.37</v>
      </c>
      <c r="S2045" s="55">
        <v>1457.37</v>
      </c>
      <c r="T2045" s="135">
        <f>N2045/S2045</f>
        <v>0.83005002161427788</v>
      </c>
      <c r="U2045" s="55">
        <f>TRUNC(J2045*H2045,2)</f>
        <v>0</v>
      </c>
      <c r="V2045" s="55">
        <f>TRUNC(L2045*H2045,2)</f>
        <v>1209.69</v>
      </c>
      <c r="X2045" s="36" t="b">
        <v>1</v>
      </c>
    </row>
    <row r="2046" spans="1:24" ht="24" x14ac:dyDescent="0.3">
      <c r="A2046" s="42" t="s">
        <v>5135</v>
      </c>
      <c r="B2046" s="128" t="s">
        <v>2895</v>
      </c>
      <c r="C2046" s="50" t="s">
        <v>217</v>
      </c>
      <c r="D2046" s="51">
        <v>97638</v>
      </c>
      <c r="E2046" s="52" t="s">
        <v>3099</v>
      </c>
      <c r="F2046" s="53" t="s">
        <v>164</v>
      </c>
      <c r="G2046" s="54">
        <v>163</v>
      </c>
      <c r="H2046" s="55">
        <v>163</v>
      </c>
      <c r="I2046" s="73">
        <v>1.9</v>
      </c>
      <c r="J2046" s="55">
        <v>1.57</v>
      </c>
      <c r="K2046" s="73">
        <v>5.3</v>
      </c>
      <c r="L2046" s="55">
        <v>4.3899999999999997</v>
      </c>
      <c r="M2046" s="55">
        <f>TRUNC(((J2046*G2046)+(L2046*G2046)),2)</f>
        <v>971.48</v>
      </c>
      <c r="N2046" s="55">
        <f>TRUNC(((J2046*H2046)+(L2046*H2046)),2)</f>
        <v>971.48</v>
      </c>
      <c r="O2046" s="38"/>
      <c r="P2046" s="55">
        <v>1.9</v>
      </c>
      <c r="Q2046" s="55">
        <v>5.3</v>
      </c>
      <c r="R2046" s="55">
        <v>1173.5999999999999</v>
      </c>
      <c r="S2046" s="55">
        <v>1173.5999999999999</v>
      </c>
      <c r="T2046" s="135">
        <f>N2046/S2046</f>
        <v>0.82777777777777783</v>
      </c>
      <c r="U2046" s="55">
        <f>TRUNC(J2046*H2046,2)</f>
        <v>255.91</v>
      </c>
      <c r="V2046" s="55">
        <f>TRUNC(L2046*H2046,2)</f>
        <v>715.57</v>
      </c>
      <c r="X2046" s="36" t="b">
        <v>1</v>
      </c>
    </row>
    <row r="2047" spans="1:24" ht="24" x14ac:dyDescent="0.3">
      <c r="A2047" s="42" t="s">
        <v>5136</v>
      </c>
      <c r="B2047" s="128" t="s">
        <v>2896</v>
      </c>
      <c r="C2047" s="50" t="s">
        <v>217</v>
      </c>
      <c r="D2047" s="51">
        <v>97640</v>
      </c>
      <c r="E2047" s="56" t="s">
        <v>2897</v>
      </c>
      <c r="F2047" s="53" t="s">
        <v>164</v>
      </c>
      <c r="G2047" s="54">
        <v>173.44</v>
      </c>
      <c r="H2047" s="55">
        <v>173.44</v>
      </c>
      <c r="I2047" s="73">
        <v>0.37</v>
      </c>
      <c r="J2047" s="55">
        <v>0.3</v>
      </c>
      <c r="K2047" s="73">
        <v>1.19</v>
      </c>
      <c r="L2047" s="55">
        <v>0.98</v>
      </c>
      <c r="M2047" s="55">
        <f>TRUNC(((J2047*G2047)+(L2047*G2047)),2)</f>
        <v>222</v>
      </c>
      <c r="N2047" s="55">
        <f>TRUNC(((J2047*H2047)+(L2047*H2047)),2)</f>
        <v>222</v>
      </c>
      <c r="O2047" s="38"/>
      <c r="P2047" s="55">
        <v>0.37</v>
      </c>
      <c r="Q2047" s="55">
        <v>1.19</v>
      </c>
      <c r="R2047" s="55">
        <v>270.56</v>
      </c>
      <c r="S2047" s="55">
        <v>270.56</v>
      </c>
      <c r="T2047" s="135">
        <f>N2047/S2047</f>
        <v>0.82052040212891775</v>
      </c>
      <c r="U2047" s="55">
        <f>TRUNC(J2047*H2047,2)</f>
        <v>52.03</v>
      </c>
      <c r="V2047" s="55">
        <f>TRUNC(L2047*H2047,2)</f>
        <v>169.97</v>
      </c>
      <c r="X2047" s="36" t="b">
        <v>1</v>
      </c>
    </row>
    <row r="2048" spans="1:24" x14ac:dyDescent="0.3">
      <c r="A2048" s="42" t="s">
        <v>5137</v>
      </c>
      <c r="B2048" s="128" t="s">
        <v>2898</v>
      </c>
      <c r="C2048" s="50" t="s">
        <v>163</v>
      </c>
      <c r="D2048" s="51">
        <v>20106</v>
      </c>
      <c r="E2048" s="56" t="s">
        <v>222</v>
      </c>
      <c r="F2048" s="53" t="s">
        <v>164</v>
      </c>
      <c r="G2048" s="54">
        <v>21.96</v>
      </c>
      <c r="H2048" s="55">
        <v>21.96</v>
      </c>
      <c r="I2048" s="73">
        <v>0</v>
      </c>
      <c r="J2048" s="55">
        <v>0</v>
      </c>
      <c r="K2048" s="73">
        <v>6.23</v>
      </c>
      <c r="L2048" s="55">
        <v>5.17</v>
      </c>
      <c r="M2048" s="55">
        <f>TRUNC(((J2048*G2048)+(L2048*G2048)),2)</f>
        <v>113.53</v>
      </c>
      <c r="N2048" s="55">
        <f>TRUNC(((J2048*H2048)+(L2048*H2048)),2)</f>
        <v>113.53</v>
      </c>
      <c r="O2048" s="38"/>
      <c r="P2048" s="55">
        <v>0</v>
      </c>
      <c r="Q2048" s="55">
        <v>6.23</v>
      </c>
      <c r="R2048" s="55">
        <v>136.81</v>
      </c>
      <c r="S2048" s="55">
        <v>136.81</v>
      </c>
      <c r="T2048" s="135">
        <f>N2048/S2048</f>
        <v>0.82983700021928219</v>
      </c>
      <c r="U2048" s="55">
        <f>TRUNC(J2048*H2048,2)</f>
        <v>0</v>
      </c>
      <c r="V2048" s="55">
        <f>TRUNC(L2048*H2048,2)</f>
        <v>113.53</v>
      </c>
      <c r="X2048" s="36" t="b">
        <v>1</v>
      </c>
    </row>
    <row r="2049" spans="1:24" x14ac:dyDescent="0.25">
      <c r="A2049" s="42" t="s">
        <v>5138</v>
      </c>
      <c r="B2049" s="127" t="s">
        <v>2899</v>
      </c>
      <c r="C2049" s="132"/>
      <c r="D2049" s="132"/>
      <c r="E2049" s="47" t="s">
        <v>75</v>
      </c>
      <c r="F2049" s="132"/>
      <c r="G2049" s="48"/>
      <c r="H2049" s="48"/>
      <c r="I2049" s="72"/>
      <c r="J2049" s="48"/>
      <c r="K2049" s="72"/>
      <c r="L2049" s="48"/>
      <c r="M2049" s="49">
        <f>M2050</f>
        <v>586.12</v>
      </c>
      <c r="N2049" s="65">
        <f>N2050</f>
        <v>586.12</v>
      </c>
      <c r="O2049" s="37"/>
      <c r="P2049" s="48"/>
      <c r="Q2049" s="48"/>
      <c r="R2049" s="49">
        <v>706.35</v>
      </c>
      <c r="S2049" s="49">
        <v>706.35</v>
      </c>
      <c r="T2049" s="135">
        <f>N2049/S2049</f>
        <v>0.829786932823671</v>
      </c>
      <c r="U2049" s="55">
        <f>TRUNC(J2049*H2049,2)</f>
        <v>0</v>
      </c>
      <c r="V2049" s="55">
        <f>TRUNC(L2049*H2049,2)</f>
        <v>0</v>
      </c>
      <c r="X2049" s="36" t="b">
        <v>1</v>
      </c>
    </row>
    <row r="2050" spans="1:24" x14ac:dyDescent="0.25">
      <c r="A2050" s="42" t="s">
        <v>5139</v>
      </c>
      <c r="B2050" s="128" t="s">
        <v>2900</v>
      </c>
      <c r="C2050" s="50" t="s">
        <v>163</v>
      </c>
      <c r="D2050" s="51">
        <v>30101</v>
      </c>
      <c r="E2050" s="56" t="s">
        <v>230</v>
      </c>
      <c r="F2050" s="53" t="s">
        <v>211</v>
      </c>
      <c r="G2050" s="54">
        <v>16.16</v>
      </c>
      <c r="H2050" s="55">
        <v>16.16</v>
      </c>
      <c r="I2050" s="73">
        <v>34.11</v>
      </c>
      <c r="J2050" s="55">
        <v>28.31</v>
      </c>
      <c r="K2050" s="73">
        <v>9.6</v>
      </c>
      <c r="L2050" s="55">
        <v>7.96</v>
      </c>
      <c r="M2050" s="55">
        <f>TRUNC(((J2050*G2050)+(L2050*G2050)),2)</f>
        <v>586.12</v>
      </c>
      <c r="N2050" s="55">
        <f>TRUNC(((J2050*H2050)+(L2050*H2050)),2)</f>
        <v>586.12</v>
      </c>
      <c r="O2050" s="37"/>
      <c r="P2050" s="55">
        <v>34.11</v>
      </c>
      <c r="Q2050" s="55">
        <v>9.6</v>
      </c>
      <c r="R2050" s="55">
        <v>706.35</v>
      </c>
      <c r="S2050" s="55">
        <v>706.35</v>
      </c>
      <c r="T2050" s="135">
        <f>N2050/S2050</f>
        <v>0.829786932823671</v>
      </c>
      <c r="U2050" s="55">
        <f>TRUNC(J2050*H2050,2)</f>
        <v>457.48</v>
      </c>
      <c r="V2050" s="55">
        <f>TRUNC(L2050*H2050,2)</f>
        <v>128.63</v>
      </c>
      <c r="X2050" s="36" t="b">
        <v>1</v>
      </c>
    </row>
    <row r="2051" spans="1:24" x14ac:dyDescent="0.25">
      <c r="A2051" s="42" t="s">
        <v>5140</v>
      </c>
      <c r="B2051" s="127" t="s">
        <v>2901</v>
      </c>
      <c r="C2051" s="132"/>
      <c r="D2051" s="132"/>
      <c r="E2051" s="47" t="s">
        <v>89</v>
      </c>
      <c r="F2051" s="132"/>
      <c r="G2051" s="48"/>
      <c r="H2051" s="48"/>
      <c r="I2051" s="72"/>
      <c r="J2051" s="48"/>
      <c r="K2051" s="72"/>
      <c r="L2051" s="48"/>
      <c r="M2051" s="314">
        <f>M2052</f>
        <v>337.05</v>
      </c>
      <c r="N2051" s="314">
        <f>N2052</f>
        <v>337.05</v>
      </c>
      <c r="O2051" s="37"/>
      <c r="P2051" s="48"/>
      <c r="Q2051" s="48"/>
      <c r="R2051" s="314">
        <v>406.16</v>
      </c>
      <c r="S2051" s="314">
        <v>406.16</v>
      </c>
      <c r="T2051" s="135">
        <f>N2051/S2051</f>
        <v>0.82984538113058892</v>
      </c>
      <c r="U2051" s="55">
        <f>TRUNC(J2051*H2051,2)</f>
        <v>0</v>
      </c>
      <c r="V2051" s="55">
        <f>TRUNC(L2051*H2051,2)</f>
        <v>0</v>
      </c>
      <c r="X2051" s="36" t="b">
        <v>1</v>
      </c>
    </row>
    <row r="2052" spans="1:24" x14ac:dyDescent="0.25">
      <c r="A2052" s="42" t="s">
        <v>5141</v>
      </c>
      <c r="B2052" s="128" t="s">
        <v>2902</v>
      </c>
      <c r="C2052" s="50" t="s">
        <v>197</v>
      </c>
      <c r="D2052" s="57" t="s">
        <v>2903</v>
      </c>
      <c r="E2052" s="56" t="s">
        <v>2904</v>
      </c>
      <c r="F2052" s="53" t="s">
        <v>164</v>
      </c>
      <c r="G2052" s="54">
        <v>5.66</v>
      </c>
      <c r="H2052" s="55">
        <v>5.66</v>
      </c>
      <c r="I2052" s="73">
        <v>48.21</v>
      </c>
      <c r="J2052" s="55">
        <v>40.01</v>
      </c>
      <c r="K2052" s="73">
        <v>23.55</v>
      </c>
      <c r="L2052" s="55">
        <v>19.54</v>
      </c>
      <c r="M2052" s="55">
        <f>TRUNC(((J2052*G2052)+(L2052*G2052)),2)</f>
        <v>337.05</v>
      </c>
      <c r="N2052" s="55">
        <f>TRUNC(((J2052*H2052)+(L2052*H2052)),2)</f>
        <v>337.05</v>
      </c>
      <c r="O2052" s="37"/>
      <c r="P2052" s="55">
        <v>48.21</v>
      </c>
      <c r="Q2052" s="55">
        <v>23.55</v>
      </c>
      <c r="R2052" s="55">
        <v>406.16</v>
      </c>
      <c r="S2052" s="55">
        <v>406.16</v>
      </c>
      <c r="T2052" s="135">
        <f>N2052/S2052</f>
        <v>0.82984538113058892</v>
      </c>
      <c r="U2052" s="55">
        <f>TRUNC(J2052*H2052,2)</f>
        <v>226.45</v>
      </c>
      <c r="V2052" s="55">
        <f>TRUNC(L2052*H2052,2)</f>
        <v>110.59</v>
      </c>
      <c r="X2052" s="36" t="b">
        <v>1</v>
      </c>
    </row>
    <row r="2053" spans="1:24" x14ac:dyDescent="0.25">
      <c r="A2053" s="42" t="s">
        <v>5142</v>
      </c>
      <c r="B2053" s="127" t="s">
        <v>2905</v>
      </c>
      <c r="C2053" s="132"/>
      <c r="D2053" s="132"/>
      <c r="E2053" s="47" t="s">
        <v>99</v>
      </c>
      <c r="F2053" s="132"/>
      <c r="G2053" s="48"/>
      <c r="H2053" s="48"/>
      <c r="I2053" s="72"/>
      <c r="J2053" s="48"/>
      <c r="K2053" s="72"/>
      <c r="L2053" s="48"/>
      <c r="M2053" s="49">
        <f>SUM(M2054:M2055)</f>
        <v>19798.25</v>
      </c>
      <c r="N2053" s="65">
        <f>SUM(N2054:N2055)</f>
        <v>19798.25</v>
      </c>
      <c r="O2053" s="37"/>
      <c r="P2053" s="48"/>
      <c r="Q2053" s="48"/>
      <c r="R2053" s="49">
        <v>23851.71</v>
      </c>
      <c r="S2053" s="49">
        <v>23851.71</v>
      </c>
      <c r="T2053" s="135">
        <f>N2053/S2053</f>
        <v>0.83005579054918921</v>
      </c>
      <c r="U2053" s="55">
        <f>TRUNC(J2053*H2053,2)</f>
        <v>0</v>
      </c>
      <c r="V2053" s="55">
        <f>TRUNC(L2053*H2053,2)</f>
        <v>0</v>
      </c>
      <c r="X2053" s="36" t="b">
        <v>1</v>
      </c>
    </row>
    <row r="2054" spans="1:24" ht="24" x14ac:dyDescent="0.3">
      <c r="A2054" s="42" t="s">
        <v>5143</v>
      </c>
      <c r="B2054" s="128" t="s">
        <v>2906</v>
      </c>
      <c r="C2054" s="50" t="s">
        <v>163</v>
      </c>
      <c r="D2054" s="51">
        <v>270621</v>
      </c>
      <c r="E2054" s="52" t="s">
        <v>3100</v>
      </c>
      <c r="F2054" s="53" t="s">
        <v>164</v>
      </c>
      <c r="G2054" s="54">
        <v>179.9</v>
      </c>
      <c r="H2054" s="55">
        <v>179.9</v>
      </c>
      <c r="I2054" s="73">
        <v>122.83</v>
      </c>
      <c r="J2054" s="55">
        <v>101.96</v>
      </c>
      <c r="K2054" s="73">
        <v>4.8</v>
      </c>
      <c r="L2054" s="55">
        <v>3.98</v>
      </c>
      <c r="M2054" s="55">
        <f>TRUNC(((J2054*G2054)+(L2054*G2054)),2)</f>
        <v>19058.599999999999</v>
      </c>
      <c r="N2054" s="55">
        <f>TRUNC(((J2054*H2054)+(L2054*H2054)),2)</f>
        <v>19058.599999999999</v>
      </c>
      <c r="O2054" s="38"/>
      <c r="P2054" s="55">
        <v>122.83</v>
      </c>
      <c r="Q2054" s="55">
        <v>4.8</v>
      </c>
      <c r="R2054" s="55">
        <v>22960.63</v>
      </c>
      <c r="S2054" s="55">
        <v>22960.63</v>
      </c>
      <c r="T2054" s="135">
        <f>N2054/S2054</f>
        <v>0.83005562129610544</v>
      </c>
      <c r="U2054" s="55">
        <f>TRUNC(J2054*H2054,2)</f>
        <v>18342.599999999999</v>
      </c>
      <c r="V2054" s="55">
        <f>TRUNC(L2054*H2054,2)</f>
        <v>716</v>
      </c>
      <c r="X2054" s="36" t="b">
        <v>1</v>
      </c>
    </row>
    <row r="2055" spans="1:24" x14ac:dyDescent="0.25">
      <c r="A2055" s="42" t="s">
        <v>5144</v>
      </c>
      <c r="B2055" s="128" t="s">
        <v>2907</v>
      </c>
      <c r="C2055" s="50" t="s">
        <v>197</v>
      </c>
      <c r="D2055" s="57" t="s">
        <v>257</v>
      </c>
      <c r="E2055" s="56" t="s">
        <v>258</v>
      </c>
      <c r="F2055" s="53" t="s">
        <v>172</v>
      </c>
      <c r="G2055" s="54">
        <v>2.4500000000000002</v>
      </c>
      <c r="H2055" s="55">
        <v>2.4500000000000002</v>
      </c>
      <c r="I2055" s="73">
        <v>322.61</v>
      </c>
      <c r="J2055" s="55">
        <v>267.79000000000002</v>
      </c>
      <c r="K2055" s="73">
        <v>41.1</v>
      </c>
      <c r="L2055" s="55">
        <v>34.11</v>
      </c>
      <c r="M2055" s="55">
        <f>TRUNC(((J2055*G2055)+(L2055*G2055)),2)</f>
        <v>739.65</v>
      </c>
      <c r="N2055" s="55">
        <f>TRUNC(((J2055*H2055)+(L2055*H2055)),2)</f>
        <v>739.65</v>
      </c>
      <c r="O2055" s="37"/>
      <c r="P2055" s="55">
        <v>322.61</v>
      </c>
      <c r="Q2055" s="55">
        <v>41.1</v>
      </c>
      <c r="R2055" s="55">
        <v>891.08</v>
      </c>
      <c r="S2055" s="55">
        <v>891.08</v>
      </c>
      <c r="T2055" s="135">
        <f>N2055/S2055</f>
        <v>0.83006015172599534</v>
      </c>
      <c r="U2055" s="55">
        <f>TRUNC(J2055*H2055,2)</f>
        <v>656.08</v>
      </c>
      <c r="V2055" s="55">
        <f>TRUNC(L2055*H2055,2)</f>
        <v>83.56</v>
      </c>
      <c r="X2055" s="36" t="b">
        <v>1</v>
      </c>
    </row>
    <row r="2056" spans="1:24" x14ac:dyDescent="0.25">
      <c r="A2056" s="42" t="s">
        <v>5145</v>
      </c>
      <c r="B2056" s="127" t="s">
        <v>2908</v>
      </c>
      <c r="C2056" s="132"/>
      <c r="D2056" s="132"/>
      <c r="E2056" s="47" t="s">
        <v>103</v>
      </c>
      <c r="F2056" s="132"/>
      <c r="G2056" s="48"/>
      <c r="H2056" s="48"/>
      <c r="I2056" s="72"/>
      <c r="J2056" s="48"/>
      <c r="K2056" s="72"/>
      <c r="L2056" s="48"/>
      <c r="M2056" s="314">
        <f>SUM(M2057:M2058)</f>
        <v>215.68</v>
      </c>
      <c r="N2056" s="314">
        <f>SUM(N2057:N2058)</f>
        <v>215.68</v>
      </c>
      <c r="O2056" s="37"/>
      <c r="P2056" s="48"/>
      <c r="Q2056" s="48"/>
      <c r="R2056" s="314">
        <v>260.12</v>
      </c>
      <c r="S2056" s="314">
        <v>260.12</v>
      </c>
      <c r="T2056" s="135">
        <f>N2056/S2056</f>
        <v>0.82915577425803477</v>
      </c>
      <c r="U2056" s="55">
        <f>TRUNC(J2056*H2056,2)</f>
        <v>0</v>
      </c>
      <c r="V2056" s="55">
        <f>TRUNC(L2056*H2056,2)</f>
        <v>0</v>
      </c>
      <c r="X2056" s="36" t="b">
        <v>1</v>
      </c>
    </row>
    <row r="2057" spans="1:24" x14ac:dyDescent="0.25">
      <c r="A2057" s="42" t="s">
        <v>5146</v>
      </c>
      <c r="B2057" s="128" t="s">
        <v>2909</v>
      </c>
      <c r="C2057" s="50" t="s">
        <v>163</v>
      </c>
      <c r="D2057" s="51">
        <v>200150</v>
      </c>
      <c r="E2057" s="56" t="s">
        <v>449</v>
      </c>
      <c r="F2057" s="53" t="s">
        <v>164</v>
      </c>
      <c r="G2057" s="54">
        <v>11.31</v>
      </c>
      <c r="H2057" s="55">
        <v>11.31</v>
      </c>
      <c r="I2057" s="73">
        <v>3.75</v>
      </c>
      <c r="J2057" s="55">
        <v>3.11</v>
      </c>
      <c r="K2057" s="73">
        <v>1.24</v>
      </c>
      <c r="L2057" s="55">
        <v>1.02</v>
      </c>
      <c r="M2057" s="55">
        <f>TRUNC(((J2057*G2057)+(L2057*G2057)),2)</f>
        <v>46.71</v>
      </c>
      <c r="N2057" s="55">
        <f>TRUNC(((J2057*H2057)+(L2057*H2057)),2)</f>
        <v>46.71</v>
      </c>
      <c r="O2057" s="37"/>
      <c r="P2057" s="55">
        <v>3.75</v>
      </c>
      <c r="Q2057" s="55">
        <v>1.24</v>
      </c>
      <c r="R2057" s="55">
        <v>56.43</v>
      </c>
      <c r="S2057" s="55">
        <v>56.43</v>
      </c>
      <c r="T2057" s="135">
        <f>N2057/S2057</f>
        <v>0.82775119617224879</v>
      </c>
      <c r="U2057" s="55">
        <f>TRUNC(J2057*H2057,2)</f>
        <v>35.17</v>
      </c>
      <c r="V2057" s="55">
        <f>TRUNC(L2057*H2057,2)</f>
        <v>11.53</v>
      </c>
      <c r="X2057" s="36" t="b">
        <v>1</v>
      </c>
    </row>
    <row r="2058" spans="1:24" x14ac:dyDescent="0.25">
      <c r="A2058" s="42" t="s">
        <v>5147</v>
      </c>
      <c r="B2058" s="128" t="s">
        <v>2910</v>
      </c>
      <c r="C2058" s="50" t="s">
        <v>163</v>
      </c>
      <c r="D2058" s="51">
        <v>200403</v>
      </c>
      <c r="E2058" s="56" t="s">
        <v>451</v>
      </c>
      <c r="F2058" s="53" t="s">
        <v>164</v>
      </c>
      <c r="G2058" s="54">
        <v>11.31</v>
      </c>
      <c r="H2058" s="55">
        <v>11.31</v>
      </c>
      <c r="I2058" s="73">
        <v>2.88</v>
      </c>
      <c r="J2058" s="55">
        <v>2.39</v>
      </c>
      <c r="K2058" s="73">
        <v>15.13</v>
      </c>
      <c r="L2058" s="55">
        <v>12.55</v>
      </c>
      <c r="M2058" s="55">
        <f>TRUNC(((J2058*G2058)+(L2058*G2058)),2)</f>
        <v>168.97</v>
      </c>
      <c r="N2058" s="55">
        <f>TRUNC(((J2058*H2058)+(L2058*H2058)),2)</f>
        <v>168.97</v>
      </c>
      <c r="O2058" s="37"/>
      <c r="P2058" s="55">
        <v>2.88</v>
      </c>
      <c r="Q2058" s="55">
        <v>15.13</v>
      </c>
      <c r="R2058" s="55">
        <v>203.69</v>
      </c>
      <c r="S2058" s="55">
        <v>203.69</v>
      </c>
      <c r="T2058" s="135">
        <f>N2058/S2058</f>
        <v>0.82954489665668418</v>
      </c>
      <c r="U2058" s="55">
        <f>TRUNC(J2058*H2058,2)</f>
        <v>27.03</v>
      </c>
      <c r="V2058" s="55">
        <f>TRUNC(L2058*H2058,2)</f>
        <v>141.94</v>
      </c>
      <c r="X2058" s="36" t="b">
        <v>1</v>
      </c>
    </row>
    <row r="2059" spans="1:24" x14ac:dyDescent="0.25">
      <c r="A2059" s="42" t="s">
        <v>5148</v>
      </c>
      <c r="B2059" s="127" t="s">
        <v>2911</v>
      </c>
      <c r="C2059" s="132"/>
      <c r="D2059" s="132"/>
      <c r="E2059" s="47" t="s">
        <v>107</v>
      </c>
      <c r="F2059" s="132"/>
      <c r="G2059" s="48"/>
      <c r="H2059" s="48"/>
      <c r="I2059" s="72"/>
      <c r="J2059" s="48"/>
      <c r="K2059" s="72"/>
      <c r="L2059" s="48"/>
      <c r="M2059" s="49">
        <f>SUM(M2060:M2062)</f>
        <v>10682.51</v>
      </c>
      <c r="N2059" s="65">
        <f>SUM(N2060:N2062)</f>
        <v>10682.51</v>
      </c>
      <c r="O2059" s="37"/>
      <c r="P2059" s="48"/>
      <c r="Q2059" s="48"/>
      <c r="R2059" s="49">
        <v>12872.28</v>
      </c>
      <c r="S2059" s="49">
        <v>12872.28</v>
      </c>
      <c r="T2059" s="135">
        <f>N2059/S2059</f>
        <v>0.82988483780651134</v>
      </c>
      <c r="U2059" s="55">
        <f>TRUNC(J2059*H2059,2)</f>
        <v>0</v>
      </c>
      <c r="V2059" s="55">
        <f>TRUNC(L2059*H2059,2)</f>
        <v>0</v>
      </c>
      <c r="X2059" s="36" t="b">
        <v>1</v>
      </c>
    </row>
    <row r="2060" spans="1:24" x14ac:dyDescent="0.25">
      <c r="A2060" s="42" t="s">
        <v>5149</v>
      </c>
      <c r="B2060" s="128" t="s">
        <v>2912</v>
      </c>
      <c r="C2060" s="50" t="s">
        <v>163</v>
      </c>
      <c r="D2060" s="51">
        <v>220107</v>
      </c>
      <c r="E2060" s="56" t="s">
        <v>623</v>
      </c>
      <c r="F2060" s="53" t="s">
        <v>211</v>
      </c>
      <c r="G2060" s="54">
        <v>5.4</v>
      </c>
      <c r="H2060" s="55">
        <v>5.4</v>
      </c>
      <c r="I2060" s="73">
        <v>175.88</v>
      </c>
      <c r="J2060" s="55">
        <v>145.99</v>
      </c>
      <c r="K2060" s="73">
        <v>25.21</v>
      </c>
      <c r="L2060" s="55">
        <v>20.92</v>
      </c>
      <c r="M2060" s="55">
        <f>TRUNC(((J2060*G2060)+(L2060*G2060)),2)</f>
        <v>901.31</v>
      </c>
      <c r="N2060" s="55">
        <f>TRUNC(((J2060*H2060)+(L2060*H2060)),2)</f>
        <v>901.31</v>
      </c>
      <c r="O2060" s="37"/>
      <c r="P2060" s="55">
        <v>175.88</v>
      </c>
      <c r="Q2060" s="55">
        <v>25.21</v>
      </c>
      <c r="R2060" s="55">
        <v>1085.8800000000001</v>
      </c>
      <c r="S2060" s="55">
        <v>1085.8800000000001</v>
      </c>
      <c r="T2060" s="135">
        <f>N2060/S2060</f>
        <v>0.83002725899731078</v>
      </c>
      <c r="U2060" s="55">
        <f>TRUNC(J2060*H2060,2)</f>
        <v>788.34</v>
      </c>
      <c r="V2060" s="55">
        <f>TRUNC(L2060*H2060,2)</f>
        <v>112.96</v>
      </c>
      <c r="X2060" s="36" t="b">
        <v>1</v>
      </c>
    </row>
    <row r="2061" spans="1:24" ht="24" x14ac:dyDescent="0.3">
      <c r="A2061" s="42" t="s">
        <v>5150</v>
      </c>
      <c r="B2061" s="128" t="s">
        <v>2913</v>
      </c>
      <c r="C2061" s="50" t="s">
        <v>197</v>
      </c>
      <c r="D2061" s="57" t="s">
        <v>2914</v>
      </c>
      <c r="E2061" s="52" t="s">
        <v>3101</v>
      </c>
      <c r="F2061" s="53" t="s">
        <v>164</v>
      </c>
      <c r="G2061" s="54">
        <v>180</v>
      </c>
      <c r="H2061" s="55">
        <v>180</v>
      </c>
      <c r="I2061" s="73">
        <v>12.66</v>
      </c>
      <c r="J2061" s="55">
        <v>10.5</v>
      </c>
      <c r="K2061" s="73">
        <v>1.1100000000000001</v>
      </c>
      <c r="L2061" s="55">
        <v>0.92</v>
      </c>
      <c r="M2061" s="55">
        <f>TRUNC(((J2061*G2061)+(L2061*G2061)),2)</f>
        <v>2055.6</v>
      </c>
      <c r="N2061" s="55">
        <f>TRUNC(((J2061*H2061)+(L2061*H2061)),2)</f>
        <v>2055.6</v>
      </c>
      <c r="O2061" s="38"/>
      <c r="P2061" s="55">
        <v>12.66</v>
      </c>
      <c r="Q2061" s="55">
        <v>1.1100000000000001</v>
      </c>
      <c r="R2061" s="55">
        <v>2478.6</v>
      </c>
      <c r="S2061" s="55">
        <v>2478.6</v>
      </c>
      <c r="T2061" s="135">
        <f>N2061/S2061</f>
        <v>0.8293391430646333</v>
      </c>
      <c r="U2061" s="55">
        <f>TRUNC(J2061*H2061,2)</f>
        <v>1890</v>
      </c>
      <c r="V2061" s="55">
        <f>TRUNC(L2061*H2061,2)</f>
        <v>165.6</v>
      </c>
      <c r="X2061" s="36" t="b">
        <v>1</v>
      </c>
    </row>
    <row r="2062" spans="1:24" x14ac:dyDescent="0.25">
      <c r="A2062" s="42" t="s">
        <v>5151</v>
      </c>
      <c r="B2062" s="128" t="s">
        <v>2915</v>
      </c>
      <c r="C2062" s="50" t="s">
        <v>163</v>
      </c>
      <c r="D2062" s="51">
        <v>220061</v>
      </c>
      <c r="E2062" s="56" t="s">
        <v>2916</v>
      </c>
      <c r="F2062" s="53" t="s">
        <v>164</v>
      </c>
      <c r="G2062" s="54">
        <v>180</v>
      </c>
      <c r="H2062" s="55">
        <v>180</v>
      </c>
      <c r="I2062" s="73">
        <v>40.18</v>
      </c>
      <c r="J2062" s="55">
        <v>33.35</v>
      </c>
      <c r="K2062" s="73">
        <v>11.53</v>
      </c>
      <c r="L2062" s="55">
        <v>9.57</v>
      </c>
      <c r="M2062" s="55">
        <f>TRUNC(((J2062*G2062)+(L2062*G2062)),2)</f>
        <v>7725.6</v>
      </c>
      <c r="N2062" s="55">
        <f>TRUNC(((J2062*H2062)+(L2062*H2062)),2)</f>
        <v>7725.6</v>
      </c>
      <c r="O2062" s="37"/>
      <c r="P2062" s="55">
        <v>40.18</v>
      </c>
      <c r="Q2062" s="55">
        <v>11.53</v>
      </c>
      <c r="R2062" s="55">
        <v>9307.7999999999993</v>
      </c>
      <c r="S2062" s="55">
        <v>9307.7999999999993</v>
      </c>
      <c r="T2062" s="135">
        <f>N2062/S2062</f>
        <v>0.83001353703345593</v>
      </c>
      <c r="U2062" s="55">
        <f>TRUNC(J2062*H2062,2)</f>
        <v>6003</v>
      </c>
      <c r="V2062" s="55">
        <f>TRUNC(L2062*H2062,2)</f>
        <v>1722.6</v>
      </c>
      <c r="X2062" s="36" t="b">
        <v>1</v>
      </c>
    </row>
    <row r="2063" spans="1:24" x14ac:dyDescent="0.25">
      <c r="A2063" s="42" t="s">
        <v>5152</v>
      </c>
      <c r="B2063" s="127" t="s">
        <v>2917</v>
      </c>
      <c r="C2063" s="132"/>
      <c r="D2063" s="132"/>
      <c r="E2063" s="47" t="s">
        <v>115</v>
      </c>
      <c r="F2063" s="132"/>
      <c r="G2063" s="48"/>
      <c r="H2063" s="48"/>
      <c r="I2063" s="72"/>
      <c r="J2063" s="48"/>
      <c r="K2063" s="72"/>
      <c r="L2063" s="48"/>
      <c r="M2063" s="49">
        <f>SUM(M2064:M2069)</f>
        <v>24844.62</v>
      </c>
      <c r="N2063" s="65">
        <f>SUM(N2064:N2069)</f>
        <v>24844.62</v>
      </c>
      <c r="O2063" s="37"/>
      <c r="P2063" s="48"/>
      <c r="Q2063" s="48"/>
      <c r="R2063" s="49">
        <v>29941.7</v>
      </c>
      <c r="S2063" s="49">
        <v>29941.7</v>
      </c>
      <c r="T2063" s="135">
        <f>N2063/S2063</f>
        <v>0.82976651292344783</v>
      </c>
      <c r="U2063" s="55">
        <f>TRUNC(J2063*H2063,2)</f>
        <v>0</v>
      </c>
      <c r="V2063" s="55">
        <f>TRUNC(L2063*H2063,2)</f>
        <v>0</v>
      </c>
      <c r="X2063" s="36" t="b">
        <v>1</v>
      </c>
    </row>
    <row r="2064" spans="1:24" ht="24" x14ac:dyDescent="0.3">
      <c r="A2064" s="42" t="s">
        <v>5153</v>
      </c>
      <c r="B2064" s="128" t="s">
        <v>2918</v>
      </c>
      <c r="C2064" s="50" t="s">
        <v>217</v>
      </c>
      <c r="D2064" s="51">
        <v>102494</v>
      </c>
      <c r="E2064" s="52" t="s">
        <v>3102</v>
      </c>
      <c r="F2064" s="53" t="s">
        <v>164</v>
      </c>
      <c r="G2064" s="54">
        <v>207.76</v>
      </c>
      <c r="H2064" s="55">
        <v>207.76</v>
      </c>
      <c r="I2064" s="73">
        <v>51.76</v>
      </c>
      <c r="J2064" s="55">
        <v>42.96</v>
      </c>
      <c r="K2064" s="73">
        <v>7.73</v>
      </c>
      <c r="L2064" s="55">
        <v>6.41</v>
      </c>
      <c r="M2064" s="55">
        <f>TRUNC(((J2064*G2064)+(L2064*G2064)),2)</f>
        <v>10257.11</v>
      </c>
      <c r="N2064" s="55">
        <f>TRUNC(((J2064*H2064)+(L2064*H2064)),2)</f>
        <v>10257.11</v>
      </c>
      <c r="O2064" s="38"/>
      <c r="P2064" s="55">
        <v>51.76</v>
      </c>
      <c r="Q2064" s="55">
        <v>7.73</v>
      </c>
      <c r="R2064" s="55">
        <v>12359.64</v>
      </c>
      <c r="S2064" s="55">
        <v>12359.64</v>
      </c>
      <c r="T2064" s="135">
        <f>N2064/S2064</f>
        <v>0.82988744008725179</v>
      </c>
      <c r="U2064" s="55">
        <f>TRUNC(J2064*H2064,2)</f>
        <v>8925.36</v>
      </c>
      <c r="V2064" s="55">
        <f>TRUNC(L2064*H2064,2)</f>
        <v>1331.74</v>
      </c>
      <c r="X2064" s="36" t="b">
        <v>1</v>
      </c>
    </row>
    <row r="2065" spans="1:24" ht="24" x14ac:dyDescent="0.3">
      <c r="A2065" s="42" t="s">
        <v>5154</v>
      </c>
      <c r="B2065" s="128" t="s">
        <v>2919</v>
      </c>
      <c r="C2065" s="50" t="s">
        <v>217</v>
      </c>
      <c r="D2065" s="51">
        <v>102506</v>
      </c>
      <c r="E2065" s="56" t="s">
        <v>2920</v>
      </c>
      <c r="F2065" s="53" t="s">
        <v>172</v>
      </c>
      <c r="G2065" s="54">
        <v>315.93</v>
      </c>
      <c r="H2065" s="55">
        <v>315.93</v>
      </c>
      <c r="I2065" s="73">
        <v>3.94</v>
      </c>
      <c r="J2065" s="55">
        <v>3.27</v>
      </c>
      <c r="K2065" s="73">
        <v>6.76</v>
      </c>
      <c r="L2065" s="55">
        <v>5.61</v>
      </c>
      <c r="M2065" s="55">
        <f>TRUNC(((J2065*G2065)+(L2065*G2065)),2)</f>
        <v>2805.45</v>
      </c>
      <c r="N2065" s="55">
        <f>TRUNC(((J2065*H2065)+(L2065*H2065)),2)</f>
        <v>2805.45</v>
      </c>
      <c r="O2065" s="38"/>
      <c r="P2065" s="55">
        <v>3.94</v>
      </c>
      <c r="Q2065" s="55">
        <v>6.76</v>
      </c>
      <c r="R2065" s="55">
        <v>3380.45</v>
      </c>
      <c r="S2065" s="55">
        <v>3380.45</v>
      </c>
      <c r="T2065" s="135">
        <f>N2065/S2065</f>
        <v>0.82990430268159565</v>
      </c>
      <c r="U2065" s="55">
        <f>TRUNC(J2065*H2065,2)</f>
        <v>1033.0899999999999</v>
      </c>
      <c r="V2065" s="55">
        <f>TRUNC(L2065*H2065,2)</f>
        <v>1772.36</v>
      </c>
      <c r="X2065" s="36" t="b">
        <v>1</v>
      </c>
    </row>
    <row r="2066" spans="1:24" x14ac:dyDescent="0.25">
      <c r="A2066" s="42" t="s">
        <v>5155</v>
      </c>
      <c r="B2066" s="128" t="s">
        <v>2921</v>
      </c>
      <c r="C2066" s="50" t="s">
        <v>163</v>
      </c>
      <c r="D2066" s="51">
        <v>261000</v>
      </c>
      <c r="E2066" s="56" t="s">
        <v>498</v>
      </c>
      <c r="F2066" s="53" t="s">
        <v>164</v>
      </c>
      <c r="G2066" s="54">
        <v>85.56</v>
      </c>
      <c r="H2066" s="55">
        <v>85.56</v>
      </c>
      <c r="I2066" s="73">
        <v>5.37</v>
      </c>
      <c r="J2066" s="55">
        <v>4.45</v>
      </c>
      <c r="K2066" s="73">
        <v>7.98</v>
      </c>
      <c r="L2066" s="55">
        <v>6.62</v>
      </c>
      <c r="M2066" s="55">
        <f>TRUNC(((J2066*G2066)+(L2066*G2066)),2)</f>
        <v>947.14</v>
      </c>
      <c r="N2066" s="55">
        <f>TRUNC(((J2066*H2066)+(L2066*H2066)),2)</f>
        <v>947.14</v>
      </c>
      <c r="O2066" s="37"/>
      <c r="P2066" s="55">
        <v>5.37</v>
      </c>
      <c r="Q2066" s="55">
        <v>7.98</v>
      </c>
      <c r="R2066" s="55">
        <v>1142.22</v>
      </c>
      <c r="S2066" s="55">
        <v>1142.22</v>
      </c>
      <c r="T2066" s="135">
        <f>N2066/S2066</f>
        <v>0.82920978445483351</v>
      </c>
      <c r="U2066" s="55">
        <f>TRUNC(J2066*H2066,2)</f>
        <v>380.74</v>
      </c>
      <c r="V2066" s="55">
        <f>TRUNC(L2066*H2066,2)</f>
        <v>566.4</v>
      </c>
      <c r="X2066" s="36" t="b">
        <v>1</v>
      </c>
    </row>
    <row r="2067" spans="1:24" x14ac:dyDescent="0.3">
      <c r="A2067" s="42" t="s">
        <v>5156</v>
      </c>
      <c r="B2067" s="128" t="s">
        <v>2922</v>
      </c>
      <c r="C2067" s="50" t="s">
        <v>163</v>
      </c>
      <c r="D2067" s="51">
        <v>261602</v>
      </c>
      <c r="E2067" s="56" t="s">
        <v>506</v>
      </c>
      <c r="F2067" s="53" t="s">
        <v>164</v>
      </c>
      <c r="G2067" s="54">
        <v>269.85000000000002</v>
      </c>
      <c r="H2067" s="55">
        <v>269.85000000000002</v>
      </c>
      <c r="I2067" s="73">
        <v>11.35</v>
      </c>
      <c r="J2067" s="55">
        <v>9.42</v>
      </c>
      <c r="K2067" s="73">
        <v>14.87</v>
      </c>
      <c r="L2067" s="55">
        <v>12.34</v>
      </c>
      <c r="M2067" s="55">
        <f>TRUNC(((J2067*G2067)+(L2067*G2067)),2)</f>
        <v>5871.93</v>
      </c>
      <c r="N2067" s="55">
        <f>TRUNC(((J2067*H2067)+(L2067*H2067)),2)</f>
        <v>5871.93</v>
      </c>
      <c r="O2067" s="38"/>
      <c r="P2067" s="55">
        <v>11.35</v>
      </c>
      <c r="Q2067" s="55">
        <v>14.87</v>
      </c>
      <c r="R2067" s="55">
        <v>7075.46</v>
      </c>
      <c r="S2067" s="55">
        <v>7075.46</v>
      </c>
      <c r="T2067" s="135">
        <f>N2067/S2067</f>
        <v>0.82990081210267608</v>
      </c>
      <c r="U2067" s="55">
        <f>TRUNC(J2067*H2067,2)</f>
        <v>2541.98</v>
      </c>
      <c r="V2067" s="55">
        <f>TRUNC(L2067*H2067,2)</f>
        <v>3329.94</v>
      </c>
      <c r="X2067" s="36" t="b">
        <v>1</v>
      </c>
    </row>
    <row r="2068" spans="1:24" ht="24" x14ac:dyDescent="0.3">
      <c r="A2068" s="42" t="s">
        <v>5157</v>
      </c>
      <c r="B2068" s="128" t="s">
        <v>2923</v>
      </c>
      <c r="C2068" s="50" t="s">
        <v>163</v>
      </c>
      <c r="D2068" s="51">
        <v>261503</v>
      </c>
      <c r="E2068" s="52" t="s">
        <v>3103</v>
      </c>
      <c r="F2068" s="53" t="s">
        <v>164</v>
      </c>
      <c r="G2068" s="54">
        <v>93.25</v>
      </c>
      <c r="H2068" s="55">
        <v>93.25</v>
      </c>
      <c r="I2068" s="73">
        <v>4.59</v>
      </c>
      <c r="J2068" s="55">
        <v>3.81</v>
      </c>
      <c r="K2068" s="73">
        <v>12.87</v>
      </c>
      <c r="L2068" s="55">
        <v>10.68</v>
      </c>
      <c r="M2068" s="55">
        <f>TRUNC(((J2068*G2068)+(L2068*G2068)),2)</f>
        <v>1351.19</v>
      </c>
      <c r="N2068" s="55">
        <f>TRUNC(((J2068*H2068)+(L2068*H2068)),2)</f>
        <v>1351.19</v>
      </c>
      <c r="O2068" s="38"/>
      <c r="P2068" s="55">
        <v>4.59</v>
      </c>
      <c r="Q2068" s="55">
        <v>12.87</v>
      </c>
      <c r="R2068" s="55">
        <v>1628.14</v>
      </c>
      <c r="S2068" s="55">
        <v>1628.14</v>
      </c>
      <c r="T2068" s="135">
        <f>N2068/S2068</f>
        <v>0.82989792032626186</v>
      </c>
      <c r="U2068" s="55">
        <f>TRUNC(J2068*H2068,2)</f>
        <v>355.28</v>
      </c>
      <c r="V2068" s="55">
        <f>TRUNC(L2068*H2068,2)</f>
        <v>995.91</v>
      </c>
      <c r="X2068" s="36" t="b">
        <v>1</v>
      </c>
    </row>
    <row r="2069" spans="1:24" x14ac:dyDescent="0.25">
      <c r="A2069" s="42" t="s">
        <v>5158</v>
      </c>
      <c r="B2069" s="128" t="s">
        <v>2924</v>
      </c>
      <c r="C2069" s="50" t="s">
        <v>163</v>
      </c>
      <c r="D2069" s="51">
        <v>261609</v>
      </c>
      <c r="E2069" s="56" t="s">
        <v>513</v>
      </c>
      <c r="F2069" s="53" t="s">
        <v>164</v>
      </c>
      <c r="G2069" s="54">
        <v>327.75</v>
      </c>
      <c r="H2069" s="55">
        <v>327.75</v>
      </c>
      <c r="I2069" s="73">
        <v>9.34</v>
      </c>
      <c r="J2069" s="55">
        <v>7.75</v>
      </c>
      <c r="K2069" s="73">
        <v>3.95</v>
      </c>
      <c r="L2069" s="55">
        <v>3.27</v>
      </c>
      <c r="M2069" s="55">
        <f>TRUNC(((J2069*G2069)+(L2069*G2069)),2)</f>
        <v>3611.8</v>
      </c>
      <c r="N2069" s="55">
        <f>TRUNC(((J2069*H2069)+(L2069*H2069)),2)</f>
        <v>3611.8</v>
      </c>
      <c r="O2069" s="37"/>
      <c r="P2069" s="55">
        <v>9.34</v>
      </c>
      <c r="Q2069" s="55">
        <v>3.95</v>
      </c>
      <c r="R2069" s="55">
        <v>4355.79</v>
      </c>
      <c r="S2069" s="55">
        <v>4355.79</v>
      </c>
      <c r="T2069" s="135">
        <f>N2069/S2069</f>
        <v>0.8291951632195308</v>
      </c>
      <c r="U2069" s="55">
        <f>TRUNC(J2069*H2069,2)</f>
        <v>2540.06</v>
      </c>
      <c r="V2069" s="55">
        <f>TRUNC(L2069*H2069,2)</f>
        <v>1071.74</v>
      </c>
      <c r="X2069" s="36" t="b">
        <v>1</v>
      </c>
    </row>
    <row r="2070" spans="1:24" x14ac:dyDescent="0.25">
      <c r="A2070" s="42" t="s">
        <v>5159</v>
      </c>
      <c r="B2070" s="127" t="s">
        <v>2925</v>
      </c>
      <c r="C2070" s="132"/>
      <c r="D2070" s="132"/>
      <c r="E2070" s="47" t="s">
        <v>117</v>
      </c>
      <c r="F2070" s="132"/>
      <c r="G2070" s="48"/>
      <c r="H2070" s="48"/>
      <c r="I2070" s="72"/>
      <c r="J2070" s="48"/>
      <c r="K2070" s="72"/>
      <c r="L2070" s="48"/>
      <c r="M2070" s="314">
        <f>SUM(M2071:M2074)</f>
        <v>12188.07</v>
      </c>
      <c r="N2070" s="314">
        <f>SUM(N2071:N2074)</f>
        <v>12188.07</v>
      </c>
      <c r="O2070" s="37"/>
      <c r="P2070" s="48"/>
      <c r="Q2070" s="48"/>
      <c r="R2070" s="314">
        <v>14682.7</v>
      </c>
      <c r="S2070" s="314">
        <v>14682.7</v>
      </c>
      <c r="T2070" s="135">
        <f>N2070/S2070</f>
        <v>0.83009732542379799</v>
      </c>
      <c r="U2070" s="55">
        <f>TRUNC(J2070*H2070,2)</f>
        <v>0</v>
      </c>
      <c r="V2070" s="55">
        <f>TRUNC(L2070*H2070,2)</f>
        <v>0</v>
      </c>
      <c r="X2070" s="36" t="b">
        <v>1</v>
      </c>
    </row>
    <row r="2071" spans="1:24" ht="24" x14ac:dyDescent="0.3">
      <c r="A2071" s="42" t="s">
        <v>5160</v>
      </c>
      <c r="B2071" s="128" t="s">
        <v>2926</v>
      </c>
      <c r="C2071" s="50" t="s">
        <v>163</v>
      </c>
      <c r="D2071" s="51">
        <v>270891</v>
      </c>
      <c r="E2071" s="52" t="s">
        <v>3104</v>
      </c>
      <c r="F2071" s="53" t="s">
        <v>890</v>
      </c>
      <c r="G2071" s="54">
        <v>1</v>
      </c>
      <c r="H2071" s="55">
        <v>1</v>
      </c>
      <c r="I2071" s="73">
        <v>4757.49</v>
      </c>
      <c r="J2071" s="55">
        <v>3949.19</v>
      </c>
      <c r="K2071" s="73">
        <v>634.72</v>
      </c>
      <c r="L2071" s="55">
        <v>526.88</v>
      </c>
      <c r="M2071" s="55">
        <f>TRUNC(((J2071*G2071)+(L2071*G2071)),2)</f>
        <v>4476.07</v>
      </c>
      <c r="N2071" s="55">
        <f>TRUNC(((J2071*H2071)+(L2071*H2071)),2)</f>
        <v>4476.07</v>
      </c>
      <c r="O2071" s="38"/>
      <c r="P2071" s="55">
        <v>4757.49</v>
      </c>
      <c r="Q2071" s="55">
        <v>634.72</v>
      </c>
      <c r="R2071" s="55">
        <v>5392.21</v>
      </c>
      <c r="S2071" s="55">
        <v>5392.21</v>
      </c>
      <c r="T2071" s="135">
        <f>N2071/S2071</f>
        <v>0.8300993470209802</v>
      </c>
      <c r="U2071" s="55">
        <f>TRUNC(J2071*H2071,2)</f>
        <v>3949.19</v>
      </c>
      <c r="V2071" s="55">
        <f>TRUNC(L2071*H2071,2)</f>
        <v>526.88</v>
      </c>
      <c r="X2071" s="36" t="b">
        <v>1</v>
      </c>
    </row>
    <row r="2072" spans="1:24" ht="24" x14ac:dyDescent="0.3">
      <c r="A2072" s="42" t="s">
        <v>5161</v>
      </c>
      <c r="B2072" s="128" t="s">
        <v>2927</v>
      </c>
      <c r="C2072" s="50" t="s">
        <v>163</v>
      </c>
      <c r="D2072" s="51">
        <v>271102</v>
      </c>
      <c r="E2072" s="56" t="s">
        <v>2928</v>
      </c>
      <c r="F2072" s="53" t="s">
        <v>890</v>
      </c>
      <c r="G2072" s="54">
        <v>1</v>
      </c>
      <c r="H2072" s="55">
        <v>1</v>
      </c>
      <c r="I2072" s="73">
        <v>1787.89</v>
      </c>
      <c r="J2072" s="55">
        <v>1484.12</v>
      </c>
      <c r="K2072" s="73">
        <v>195.85</v>
      </c>
      <c r="L2072" s="55">
        <v>162.57</v>
      </c>
      <c r="M2072" s="55">
        <f>TRUNC(((J2072*G2072)+(L2072*G2072)),2)</f>
        <v>1646.69</v>
      </c>
      <c r="N2072" s="55">
        <f>TRUNC(((J2072*H2072)+(L2072*H2072)),2)</f>
        <v>1646.69</v>
      </c>
      <c r="O2072" s="38"/>
      <c r="P2072" s="55">
        <v>1787.89</v>
      </c>
      <c r="Q2072" s="55">
        <v>195.85</v>
      </c>
      <c r="R2072" s="55">
        <v>1983.74</v>
      </c>
      <c r="S2072" s="55">
        <v>1983.74</v>
      </c>
      <c r="T2072" s="135">
        <f>N2072/S2072</f>
        <v>0.83009366146773267</v>
      </c>
      <c r="U2072" s="55">
        <f>TRUNC(J2072*H2072,2)</f>
        <v>1484.12</v>
      </c>
      <c r="V2072" s="55">
        <f>TRUNC(L2072*H2072,2)</f>
        <v>162.57</v>
      </c>
      <c r="X2072" s="36" t="b">
        <v>1</v>
      </c>
    </row>
    <row r="2073" spans="1:24" x14ac:dyDescent="0.3">
      <c r="A2073" s="42" t="s">
        <v>5162</v>
      </c>
      <c r="B2073" s="128" t="s">
        <v>2929</v>
      </c>
      <c r="C2073" s="50" t="s">
        <v>163</v>
      </c>
      <c r="D2073" s="51">
        <v>271103</v>
      </c>
      <c r="E2073" s="56" t="s">
        <v>2930</v>
      </c>
      <c r="F2073" s="53" t="s">
        <v>890</v>
      </c>
      <c r="G2073" s="54">
        <v>1</v>
      </c>
      <c r="H2073" s="55">
        <v>1</v>
      </c>
      <c r="I2073" s="73">
        <v>1714.26</v>
      </c>
      <c r="J2073" s="55">
        <v>1423</v>
      </c>
      <c r="K2073" s="73">
        <v>62.18</v>
      </c>
      <c r="L2073" s="55">
        <v>51.61</v>
      </c>
      <c r="M2073" s="55">
        <f>TRUNC(((J2073*G2073)+(L2073*G2073)),2)</f>
        <v>1474.61</v>
      </c>
      <c r="N2073" s="55">
        <f>TRUNC(((J2073*H2073)+(L2073*H2073)),2)</f>
        <v>1474.61</v>
      </c>
      <c r="O2073" s="38"/>
      <c r="P2073" s="55">
        <v>1714.26</v>
      </c>
      <c r="Q2073" s="55">
        <v>62.18</v>
      </c>
      <c r="R2073" s="55">
        <v>1776.44</v>
      </c>
      <c r="S2073" s="55">
        <v>1776.44</v>
      </c>
      <c r="T2073" s="135">
        <f>N2073/S2073</f>
        <v>0.83009276980928137</v>
      </c>
      <c r="U2073" s="55">
        <f>TRUNC(J2073*H2073,2)</f>
        <v>1423</v>
      </c>
      <c r="V2073" s="55">
        <f>TRUNC(L2073*H2073,2)</f>
        <v>51.61</v>
      </c>
      <c r="X2073" s="36" t="b">
        <v>1</v>
      </c>
    </row>
    <row r="2074" spans="1:24" x14ac:dyDescent="0.25">
      <c r="A2074" s="42" t="s">
        <v>5163</v>
      </c>
      <c r="B2074" s="128" t="s">
        <v>2931</v>
      </c>
      <c r="C2074" s="50" t="s">
        <v>163</v>
      </c>
      <c r="D2074" s="51">
        <v>271101</v>
      </c>
      <c r="E2074" s="56" t="s">
        <v>2932</v>
      </c>
      <c r="F2074" s="53" t="s">
        <v>890</v>
      </c>
      <c r="G2074" s="54">
        <v>1</v>
      </c>
      <c r="H2074" s="55">
        <v>1</v>
      </c>
      <c r="I2074" s="73">
        <v>5390.82</v>
      </c>
      <c r="J2074" s="55">
        <v>4474.91</v>
      </c>
      <c r="K2074" s="73">
        <v>139.49</v>
      </c>
      <c r="L2074" s="55">
        <v>115.79</v>
      </c>
      <c r="M2074" s="55">
        <f>TRUNC(((J2074*G2074)+(L2074*G2074)),2)</f>
        <v>4590.7</v>
      </c>
      <c r="N2074" s="55">
        <f>TRUNC(((J2074*H2074)+(L2074*H2074)),2)</f>
        <v>4590.7</v>
      </c>
      <c r="O2074" s="37"/>
      <c r="P2074" s="55">
        <v>5390.82</v>
      </c>
      <c r="Q2074" s="55">
        <v>139.49</v>
      </c>
      <c r="R2074" s="55">
        <v>5530.31</v>
      </c>
      <c r="S2074" s="55">
        <v>5530.31</v>
      </c>
      <c r="T2074" s="135">
        <f>N2074/S2074</f>
        <v>0.83009813193112136</v>
      </c>
      <c r="U2074" s="55">
        <f>TRUNC(J2074*H2074,2)</f>
        <v>4474.91</v>
      </c>
      <c r="V2074" s="55">
        <f>TRUNC(L2074*H2074,2)</f>
        <v>115.79</v>
      </c>
      <c r="X2074" s="36" t="b">
        <v>1</v>
      </c>
    </row>
    <row r="2075" spans="1:24" x14ac:dyDescent="0.25">
      <c r="A2075" s="42" t="s">
        <v>5164</v>
      </c>
      <c r="B2075" s="126">
        <v>56</v>
      </c>
      <c r="C2075" s="131"/>
      <c r="D2075" s="131"/>
      <c r="E2075" s="43" t="s">
        <v>59</v>
      </c>
      <c r="F2075" s="44" t="s">
        <v>160</v>
      </c>
      <c r="G2075" s="45">
        <v>1</v>
      </c>
      <c r="H2075" s="46"/>
      <c r="I2075" s="72"/>
      <c r="J2075" s="46"/>
      <c r="K2075" s="72"/>
      <c r="L2075" s="46"/>
      <c r="M2075" s="45">
        <f>M2076+M2083+M2085+M2089</f>
        <v>11811.499999999998</v>
      </c>
      <c r="N2075" s="45">
        <f>N2076+N2083+N2085+N2089</f>
        <v>11811.499999999998</v>
      </c>
      <c r="O2075" s="37"/>
      <c r="P2075" s="46"/>
      <c r="Q2075" s="46"/>
      <c r="R2075" s="45">
        <v>14234.16</v>
      </c>
      <c r="S2075" s="45">
        <v>14234.16</v>
      </c>
      <c r="T2075" s="135">
        <f>N2075/S2075</f>
        <v>0.82979958072692717</v>
      </c>
      <c r="U2075" s="55">
        <f>TRUNC(J2075*H2075,2)</f>
        <v>0</v>
      </c>
      <c r="V2075" s="55">
        <f>TRUNC(L2075*H2075,2)</f>
        <v>0</v>
      </c>
      <c r="X2075" s="36" t="b">
        <v>1</v>
      </c>
    </row>
    <row r="2076" spans="1:24" x14ac:dyDescent="0.25">
      <c r="A2076" s="42" t="s">
        <v>5165</v>
      </c>
      <c r="B2076" s="127" t="s">
        <v>2933</v>
      </c>
      <c r="C2076" s="132"/>
      <c r="D2076" s="132"/>
      <c r="E2076" s="47" t="s">
        <v>73</v>
      </c>
      <c r="F2076" s="132"/>
      <c r="G2076" s="48"/>
      <c r="H2076" s="48"/>
      <c r="I2076" s="72"/>
      <c r="J2076" s="48"/>
      <c r="K2076" s="72"/>
      <c r="L2076" s="48"/>
      <c r="M2076" s="49">
        <f>SUM(M2077:M2082)</f>
        <v>1100.02</v>
      </c>
      <c r="N2076" s="65">
        <f>SUM(N2077:N2082)</f>
        <v>1100.02</v>
      </c>
      <c r="O2076" s="37"/>
      <c r="P2076" s="48"/>
      <c r="Q2076" s="48"/>
      <c r="R2076" s="49">
        <v>1325.87</v>
      </c>
      <c r="S2076" s="49">
        <v>1325.87</v>
      </c>
      <c r="T2076" s="135">
        <f>N2076/S2076</f>
        <v>0.82965901634398553</v>
      </c>
      <c r="U2076" s="55">
        <f>TRUNC(J2076*H2076,2)</f>
        <v>0</v>
      </c>
      <c r="V2076" s="55">
        <f>TRUNC(L2076*H2076,2)</f>
        <v>0</v>
      </c>
      <c r="X2076" s="36" t="b">
        <v>1</v>
      </c>
    </row>
    <row r="2077" spans="1:24" x14ac:dyDescent="0.3">
      <c r="A2077" s="42" t="s">
        <v>5166</v>
      </c>
      <c r="B2077" s="128" t="s">
        <v>2934</v>
      </c>
      <c r="C2077" s="50" t="s">
        <v>163</v>
      </c>
      <c r="D2077" s="51">
        <v>20139</v>
      </c>
      <c r="E2077" s="56" t="s">
        <v>1628</v>
      </c>
      <c r="F2077" s="53" t="s">
        <v>164</v>
      </c>
      <c r="G2077" s="54">
        <v>2.83</v>
      </c>
      <c r="H2077" s="55">
        <v>2.83</v>
      </c>
      <c r="I2077" s="73">
        <v>0</v>
      </c>
      <c r="J2077" s="55">
        <v>0</v>
      </c>
      <c r="K2077" s="73">
        <v>3.9</v>
      </c>
      <c r="L2077" s="55">
        <v>3.23</v>
      </c>
      <c r="M2077" s="55">
        <f>TRUNC(((J2077*G2077)+(L2077*G2077)),2)</f>
        <v>9.14</v>
      </c>
      <c r="N2077" s="55">
        <f>TRUNC(((J2077*H2077)+(L2077*H2077)),2)</f>
        <v>9.14</v>
      </c>
      <c r="O2077" s="38"/>
      <c r="P2077" s="55">
        <v>0</v>
      </c>
      <c r="Q2077" s="55">
        <v>3.9</v>
      </c>
      <c r="R2077" s="55">
        <v>11.03</v>
      </c>
      <c r="S2077" s="55">
        <v>11.03</v>
      </c>
      <c r="T2077" s="135">
        <f>N2077/S2077</f>
        <v>0.82864913871260204</v>
      </c>
      <c r="U2077" s="55">
        <f>TRUNC(J2077*H2077,2)</f>
        <v>0</v>
      </c>
      <c r="V2077" s="55">
        <f>TRUNC(L2077*H2077,2)</f>
        <v>9.14</v>
      </c>
      <c r="X2077" s="36" t="b">
        <v>1</v>
      </c>
    </row>
    <row r="2078" spans="1:24" ht="24" x14ac:dyDescent="0.3">
      <c r="A2078" s="42" t="s">
        <v>5167</v>
      </c>
      <c r="B2078" s="128" t="s">
        <v>2935</v>
      </c>
      <c r="C2078" s="50" t="s">
        <v>163</v>
      </c>
      <c r="D2078" s="51">
        <v>20140</v>
      </c>
      <c r="E2078" s="56" t="s">
        <v>1630</v>
      </c>
      <c r="F2078" s="53" t="s">
        <v>160</v>
      </c>
      <c r="G2078" s="54">
        <v>4</v>
      </c>
      <c r="H2078" s="55">
        <v>4</v>
      </c>
      <c r="I2078" s="73">
        <v>0</v>
      </c>
      <c r="J2078" s="55">
        <v>0</v>
      </c>
      <c r="K2078" s="73">
        <v>4.58</v>
      </c>
      <c r="L2078" s="55">
        <v>3.8</v>
      </c>
      <c r="M2078" s="55">
        <f>TRUNC(((J2078*G2078)+(L2078*G2078)),2)</f>
        <v>15.2</v>
      </c>
      <c r="N2078" s="55">
        <f>TRUNC(((J2078*H2078)+(L2078*H2078)),2)</f>
        <v>15.2</v>
      </c>
      <c r="O2078" s="38"/>
      <c r="P2078" s="55">
        <v>0</v>
      </c>
      <c r="Q2078" s="55">
        <v>4.58</v>
      </c>
      <c r="R2078" s="55">
        <v>18.32</v>
      </c>
      <c r="S2078" s="55">
        <v>18.32</v>
      </c>
      <c r="T2078" s="135">
        <f>N2078/S2078</f>
        <v>0.82969432314410474</v>
      </c>
      <c r="U2078" s="55">
        <f>TRUNC(J2078*H2078,2)</f>
        <v>0</v>
      </c>
      <c r="V2078" s="55">
        <f>TRUNC(L2078*H2078,2)</f>
        <v>15.2</v>
      </c>
      <c r="X2078" s="36" t="b">
        <v>1</v>
      </c>
    </row>
    <row r="2079" spans="1:24" ht="24" x14ac:dyDescent="0.3">
      <c r="A2079" s="42" t="s">
        <v>5168</v>
      </c>
      <c r="B2079" s="128" t="s">
        <v>2936</v>
      </c>
      <c r="C2079" s="50" t="s">
        <v>217</v>
      </c>
      <c r="D2079" s="51">
        <v>97638</v>
      </c>
      <c r="E2079" s="56" t="s">
        <v>2937</v>
      </c>
      <c r="F2079" s="53" t="s">
        <v>164</v>
      </c>
      <c r="G2079" s="54">
        <v>17.23</v>
      </c>
      <c r="H2079" s="55">
        <v>17.23</v>
      </c>
      <c r="I2079" s="73">
        <v>1.9</v>
      </c>
      <c r="J2079" s="55">
        <v>1.57</v>
      </c>
      <c r="K2079" s="73">
        <v>5.3</v>
      </c>
      <c r="L2079" s="55">
        <v>4.3899999999999997</v>
      </c>
      <c r="M2079" s="55">
        <f>TRUNC(((J2079*G2079)+(L2079*G2079)),2)</f>
        <v>102.69</v>
      </c>
      <c r="N2079" s="55">
        <f>TRUNC(((J2079*H2079)+(L2079*H2079)),2)</f>
        <v>102.69</v>
      </c>
      <c r="O2079" s="38"/>
      <c r="P2079" s="55">
        <v>1.9</v>
      </c>
      <c r="Q2079" s="55">
        <v>5.3</v>
      </c>
      <c r="R2079" s="55">
        <v>124.05</v>
      </c>
      <c r="S2079" s="55">
        <v>124.05</v>
      </c>
      <c r="T2079" s="135">
        <f>N2079/S2079</f>
        <v>0.82781136638452235</v>
      </c>
      <c r="U2079" s="55">
        <f>TRUNC(J2079*H2079,2)</f>
        <v>27.05</v>
      </c>
      <c r="V2079" s="55">
        <f>TRUNC(L2079*H2079,2)</f>
        <v>75.63</v>
      </c>
      <c r="X2079" s="36" t="b">
        <v>1</v>
      </c>
    </row>
    <row r="2080" spans="1:24" x14ac:dyDescent="0.25">
      <c r="A2080" s="42" t="s">
        <v>5169</v>
      </c>
      <c r="B2080" s="128" t="s">
        <v>2938</v>
      </c>
      <c r="C2080" s="50" t="s">
        <v>163</v>
      </c>
      <c r="D2080" s="51">
        <v>20106</v>
      </c>
      <c r="E2080" s="56" t="s">
        <v>222</v>
      </c>
      <c r="F2080" s="53" t="s">
        <v>164</v>
      </c>
      <c r="G2080" s="54">
        <v>1.89</v>
      </c>
      <c r="H2080" s="55">
        <v>1.89</v>
      </c>
      <c r="I2080" s="73">
        <v>0</v>
      </c>
      <c r="J2080" s="55">
        <v>0</v>
      </c>
      <c r="K2080" s="73">
        <v>6.23</v>
      </c>
      <c r="L2080" s="55">
        <v>5.17</v>
      </c>
      <c r="M2080" s="55">
        <f>TRUNC(((J2080*G2080)+(L2080*G2080)),2)</f>
        <v>9.77</v>
      </c>
      <c r="N2080" s="55">
        <f>TRUNC(((J2080*H2080)+(L2080*H2080)),2)</f>
        <v>9.77</v>
      </c>
      <c r="O2080" s="37"/>
      <c r="P2080" s="55">
        <v>0</v>
      </c>
      <c r="Q2080" s="55">
        <v>6.23</v>
      </c>
      <c r="R2080" s="55">
        <v>11.77</v>
      </c>
      <c r="S2080" s="55">
        <v>11.77</v>
      </c>
      <c r="T2080" s="135">
        <f>N2080/S2080</f>
        <v>0.83007646559048431</v>
      </c>
      <c r="U2080" s="55">
        <f>TRUNC(J2080*H2080,2)</f>
        <v>0</v>
      </c>
      <c r="V2080" s="55">
        <f>TRUNC(L2080*H2080,2)</f>
        <v>9.77</v>
      </c>
      <c r="X2080" s="36" t="b">
        <v>1</v>
      </c>
    </row>
    <row r="2081" spans="1:24" x14ac:dyDescent="0.3">
      <c r="A2081" s="42" t="s">
        <v>5170</v>
      </c>
      <c r="B2081" s="128" t="s">
        <v>2939</v>
      </c>
      <c r="C2081" s="50" t="s">
        <v>163</v>
      </c>
      <c r="D2081" s="51">
        <v>20121</v>
      </c>
      <c r="E2081" s="56" t="s">
        <v>215</v>
      </c>
      <c r="F2081" s="53" t="s">
        <v>211</v>
      </c>
      <c r="G2081" s="54">
        <v>4.2</v>
      </c>
      <c r="H2081" s="55">
        <v>4.2</v>
      </c>
      <c r="I2081" s="73">
        <v>0</v>
      </c>
      <c r="J2081" s="55">
        <v>0</v>
      </c>
      <c r="K2081" s="73">
        <v>161.93</v>
      </c>
      <c r="L2081" s="55">
        <v>134.41</v>
      </c>
      <c r="M2081" s="55">
        <f>TRUNC(((J2081*G2081)+(L2081*G2081)),2)</f>
        <v>564.52</v>
      </c>
      <c r="N2081" s="55">
        <f>TRUNC(((J2081*H2081)+(L2081*H2081)),2)</f>
        <v>564.52</v>
      </c>
      <c r="O2081" s="38"/>
      <c r="P2081" s="55">
        <v>0</v>
      </c>
      <c r="Q2081" s="55">
        <v>161.93</v>
      </c>
      <c r="R2081" s="55">
        <v>680.1</v>
      </c>
      <c r="S2081" s="55">
        <v>680.1</v>
      </c>
      <c r="T2081" s="135">
        <f>N2081/S2081</f>
        <v>0.83005440376415229</v>
      </c>
      <c r="U2081" s="55">
        <f>TRUNC(J2081*H2081,2)</f>
        <v>0</v>
      </c>
      <c r="V2081" s="55">
        <f>TRUNC(L2081*H2081,2)</f>
        <v>564.52</v>
      </c>
      <c r="X2081" s="36" t="b">
        <v>1</v>
      </c>
    </row>
    <row r="2082" spans="1:24" x14ac:dyDescent="0.25">
      <c r="A2082" s="42" t="s">
        <v>5171</v>
      </c>
      <c r="B2082" s="128" t="s">
        <v>2940</v>
      </c>
      <c r="C2082" s="50" t="s">
        <v>163</v>
      </c>
      <c r="D2082" s="51">
        <v>260104</v>
      </c>
      <c r="E2082" s="56" t="s">
        <v>2941</v>
      </c>
      <c r="F2082" s="53" t="s">
        <v>164</v>
      </c>
      <c r="G2082" s="54">
        <v>90</v>
      </c>
      <c r="H2082" s="55">
        <v>90</v>
      </c>
      <c r="I2082" s="73">
        <v>0</v>
      </c>
      <c r="J2082" s="55">
        <v>0</v>
      </c>
      <c r="K2082" s="73">
        <v>5.34</v>
      </c>
      <c r="L2082" s="55">
        <v>4.43</v>
      </c>
      <c r="M2082" s="55">
        <f>TRUNC(((J2082*G2082)+(L2082*G2082)),2)</f>
        <v>398.7</v>
      </c>
      <c r="N2082" s="55">
        <f>TRUNC(((J2082*H2082)+(L2082*H2082)),2)</f>
        <v>398.7</v>
      </c>
      <c r="O2082" s="37"/>
      <c r="P2082" s="55">
        <v>0</v>
      </c>
      <c r="Q2082" s="55">
        <v>5.34</v>
      </c>
      <c r="R2082" s="55">
        <v>480.6</v>
      </c>
      <c r="S2082" s="55">
        <v>480.6</v>
      </c>
      <c r="T2082" s="135">
        <f>N2082/S2082</f>
        <v>0.82958801498127333</v>
      </c>
      <c r="U2082" s="55">
        <f>TRUNC(J2082*H2082,2)</f>
        <v>0</v>
      </c>
      <c r="V2082" s="55">
        <f>TRUNC(L2082*H2082,2)</f>
        <v>398.7</v>
      </c>
      <c r="X2082" s="36" t="b">
        <v>1</v>
      </c>
    </row>
    <row r="2083" spans="1:24" x14ac:dyDescent="0.25">
      <c r="A2083" s="42" t="s">
        <v>5172</v>
      </c>
      <c r="B2083" s="127" t="s">
        <v>2942</v>
      </c>
      <c r="C2083" s="132"/>
      <c r="D2083" s="132"/>
      <c r="E2083" s="47" t="s">
        <v>75</v>
      </c>
      <c r="F2083" s="132"/>
      <c r="G2083" s="48"/>
      <c r="H2083" s="48"/>
      <c r="I2083" s="72"/>
      <c r="J2083" s="48"/>
      <c r="K2083" s="72"/>
      <c r="L2083" s="48"/>
      <c r="M2083" s="49">
        <f>M2084</f>
        <v>200.57</v>
      </c>
      <c r="N2083" s="65">
        <f>N2084</f>
        <v>200.57</v>
      </c>
      <c r="O2083" s="37"/>
      <c r="P2083" s="48"/>
      <c r="Q2083" s="48"/>
      <c r="R2083" s="49">
        <v>241.71</v>
      </c>
      <c r="S2083" s="49">
        <v>241.71</v>
      </c>
      <c r="T2083" s="135">
        <f>N2083/S2083</f>
        <v>0.82979603657275247</v>
      </c>
      <c r="U2083" s="55">
        <f>TRUNC(J2083*H2083,2)</f>
        <v>0</v>
      </c>
      <c r="V2083" s="55">
        <f>TRUNC(L2083*H2083,2)</f>
        <v>0</v>
      </c>
      <c r="X2083" s="36" t="b">
        <v>1</v>
      </c>
    </row>
    <row r="2084" spans="1:24" x14ac:dyDescent="0.25">
      <c r="A2084" s="42" t="s">
        <v>5173</v>
      </c>
      <c r="B2084" s="128" t="s">
        <v>2943</v>
      </c>
      <c r="C2084" s="50" t="s">
        <v>163</v>
      </c>
      <c r="D2084" s="51">
        <v>30101</v>
      </c>
      <c r="E2084" s="56" t="s">
        <v>230</v>
      </c>
      <c r="F2084" s="53" t="s">
        <v>211</v>
      </c>
      <c r="G2084" s="54">
        <v>5.53</v>
      </c>
      <c r="H2084" s="55">
        <v>5.53</v>
      </c>
      <c r="I2084" s="73">
        <v>34.11</v>
      </c>
      <c r="J2084" s="55">
        <v>28.31</v>
      </c>
      <c r="K2084" s="73">
        <v>9.6</v>
      </c>
      <c r="L2084" s="55">
        <v>7.96</v>
      </c>
      <c r="M2084" s="55">
        <f>TRUNC(((J2084*G2084)+(L2084*G2084)),2)</f>
        <v>200.57</v>
      </c>
      <c r="N2084" s="55">
        <f>TRUNC(((J2084*H2084)+(L2084*H2084)),2)</f>
        <v>200.57</v>
      </c>
      <c r="O2084" s="37"/>
      <c r="P2084" s="55">
        <v>34.11</v>
      </c>
      <c r="Q2084" s="55">
        <v>9.6</v>
      </c>
      <c r="R2084" s="55">
        <v>241.71</v>
      </c>
      <c r="S2084" s="55">
        <v>241.71</v>
      </c>
      <c r="T2084" s="135">
        <f>N2084/S2084</f>
        <v>0.82979603657275247</v>
      </c>
      <c r="U2084" s="55">
        <f>TRUNC(J2084*H2084,2)</f>
        <v>156.55000000000001</v>
      </c>
      <c r="V2084" s="55">
        <f>TRUNC(L2084*H2084,2)</f>
        <v>44.01</v>
      </c>
      <c r="X2084" s="36" t="b">
        <v>1</v>
      </c>
    </row>
    <row r="2085" spans="1:24" x14ac:dyDescent="0.25">
      <c r="A2085" s="42" t="s">
        <v>5174</v>
      </c>
      <c r="B2085" s="127" t="s">
        <v>2944</v>
      </c>
      <c r="C2085" s="132"/>
      <c r="D2085" s="132"/>
      <c r="E2085" s="47" t="s">
        <v>107</v>
      </c>
      <c r="F2085" s="132"/>
      <c r="G2085" s="48"/>
      <c r="H2085" s="48"/>
      <c r="I2085" s="72"/>
      <c r="J2085" s="48"/>
      <c r="K2085" s="72"/>
      <c r="L2085" s="48"/>
      <c r="M2085" s="49">
        <f>SUM(M2086:M2088)</f>
        <v>7166.0999999999995</v>
      </c>
      <c r="N2085" s="65">
        <f>SUM(N2086:N2088)</f>
        <v>7166.0999999999995</v>
      </c>
      <c r="O2085" s="37"/>
      <c r="P2085" s="48"/>
      <c r="Q2085" s="48"/>
      <c r="R2085" s="49">
        <v>8634.02</v>
      </c>
      <c r="S2085" s="49">
        <v>8634.02</v>
      </c>
      <c r="T2085" s="135">
        <f>N2085/S2085</f>
        <v>0.82998417886453812</v>
      </c>
      <c r="U2085" s="55">
        <f>TRUNC(J2085*H2085,2)</f>
        <v>0</v>
      </c>
      <c r="V2085" s="55">
        <f>TRUNC(L2085*H2085,2)</f>
        <v>0</v>
      </c>
      <c r="X2085" s="36" t="b">
        <v>1</v>
      </c>
    </row>
    <row r="2086" spans="1:24" x14ac:dyDescent="0.3">
      <c r="A2086" s="42" t="s">
        <v>5175</v>
      </c>
      <c r="B2086" s="128" t="s">
        <v>2945</v>
      </c>
      <c r="C2086" s="50" t="s">
        <v>163</v>
      </c>
      <c r="D2086" s="51">
        <v>220101</v>
      </c>
      <c r="E2086" s="56" t="s">
        <v>461</v>
      </c>
      <c r="F2086" s="53" t="s">
        <v>164</v>
      </c>
      <c r="G2086" s="54">
        <v>60.07</v>
      </c>
      <c r="H2086" s="55">
        <v>60.07</v>
      </c>
      <c r="I2086" s="73">
        <v>27.05</v>
      </c>
      <c r="J2086" s="55">
        <v>22.45</v>
      </c>
      <c r="K2086" s="73">
        <v>11.05</v>
      </c>
      <c r="L2086" s="55">
        <v>9.17</v>
      </c>
      <c r="M2086" s="55">
        <f>TRUNC(((J2086*G2086)+(L2086*G2086)),2)</f>
        <v>1899.41</v>
      </c>
      <c r="N2086" s="55">
        <f>TRUNC(((J2086*H2086)+(L2086*H2086)),2)</f>
        <v>1899.41</v>
      </c>
      <c r="O2086" s="38"/>
      <c r="P2086" s="55">
        <v>27.05</v>
      </c>
      <c r="Q2086" s="55">
        <v>11.05</v>
      </c>
      <c r="R2086" s="55">
        <v>2288.66</v>
      </c>
      <c r="S2086" s="55">
        <v>2288.66</v>
      </c>
      <c r="T2086" s="135">
        <f>N2086/S2086</f>
        <v>0.82992231261961158</v>
      </c>
      <c r="U2086" s="55">
        <f>TRUNC(J2086*H2086,2)</f>
        <v>1348.57</v>
      </c>
      <c r="V2086" s="55">
        <f>TRUNC(L2086*H2086,2)</f>
        <v>550.84</v>
      </c>
      <c r="X2086" s="36" t="b">
        <v>1</v>
      </c>
    </row>
    <row r="2087" spans="1:24" ht="24" x14ac:dyDescent="0.3">
      <c r="A2087" s="42" t="s">
        <v>5176</v>
      </c>
      <c r="B2087" s="128" t="s">
        <v>2946</v>
      </c>
      <c r="C2087" s="50" t="s">
        <v>197</v>
      </c>
      <c r="D2087" s="57" t="s">
        <v>465</v>
      </c>
      <c r="E2087" s="56" t="s">
        <v>466</v>
      </c>
      <c r="F2087" s="53" t="s">
        <v>164</v>
      </c>
      <c r="G2087" s="54">
        <v>60.07</v>
      </c>
      <c r="H2087" s="55">
        <v>60.07</v>
      </c>
      <c r="I2087" s="73">
        <v>71.739999999999995</v>
      </c>
      <c r="J2087" s="55">
        <v>59.55</v>
      </c>
      <c r="K2087" s="73">
        <v>21.88</v>
      </c>
      <c r="L2087" s="55">
        <v>18.16</v>
      </c>
      <c r="M2087" s="55">
        <f>TRUNC(((J2087*G2087)+(L2087*G2087)),2)</f>
        <v>4668.03</v>
      </c>
      <c r="N2087" s="55">
        <f>TRUNC(((J2087*H2087)+(L2087*H2087)),2)</f>
        <v>4668.03</v>
      </c>
      <c r="O2087" s="38"/>
      <c r="P2087" s="55">
        <v>71.739999999999995</v>
      </c>
      <c r="Q2087" s="55">
        <v>21.88</v>
      </c>
      <c r="R2087" s="55">
        <v>5623.75</v>
      </c>
      <c r="S2087" s="55">
        <v>5623.75</v>
      </c>
      <c r="T2087" s="135">
        <f>N2087/S2087</f>
        <v>0.83005645699044228</v>
      </c>
      <c r="U2087" s="55">
        <f>TRUNC(J2087*H2087,2)</f>
        <v>3577.16</v>
      </c>
      <c r="V2087" s="55">
        <f>TRUNC(L2087*H2087,2)</f>
        <v>1090.8699999999999</v>
      </c>
      <c r="X2087" s="36" t="b">
        <v>1</v>
      </c>
    </row>
    <row r="2088" spans="1:24" x14ac:dyDescent="0.25">
      <c r="A2088" s="42" t="s">
        <v>5177</v>
      </c>
      <c r="B2088" s="128" t="s">
        <v>2947</v>
      </c>
      <c r="C2088" s="50" t="s">
        <v>197</v>
      </c>
      <c r="D2088" s="57" t="s">
        <v>468</v>
      </c>
      <c r="E2088" s="56" t="s">
        <v>469</v>
      </c>
      <c r="F2088" s="53" t="s">
        <v>172</v>
      </c>
      <c r="G2088" s="54">
        <v>35.03</v>
      </c>
      <c r="H2088" s="55">
        <v>35.03</v>
      </c>
      <c r="I2088" s="73">
        <v>20.25</v>
      </c>
      <c r="J2088" s="55">
        <v>16.8</v>
      </c>
      <c r="K2088" s="73">
        <v>0.35</v>
      </c>
      <c r="L2088" s="55">
        <v>0.28999999999999998</v>
      </c>
      <c r="M2088" s="55">
        <f>TRUNC(((J2088*G2088)+(L2088*G2088)),2)</f>
        <v>598.66</v>
      </c>
      <c r="N2088" s="55">
        <f>TRUNC(((J2088*H2088)+(L2088*H2088)),2)</f>
        <v>598.66</v>
      </c>
      <c r="O2088" s="37"/>
      <c r="P2088" s="55">
        <v>20.25</v>
      </c>
      <c r="Q2088" s="55">
        <v>0.35</v>
      </c>
      <c r="R2088" s="55">
        <v>721.61</v>
      </c>
      <c r="S2088" s="55">
        <v>721.61</v>
      </c>
      <c r="T2088" s="135">
        <f>N2088/S2088</f>
        <v>0.82961710619309592</v>
      </c>
      <c r="U2088" s="55">
        <f>TRUNC(J2088*H2088,2)</f>
        <v>588.5</v>
      </c>
      <c r="V2088" s="55">
        <f>TRUNC(L2088*H2088,2)</f>
        <v>10.15</v>
      </c>
      <c r="X2088" s="36" t="b">
        <v>1</v>
      </c>
    </row>
    <row r="2089" spans="1:24" x14ac:dyDescent="0.25">
      <c r="A2089" s="42" t="s">
        <v>5178</v>
      </c>
      <c r="B2089" s="127" t="s">
        <v>2948</v>
      </c>
      <c r="C2089" s="132"/>
      <c r="D2089" s="132"/>
      <c r="E2089" s="47" t="s">
        <v>115</v>
      </c>
      <c r="F2089" s="132"/>
      <c r="G2089" s="48"/>
      <c r="H2089" s="48"/>
      <c r="I2089" s="72"/>
      <c r="J2089" s="48"/>
      <c r="K2089" s="72"/>
      <c r="L2089" s="48"/>
      <c r="M2089" s="49">
        <f>SUM(M2090:M2095)</f>
        <v>3344.81</v>
      </c>
      <c r="N2089" s="65">
        <f>SUM(N2090:N2095)</f>
        <v>3344.81</v>
      </c>
      <c r="O2089" s="37"/>
      <c r="P2089" s="48"/>
      <c r="Q2089" s="48"/>
      <c r="R2089" s="49">
        <v>4032.56</v>
      </c>
      <c r="S2089" s="49">
        <v>4032.56</v>
      </c>
      <c r="T2089" s="135">
        <f>N2089/S2089</f>
        <v>0.82945077072628803</v>
      </c>
      <c r="U2089" s="55">
        <f>TRUNC(J2089*H2089,2)</f>
        <v>0</v>
      </c>
      <c r="V2089" s="55">
        <f>TRUNC(L2089*H2089,2)</f>
        <v>0</v>
      </c>
      <c r="X2089" s="36" t="b">
        <v>1</v>
      </c>
    </row>
    <row r="2090" spans="1:24" x14ac:dyDescent="0.25">
      <c r="A2090" s="42" t="s">
        <v>5179</v>
      </c>
      <c r="B2090" s="128" t="s">
        <v>2949</v>
      </c>
      <c r="C2090" s="50" t="s">
        <v>163</v>
      </c>
      <c r="D2090" s="51">
        <v>261300</v>
      </c>
      <c r="E2090" s="56" t="s">
        <v>482</v>
      </c>
      <c r="F2090" s="53" t="s">
        <v>164</v>
      </c>
      <c r="G2090" s="54">
        <v>90</v>
      </c>
      <c r="H2090" s="55">
        <v>90</v>
      </c>
      <c r="I2090" s="73">
        <v>2.19</v>
      </c>
      <c r="J2090" s="55">
        <v>1.81</v>
      </c>
      <c r="K2090" s="73">
        <v>9.6999999999999993</v>
      </c>
      <c r="L2090" s="55">
        <v>8.0500000000000007</v>
      </c>
      <c r="M2090" s="55">
        <f>TRUNC(((J2090*G2090)+(L2090*G2090)),2)</f>
        <v>887.4</v>
      </c>
      <c r="N2090" s="55">
        <f>TRUNC(((J2090*H2090)+(L2090*H2090)),2)</f>
        <v>887.4</v>
      </c>
      <c r="O2090" s="37"/>
      <c r="P2090" s="55">
        <v>2.19</v>
      </c>
      <c r="Q2090" s="55">
        <v>9.6999999999999993</v>
      </c>
      <c r="R2090" s="55">
        <v>1070.0999999999999</v>
      </c>
      <c r="S2090" s="55">
        <v>1070.0999999999999</v>
      </c>
      <c r="T2090" s="135">
        <f>N2090/S2090</f>
        <v>0.8292682926829269</v>
      </c>
      <c r="U2090" s="55">
        <f>TRUNC(J2090*H2090,2)</f>
        <v>162.9</v>
      </c>
      <c r="V2090" s="55">
        <f>TRUNC(L2090*H2090,2)</f>
        <v>724.5</v>
      </c>
      <c r="X2090" s="36" t="b">
        <v>1</v>
      </c>
    </row>
    <row r="2091" spans="1:24" x14ac:dyDescent="0.25">
      <c r="A2091" s="42" t="s">
        <v>5180</v>
      </c>
      <c r="B2091" s="128" t="s">
        <v>2950</v>
      </c>
      <c r="C2091" s="50" t="s">
        <v>163</v>
      </c>
      <c r="D2091" s="51">
        <v>261307</v>
      </c>
      <c r="E2091" s="56" t="s">
        <v>494</v>
      </c>
      <c r="F2091" s="53" t="s">
        <v>164</v>
      </c>
      <c r="G2091" s="54">
        <v>55.11</v>
      </c>
      <c r="H2091" s="55">
        <v>55.11</v>
      </c>
      <c r="I2091" s="73">
        <v>3.82</v>
      </c>
      <c r="J2091" s="55">
        <v>3.17</v>
      </c>
      <c r="K2091" s="73">
        <v>5.7</v>
      </c>
      <c r="L2091" s="55">
        <v>4.7300000000000004</v>
      </c>
      <c r="M2091" s="55">
        <f>TRUNC(((J2091*G2091)+(L2091*G2091)),2)</f>
        <v>435.36</v>
      </c>
      <c r="N2091" s="55">
        <f>TRUNC(((J2091*H2091)+(L2091*H2091)),2)</f>
        <v>435.36</v>
      </c>
      <c r="O2091" s="37"/>
      <c r="P2091" s="55">
        <v>3.82</v>
      </c>
      <c r="Q2091" s="55">
        <v>5.7</v>
      </c>
      <c r="R2091" s="55">
        <v>524.64</v>
      </c>
      <c r="S2091" s="55">
        <v>524.64</v>
      </c>
      <c r="T2091" s="135">
        <f>N2091/S2091</f>
        <v>0.82982616651418117</v>
      </c>
      <c r="U2091" s="55">
        <f>TRUNC(J2091*H2091,2)</f>
        <v>174.69</v>
      </c>
      <c r="V2091" s="55">
        <f>TRUNC(L2091*H2091,2)</f>
        <v>260.67</v>
      </c>
      <c r="X2091" s="36" t="b">
        <v>1</v>
      </c>
    </row>
    <row r="2092" spans="1:24" x14ac:dyDescent="0.25">
      <c r="A2092" s="42" t="s">
        <v>5181</v>
      </c>
      <c r="B2092" s="128" t="s">
        <v>2951</v>
      </c>
      <c r="C2092" s="50" t="s">
        <v>163</v>
      </c>
      <c r="D2092" s="51">
        <v>261550</v>
      </c>
      <c r="E2092" s="56" t="s">
        <v>484</v>
      </c>
      <c r="F2092" s="53" t="s">
        <v>164</v>
      </c>
      <c r="G2092" s="54">
        <v>42.26</v>
      </c>
      <c r="H2092" s="55">
        <v>42.26</v>
      </c>
      <c r="I2092" s="73">
        <v>7.39</v>
      </c>
      <c r="J2092" s="55">
        <v>6.13</v>
      </c>
      <c r="K2092" s="73">
        <v>8.9600000000000009</v>
      </c>
      <c r="L2092" s="55">
        <v>7.43</v>
      </c>
      <c r="M2092" s="55">
        <f>TRUNC(((J2092*G2092)+(L2092*G2092)),2)</f>
        <v>573.04</v>
      </c>
      <c r="N2092" s="55">
        <f>TRUNC(((J2092*H2092)+(L2092*H2092)),2)</f>
        <v>573.04</v>
      </c>
      <c r="O2092" s="37"/>
      <c r="P2092" s="55">
        <v>7.39</v>
      </c>
      <c r="Q2092" s="55">
        <v>8.9600000000000009</v>
      </c>
      <c r="R2092" s="55">
        <v>690.95</v>
      </c>
      <c r="S2092" s="55">
        <v>690.95</v>
      </c>
      <c r="T2092" s="135">
        <f>N2092/S2092</f>
        <v>0.82935089369708359</v>
      </c>
      <c r="U2092" s="55">
        <f>TRUNC(J2092*H2092,2)</f>
        <v>259.05</v>
      </c>
      <c r="V2092" s="55">
        <f>TRUNC(L2092*H2092,2)</f>
        <v>313.99</v>
      </c>
      <c r="X2092" s="36" t="b">
        <v>1</v>
      </c>
    </row>
    <row r="2093" spans="1:24" x14ac:dyDescent="0.25">
      <c r="A2093" s="42" t="s">
        <v>5182</v>
      </c>
      <c r="B2093" s="128" t="s">
        <v>2952</v>
      </c>
      <c r="C2093" s="50" t="s">
        <v>163</v>
      </c>
      <c r="D2093" s="51">
        <v>261001</v>
      </c>
      <c r="E2093" s="56" t="s">
        <v>489</v>
      </c>
      <c r="F2093" s="53" t="s">
        <v>164</v>
      </c>
      <c r="G2093" s="54">
        <v>36.54</v>
      </c>
      <c r="H2093" s="55">
        <v>36.54</v>
      </c>
      <c r="I2093" s="73">
        <v>4.28</v>
      </c>
      <c r="J2093" s="55">
        <v>3.55</v>
      </c>
      <c r="K2093" s="73">
        <v>7.93</v>
      </c>
      <c r="L2093" s="55">
        <v>6.58</v>
      </c>
      <c r="M2093" s="55">
        <f>TRUNC(((J2093*G2093)+(L2093*G2093)),2)</f>
        <v>370.15</v>
      </c>
      <c r="N2093" s="55">
        <f>TRUNC(((J2093*H2093)+(L2093*H2093)),2)</f>
        <v>370.15</v>
      </c>
      <c r="O2093" s="37"/>
      <c r="P2093" s="55">
        <v>4.28</v>
      </c>
      <c r="Q2093" s="55">
        <v>7.93</v>
      </c>
      <c r="R2093" s="55">
        <v>446.15</v>
      </c>
      <c r="S2093" s="55">
        <v>446.15</v>
      </c>
      <c r="T2093" s="135">
        <f>N2093/S2093</f>
        <v>0.8296537039112406</v>
      </c>
      <c r="U2093" s="55">
        <f>TRUNC(J2093*H2093,2)</f>
        <v>129.71</v>
      </c>
      <c r="V2093" s="55">
        <f>TRUNC(L2093*H2093,2)</f>
        <v>240.43</v>
      </c>
      <c r="X2093" s="36" t="b">
        <v>1</v>
      </c>
    </row>
    <row r="2094" spans="1:24" x14ac:dyDescent="0.25">
      <c r="A2094" s="42" t="s">
        <v>5183</v>
      </c>
      <c r="B2094" s="128" t="s">
        <v>2953</v>
      </c>
      <c r="C2094" s="50" t="s">
        <v>163</v>
      </c>
      <c r="D2094" s="51">
        <v>261000</v>
      </c>
      <c r="E2094" s="56" t="s">
        <v>498</v>
      </c>
      <c r="F2094" s="53" t="s">
        <v>164</v>
      </c>
      <c r="G2094" s="54">
        <v>65.73</v>
      </c>
      <c r="H2094" s="55">
        <v>65.73</v>
      </c>
      <c r="I2094" s="73">
        <v>5.37</v>
      </c>
      <c r="J2094" s="55">
        <v>4.45</v>
      </c>
      <c r="K2094" s="73">
        <v>7.98</v>
      </c>
      <c r="L2094" s="55">
        <v>6.62</v>
      </c>
      <c r="M2094" s="55">
        <f>TRUNC(((J2094*G2094)+(L2094*G2094)),2)</f>
        <v>727.63</v>
      </c>
      <c r="N2094" s="55">
        <f>TRUNC(((J2094*H2094)+(L2094*H2094)),2)</f>
        <v>727.63</v>
      </c>
      <c r="O2094" s="37"/>
      <c r="P2094" s="55">
        <v>5.37</v>
      </c>
      <c r="Q2094" s="55">
        <v>7.98</v>
      </c>
      <c r="R2094" s="55">
        <v>877.49</v>
      </c>
      <c r="S2094" s="55">
        <v>877.49</v>
      </c>
      <c r="T2094" s="135">
        <f>N2094/S2094</f>
        <v>0.82921742697922485</v>
      </c>
      <c r="U2094" s="55">
        <f>TRUNC(J2094*H2094,2)</f>
        <v>292.49</v>
      </c>
      <c r="V2094" s="55">
        <f>TRUNC(L2094*H2094,2)</f>
        <v>435.13</v>
      </c>
      <c r="X2094" s="36" t="b">
        <v>1</v>
      </c>
    </row>
    <row r="2095" spans="1:24" x14ac:dyDescent="0.3">
      <c r="A2095" s="42" t="s">
        <v>5184</v>
      </c>
      <c r="B2095" s="128" t="s">
        <v>2954</v>
      </c>
      <c r="C2095" s="50" t="s">
        <v>163</v>
      </c>
      <c r="D2095" s="51">
        <v>261503</v>
      </c>
      <c r="E2095" s="56" t="s">
        <v>2955</v>
      </c>
      <c r="F2095" s="53" t="s">
        <v>164</v>
      </c>
      <c r="G2095" s="54">
        <v>24.24</v>
      </c>
      <c r="H2095" s="55">
        <v>24.24</v>
      </c>
      <c r="I2095" s="73">
        <v>4.59</v>
      </c>
      <c r="J2095" s="55">
        <v>3.81</v>
      </c>
      <c r="K2095" s="73">
        <v>12.87</v>
      </c>
      <c r="L2095" s="55">
        <v>10.68</v>
      </c>
      <c r="M2095" s="55">
        <f>TRUNC(((J2095*G2095)+(L2095*G2095)),2)</f>
        <v>351.23</v>
      </c>
      <c r="N2095" s="55">
        <f>TRUNC(((J2095*H2095)+(L2095*H2095)),2)</f>
        <v>351.23</v>
      </c>
      <c r="O2095" s="38"/>
      <c r="P2095" s="55">
        <v>4.59</v>
      </c>
      <c r="Q2095" s="55">
        <v>12.87</v>
      </c>
      <c r="R2095" s="55">
        <v>423.23</v>
      </c>
      <c r="S2095" s="55">
        <v>423.23</v>
      </c>
      <c r="T2095" s="135">
        <f>N2095/S2095</f>
        <v>0.82987973442336316</v>
      </c>
      <c r="U2095" s="55">
        <f>TRUNC(J2095*H2095,2)</f>
        <v>92.35</v>
      </c>
      <c r="V2095" s="55">
        <f>TRUNC(L2095*H2095,2)</f>
        <v>258.88</v>
      </c>
      <c r="X2095" s="36" t="b">
        <v>1</v>
      </c>
    </row>
    <row r="2096" spans="1:24" x14ac:dyDescent="0.25">
      <c r="A2096" s="42" t="s">
        <v>5185</v>
      </c>
      <c r="B2096" s="126">
        <v>57</v>
      </c>
      <c r="C2096" s="131"/>
      <c r="D2096" s="131"/>
      <c r="E2096" s="43" t="s">
        <v>60</v>
      </c>
      <c r="F2096" s="44" t="s">
        <v>160</v>
      </c>
      <c r="G2096" s="45">
        <v>1</v>
      </c>
      <c r="H2096" s="46"/>
      <c r="I2096" s="72"/>
      <c r="J2096" s="46"/>
      <c r="K2096" s="72"/>
      <c r="L2096" s="46"/>
      <c r="M2096" s="45">
        <f>M2097</f>
        <v>30672.639999999999</v>
      </c>
      <c r="N2096" s="45">
        <f>N2097</f>
        <v>30672.639999999999</v>
      </c>
      <c r="O2096" s="37"/>
      <c r="P2096" s="46"/>
      <c r="Q2096" s="46"/>
      <c r="R2096" s="45">
        <v>36984.879999999997</v>
      </c>
      <c r="S2096" s="45">
        <v>36984.879999999997</v>
      </c>
      <c r="T2096" s="135">
        <f>N2096/S2096</f>
        <v>0.8293291745167215</v>
      </c>
      <c r="U2096" s="55">
        <f>TRUNC(J2096*H2096,2)</f>
        <v>0</v>
      </c>
      <c r="V2096" s="55">
        <f>TRUNC(L2096*H2096,2)</f>
        <v>0</v>
      </c>
      <c r="X2096" s="36" t="b">
        <v>1</v>
      </c>
    </row>
    <row r="2097" spans="1:24" x14ac:dyDescent="0.25">
      <c r="A2097" s="42" t="s">
        <v>5186</v>
      </c>
      <c r="B2097" s="127" t="s">
        <v>2956</v>
      </c>
      <c r="C2097" s="132"/>
      <c r="D2097" s="132"/>
      <c r="E2097" s="47" t="s">
        <v>115</v>
      </c>
      <c r="F2097" s="132"/>
      <c r="G2097" s="48"/>
      <c r="H2097" s="48"/>
      <c r="I2097" s="72"/>
      <c r="J2097" s="48"/>
      <c r="K2097" s="72"/>
      <c r="L2097" s="48"/>
      <c r="M2097" s="49">
        <f>SUM(M2098:M2103)</f>
        <v>30672.639999999999</v>
      </c>
      <c r="N2097" s="65">
        <f>SUM(N2098:N2103)</f>
        <v>30672.639999999999</v>
      </c>
      <c r="O2097" s="37"/>
      <c r="P2097" s="48"/>
      <c r="Q2097" s="48"/>
      <c r="R2097" s="49">
        <v>36984.879999999997</v>
      </c>
      <c r="S2097" s="49">
        <v>36984.879999999997</v>
      </c>
      <c r="T2097" s="135">
        <f>N2097/S2097</f>
        <v>0.8293291745167215</v>
      </c>
      <c r="U2097" s="55">
        <f>TRUNC(J2097*H2097,2)</f>
        <v>0</v>
      </c>
      <c r="V2097" s="55">
        <f>TRUNC(L2097*H2097,2)</f>
        <v>0</v>
      </c>
      <c r="X2097" s="36" t="b">
        <v>1</v>
      </c>
    </row>
    <row r="2098" spans="1:24" x14ac:dyDescent="0.25">
      <c r="A2098" s="42" t="s">
        <v>5187</v>
      </c>
      <c r="B2098" s="128" t="s">
        <v>2957</v>
      </c>
      <c r="C2098" s="50" t="s">
        <v>163</v>
      </c>
      <c r="D2098" s="51">
        <v>261000</v>
      </c>
      <c r="E2098" s="56" t="s">
        <v>498</v>
      </c>
      <c r="F2098" s="53" t="s">
        <v>164</v>
      </c>
      <c r="G2098" s="54">
        <v>1193.23</v>
      </c>
      <c r="H2098" s="55">
        <v>1193.23</v>
      </c>
      <c r="I2098" s="73">
        <v>5.37</v>
      </c>
      <c r="J2098" s="55">
        <v>4.45</v>
      </c>
      <c r="K2098" s="73">
        <v>7.98</v>
      </c>
      <c r="L2098" s="55">
        <v>6.62</v>
      </c>
      <c r="M2098" s="55">
        <f>TRUNC(((J2098*G2098)+(L2098*G2098)),2)</f>
        <v>13209.05</v>
      </c>
      <c r="N2098" s="55">
        <f>TRUNC(((J2098*H2098)+(L2098*H2098)),2)</f>
        <v>13209.05</v>
      </c>
      <c r="O2098" s="37"/>
      <c r="P2098" s="55">
        <v>5.37</v>
      </c>
      <c r="Q2098" s="55">
        <v>7.98</v>
      </c>
      <c r="R2098" s="55">
        <v>15929.62</v>
      </c>
      <c r="S2098" s="55">
        <v>15929.62</v>
      </c>
      <c r="T2098" s="135">
        <f>N2098/S2098</f>
        <v>0.82921312623904386</v>
      </c>
      <c r="U2098" s="55">
        <f>TRUNC(J2098*H2098,2)</f>
        <v>5309.87</v>
      </c>
      <c r="V2098" s="55">
        <f>TRUNC(L2098*H2098,2)</f>
        <v>7899.18</v>
      </c>
      <c r="X2098" s="36" t="b">
        <v>1</v>
      </c>
    </row>
    <row r="2099" spans="1:24" x14ac:dyDescent="0.25">
      <c r="A2099" s="42" t="s">
        <v>5188</v>
      </c>
      <c r="B2099" s="128" t="s">
        <v>2958</v>
      </c>
      <c r="C2099" s="50" t="s">
        <v>163</v>
      </c>
      <c r="D2099" s="51">
        <v>261620</v>
      </c>
      <c r="E2099" s="56" t="s">
        <v>2959</v>
      </c>
      <c r="F2099" s="53" t="s">
        <v>164</v>
      </c>
      <c r="G2099" s="54">
        <v>21.6</v>
      </c>
      <c r="H2099" s="55">
        <v>21.6</v>
      </c>
      <c r="I2099" s="73">
        <v>2.34</v>
      </c>
      <c r="J2099" s="55">
        <v>1.94</v>
      </c>
      <c r="K2099" s="73">
        <v>133.18</v>
      </c>
      <c r="L2099" s="55">
        <v>110.55</v>
      </c>
      <c r="M2099" s="55">
        <f>TRUNC(((J2099*G2099)+(L2099*G2099)),2)</f>
        <v>2429.7800000000002</v>
      </c>
      <c r="N2099" s="55">
        <f>TRUNC(((J2099*H2099)+(L2099*H2099)),2)</f>
        <v>2429.7800000000002</v>
      </c>
      <c r="O2099" s="37"/>
      <c r="P2099" s="55">
        <v>2.34</v>
      </c>
      <c r="Q2099" s="55">
        <v>133.18</v>
      </c>
      <c r="R2099" s="55">
        <v>2927.23</v>
      </c>
      <c r="S2099" s="55">
        <v>2927.23</v>
      </c>
      <c r="T2099" s="135">
        <f>N2099/S2099</f>
        <v>0.83006118412287389</v>
      </c>
      <c r="U2099" s="55">
        <f>TRUNC(J2099*H2099,2)</f>
        <v>41.9</v>
      </c>
      <c r="V2099" s="55">
        <f>TRUNC(L2099*H2099,2)</f>
        <v>2387.88</v>
      </c>
      <c r="X2099" s="36" t="b">
        <v>1</v>
      </c>
    </row>
    <row r="2100" spans="1:24" x14ac:dyDescent="0.3">
      <c r="A2100" s="42" t="s">
        <v>5189</v>
      </c>
      <c r="B2100" s="128" t="s">
        <v>2960</v>
      </c>
      <c r="C2100" s="50" t="s">
        <v>163</v>
      </c>
      <c r="D2100" s="51">
        <v>260902</v>
      </c>
      <c r="E2100" s="56" t="s">
        <v>2961</v>
      </c>
      <c r="F2100" s="53" t="s">
        <v>164</v>
      </c>
      <c r="G2100" s="54">
        <v>98.85</v>
      </c>
      <c r="H2100" s="55">
        <v>98.85</v>
      </c>
      <c r="I2100" s="73">
        <v>7.22</v>
      </c>
      <c r="J2100" s="55">
        <v>5.99</v>
      </c>
      <c r="K2100" s="73">
        <v>5.24</v>
      </c>
      <c r="L2100" s="55">
        <v>4.34</v>
      </c>
      <c r="M2100" s="55">
        <f>TRUNC(((J2100*G2100)+(L2100*G2100)),2)</f>
        <v>1021.12</v>
      </c>
      <c r="N2100" s="55">
        <f>TRUNC(((J2100*H2100)+(L2100*H2100)),2)</f>
        <v>1021.12</v>
      </c>
      <c r="P2100" s="55">
        <v>7.22</v>
      </c>
      <c r="Q2100" s="55">
        <v>5.24</v>
      </c>
      <c r="R2100" s="55">
        <v>1231.67</v>
      </c>
      <c r="S2100" s="55">
        <v>1231.67</v>
      </c>
      <c r="T2100" s="135">
        <f>N2100/S2100</f>
        <v>0.8290532366624177</v>
      </c>
      <c r="U2100" s="55">
        <f>TRUNC(J2100*H2100,2)</f>
        <v>592.11</v>
      </c>
      <c r="V2100" s="55">
        <f>TRUNC(L2100*H2100,2)</f>
        <v>429</v>
      </c>
      <c r="X2100" s="36" t="b">
        <v>1</v>
      </c>
    </row>
    <row r="2101" spans="1:24" x14ac:dyDescent="0.3">
      <c r="A2101" s="42" t="s">
        <v>5190</v>
      </c>
      <c r="B2101" s="128" t="s">
        <v>2962</v>
      </c>
      <c r="C2101" s="50" t="s">
        <v>163</v>
      </c>
      <c r="D2101" s="51">
        <v>260204</v>
      </c>
      <c r="E2101" s="56" t="s">
        <v>2963</v>
      </c>
      <c r="F2101" s="53" t="s">
        <v>164</v>
      </c>
      <c r="G2101" s="54">
        <v>232.82</v>
      </c>
      <c r="H2101" s="55">
        <v>232.82</v>
      </c>
      <c r="I2101" s="73">
        <v>0.57999999999999996</v>
      </c>
      <c r="J2101" s="55">
        <v>0.48</v>
      </c>
      <c r="K2101" s="73">
        <v>3.27</v>
      </c>
      <c r="L2101" s="55">
        <v>2.71</v>
      </c>
      <c r="M2101" s="55">
        <f>TRUNC(((J2101*G2101)+(L2101*G2101)),2)</f>
        <v>742.69</v>
      </c>
      <c r="N2101" s="55">
        <f>TRUNC(((J2101*H2101)+(L2101*H2101)),2)</f>
        <v>742.69</v>
      </c>
      <c r="P2101" s="55">
        <v>0.57999999999999996</v>
      </c>
      <c r="Q2101" s="55">
        <v>3.27</v>
      </c>
      <c r="R2101" s="55">
        <v>896.35</v>
      </c>
      <c r="S2101" s="55">
        <v>896.35</v>
      </c>
      <c r="T2101" s="135">
        <f>N2101/S2101</f>
        <v>0.82857142857142863</v>
      </c>
      <c r="U2101" s="55">
        <f>TRUNC(J2101*H2101,2)</f>
        <v>111.75</v>
      </c>
      <c r="V2101" s="55">
        <f>TRUNC(L2101*H2101,2)</f>
        <v>630.94000000000005</v>
      </c>
      <c r="X2101" s="36" t="b">
        <v>1</v>
      </c>
    </row>
    <row r="2102" spans="1:24" x14ac:dyDescent="0.3">
      <c r="A2102" s="42" t="s">
        <v>5191</v>
      </c>
      <c r="B2102" s="128" t="s">
        <v>2964</v>
      </c>
      <c r="C2102" s="50" t="s">
        <v>163</v>
      </c>
      <c r="D2102" s="51">
        <v>261703</v>
      </c>
      <c r="E2102" s="56" t="s">
        <v>502</v>
      </c>
      <c r="F2102" s="53" t="s">
        <v>164</v>
      </c>
      <c r="G2102" s="54">
        <v>1103.33</v>
      </c>
      <c r="H2102" s="55">
        <v>1103.33</v>
      </c>
      <c r="I2102" s="73">
        <v>3.87</v>
      </c>
      <c r="J2102" s="55">
        <v>3.21</v>
      </c>
      <c r="K2102" s="73">
        <v>8.9600000000000009</v>
      </c>
      <c r="L2102" s="55">
        <v>7.43</v>
      </c>
      <c r="M2102" s="55">
        <f>TRUNC(((J2102*G2102)+(L2102*G2102)),2)</f>
        <v>11739.43</v>
      </c>
      <c r="N2102" s="55">
        <f>TRUNC(((J2102*H2102)+(L2102*H2102)),2)</f>
        <v>11739.43</v>
      </c>
      <c r="P2102" s="55">
        <v>3.87</v>
      </c>
      <c r="Q2102" s="55">
        <v>8.9600000000000009</v>
      </c>
      <c r="R2102" s="55">
        <v>14155.72</v>
      </c>
      <c r="S2102" s="55">
        <v>14155.72</v>
      </c>
      <c r="T2102" s="135">
        <f>N2102/S2102</f>
        <v>0.8293064570364489</v>
      </c>
      <c r="U2102" s="55">
        <f>TRUNC(J2102*H2102,2)</f>
        <v>3541.68</v>
      </c>
      <c r="V2102" s="55">
        <f>TRUNC(L2102*H2102,2)</f>
        <v>8197.74</v>
      </c>
      <c r="X2102" s="36" t="b">
        <v>1</v>
      </c>
    </row>
    <row r="2103" spans="1:24" x14ac:dyDescent="0.3">
      <c r="A2103" s="42" t="s">
        <v>5192</v>
      </c>
      <c r="B2103" s="128" t="s">
        <v>2965</v>
      </c>
      <c r="C2103" s="50" t="s">
        <v>163</v>
      </c>
      <c r="D2103" s="51">
        <v>261503</v>
      </c>
      <c r="E2103" s="56" t="s">
        <v>2955</v>
      </c>
      <c r="F2103" s="53" t="s">
        <v>164</v>
      </c>
      <c r="G2103" s="54">
        <v>105.63</v>
      </c>
      <c r="H2103" s="55">
        <v>105.63</v>
      </c>
      <c r="I2103" s="73">
        <v>4.59</v>
      </c>
      <c r="J2103" s="55">
        <v>3.81</v>
      </c>
      <c r="K2103" s="73">
        <v>12.87</v>
      </c>
      <c r="L2103" s="55">
        <v>10.68</v>
      </c>
      <c r="M2103" s="55">
        <f>TRUNC(((J2103*G2103)+(L2103*G2103)),2)</f>
        <v>1530.57</v>
      </c>
      <c r="N2103" s="55">
        <f>TRUNC(((J2103*H2103)+(L2103*H2103)),2)</f>
        <v>1530.57</v>
      </c>
      <c r="P2103" s="55">
        <v>4.59</v>
      </c>
      <c r="Q2103" s="55">
        <v>12.87</v>
      </c>
      <c r="R2103" s="55">
        <v>1844.29</v>
      </c>
      <c r="S2103" s="55">
        <v>1844.29</v>
      </c>
      <c r="T2103" s="135">
        <f>N2103/S2103</f>
        <v>0.82989659977552332</v>
      </c>
      <c r="U2103" s="55">
        <f>TRUNC(J2103*H2103,2)</f>
        <v>402.45</v>
      </c>
      <c r="V2103" s="55">
        <f>TRUNC(L2103*H2103,2)</f>
        <v>1128.1199999999999</v>
      </c>
      <c r="X2103" s="36" t="b">
        <v>1</v>
      </c>
    </row>
    <row r="2104" spans="1:24" x14ac:dyDescent="0.3">
      <c r="A2104" s="42" t="s">
        <v>5193</v>
      </c>
      <c r="B2104" s="126">
        <v>58</v>
      </c>
      <c r="C2104" s="131"/>
      <c r="D2104" s="131"/>
      <c r="E2104" s="43" t="s">
        <v>2966</v>
      </c>
      <c r="F2104" s="44" t="s">
        <v>160</v>
      </c>
      <c r="G2104" s="45">
        <v>1</v>
      </c>
      <c r="H2104" s="46"/>
      <c r="I2104" s="72"/>
      <c r="J2104" s="46"/>
      <c r="K2104" s="72"/>
      <c r="L2104" s="46"/>
      <c r="M2104" s="45">
        <f>M2105+M2108</f>
        <v>76.740000000000009</v>
      </c>
      <c r="N2104" s="45">
        <f>N2105+N2108</f>
        <v>76.740000000000009</v>
      </c>
      <c r="P2104" s="46"/>
      <c r="Q2104" s="46"/>
      <c r="R2104" s="45">
        <v>92.48</v>
      </c>
      <c r="S2104" s="45">
        <v>92.48</v>
      </c>
      <c r="T2104" s="135">
        <f>N2104/S2104</f>
        <v>0.82980103806228378</v>
      </c>
      <c r="U2104" s="55">
        <f>TRUNC(J2104*H2104,2)</f>
        <v>0</v>
      </c>
      <c r="V2104" s="55">
        <f>TRUNC(L2104*H2104,2)</f>
        <v>0</v>
      </c>
      <c r="X2104" s="36" t="b">
        <v>1</v>
      </c>
    </row>
    <row r="2105" spans="1:24" x14ac:dyDescent="0.3">
      <c r="A2105" s="42" t="s">
        <v>5194</v>
      </c>
      <c r="B2105" s="127" t="s">
        <v>2967</v>
      </c>
      <c r="C2105" s="132"/>
      <c r="D2105" s="132"/>
      <c r="E2105" s="47" t="s">
        <v>73</v>
      </c>
      <c r="F2105" s="132"/>
      <c r="G2105" s="48"/>
      <c r="H2105" s="48"/>
      <c r="I2105" s="72"/>
      <c r="J2105" s="48"/>
      <c r="K2105" s="72"/>
      <c r="L2105" s="48"/>
      <c r="M2105" s="314">
        <f>SUM(M2106:M2107)</f>
        <v>39.75</v>
      </c>
      <c r="N2105" s="314">
        <f>SUM(N2106:N2107)</f>
        <v>39.75</v>
      </c>
      <c r="P2105" s="48"/>
      <c r="Q2105" s="48"/>
      <c r="R2105" s="314">
        <v>47.9</v>
      </c>
      <c r="S2105" s="314">
        <v>47.9</v>
      </c>
      <c r="T2105" s="135">
        <f>N2105/S2105</f>
        <v>0.82985386221294366</v>
      </c>
      <c r="U2105" s="55">
        <f>TRUNC(J2105*H2105,2)</f>
        <v>0</v>
      </c>
      <c r="V2105" s="55">
        <f>TRUNC(L2105*H2105,2)</f>
        <v>0</v>
      </c>
      <c r="X2105" s="36" t="b">
        <v>1</v>
      </c>
    </row>
    <row r="2106" spans="1:24" ht="24" x14ac:dyDescent="0.3">
      <c r="A2106" s="42" t="s">
        <v>5195</v>
      </c>
      <c r="B2106" s="128" t="s">
        <v>2968</v>
      </c>
      <c r="C2106" s="50" t="s">
        <v>163</v>
      </c>
      <c r="D2106" s="51">
        <v>20118</v>
      </c>
      <c r="E2106" s="52" t="s">
        <v>3066</v>
      </c>
      <c r="F2106" s="53" t="s">
        <v>211</v>
      </c>
      <c r="G2106" s="54">
        <v>1</v>
      </c>
      <c r="H2106" s="55">
        <v>1</v>
      </c>
      <c r="I2106" s="73">
        <v>0</v>
      </c>
      <c r="J2106" s="55">
        <v>0</v>
      </c>
      <c r="K2106" s="73">
        <v>38.93</v>
      </c>
      <c r="L2106" s="55">
        <v>32.31</v>
      </c>
      <c r="M2106" s="55">
        <f>TRUNC(((J2106*G2106)+(L2106*G2106)),2)</f>
        <v>32.31</v>
      </c>
      <c r="N2106" s="55">
        <f>TRUNC(((J2106*H2106)+(L2106*H2106)),2)</f>
        <v>32.31</v>
      </c>
      <c r="P2106" s="55">
        <v>0</v>
      </c>
      <c r="Q2106" s="55">
        <v>38.93</v>
      </c>
      <c r="R2106" s="55">
        <v>38.93</v>
      </c>
      <c r="S2106" s="55">
        <v>38.93</v>
      </c>
      <c r="T2106" s="135">
        <f>N2106/S2106</f>
        <v>0.82995119445157983</v>
      </c>
      <c r="U2106" s="55">
        <f>TRUNC(J2106*H2106,2)</f>
        <v>0</v>
      </c>
      <c r="V2106" s="55">
        <f>TRUNC(L2106*H2106,2)</f>
        <v>32.31</v>
      </c>
      <c r="X2106" s="36" t="b">
        <v>1</v>
      </c>
    </row>
    <row r="2107" spans="1:24" x14ac:dyDescent="0.3">
      <c r="A2107" s="42" t="s">
        <v>5196</v>
      </c>
      <c r="B2107" s="128" t="s">
        <v>2969</v>
      </c>
      <c r="C2107" s="50" t="s">
        <v>163</v>
      </c>
      <c r="D2107" s="51">
        <v>20106</v>
      </c>
      <c r="E2107" s="56" t="s">
        <v>222</v>
      </c>
      <c r="F2107" s="53" t="s">
        <v>164</v>
      </c>
      <c r="G2107" s="54">
        <v>1.44</v>
      </c>
      <c r="H2107" s="55">
        <v>1.44</v>
      </c>
      <c r="I2107" s="73">
        <v>0</v>
      </c>
      <c r="J2107" s="55">
        <v>0</v>
      </c>
      <c r="K2107" s="73">
        <v>6.23</v>
      </c>
      <c r="L2107" s="55">
        <v>5.17</v>
      </c>
      <c r="M2107" s="55">
        <f>TRUNC(((J2107*G2107)+(L2107*G2107)),2)</f>
        <v>7.44</v>
      </c>
      <c r="N2107" s="55">
        <f>TRUNC(((J2107*H2107)+(L2107*H2107)),2)</f>
        <v>7.44</v>
      </c>
      <c r="P2107" s="55">
        <v>0</v>
      </c>
      <c r="Q2107" s="55">
        <v>6.23</v>
      </c>
      <c r="R2107" s="55">
        <v>8.9700000000000006</v>
      </c>
      <c r="S2107" s="55">
        <v>8.9700000000000006</v>
      </c>
      <c r="T2107" s="135">
        <f>N2107/S2107</f>
        <v>0.8294314381270903</v>
      </c>
      <c r="U2107" s="55">
        <f>TRUNC(J2107*H2107,2)</f>
        <v>0</v>
      </c>
      <c r="V2107" s="55">
        <f>TRUNC(L2107*H2107,2)</f>
        <v>7.44</v>
      </c>
      <c r="X2107" s="36" t="b">
        <v>1</v>
      </c>
    </row>
    <row r="2108" spans="1:24" x14ac:dyDescent="0.3">
      <c r="A2108" s="42" t="s">
        <v>5197</v>
      </c>
      <c r="B2108" s="127" t="s">
        <v>2970</v>
      </c>
      <c r="C2108" s="132"/>
      <c r="D2108" s="132"/>
      <c r="E2108" s="47" t="s">
        <v>75</v>
      </c>
      <c r="F2108" s="132"/>
      <c r="G2108" s="48"/>
      <c r="H2108" s="48"/>
      <c r="I2108" s="72"/>
      <c r="J2108" s="48"/>
      <c r="K2108" s="72"/>
      <c r="L2108" s="48"/>
      <c r="M2108" s="314">
        <f>M2109</f>
        <v>36.99</v>
      </c>
      <c r="N2108" s="314">
        <f>N2109</f>
        <v>36.99</v>
      </c>
      <c r="P2108" s="48"/>
      <c r="Q2108" s="48"/>
      <c r="R2108" s="314">
        <v>44.58</v>
      </c>
      <c r="S2108" s="314">
        <v>44.58</v>
      </c>
      <c r="T2108" s="135">
        <f>N2108/S2108</f>
        <v>0.82974427994616429</v>
      </c>
      <c r="U2108" s="55">
        <f>TRUNC(J2108*H2108,2)</f>
        <v>0</v>
      </c>
      <c r="V2108" s="55">
        <f>TRUNC(L2108*H2108,2)</f>
        <v>0</v>
      </c>
      <c r="X2108" s="36" t="b">
        <v>1</v>
      </c>
    </row>
    <row r="2109" spans="1:24" x14ac:dyDescent="0.3">
      <c r="A2109" s="42" t="s">
        <v>5198</v>
      </c>
      <c r="B2109" s="128" t="s">
        <v>2971</v>
      </c>
      <c r="C2109" s="50" t="s">
        <v>163</v>
      </c>
      <c r="D2109" s="51">
        <v>30101</v>
      </c>
      <c r="E2109" s="56" t="s">
        <v>230</v>
      </c>
      <c r="F2109" s="53" t="s">
        <v>211</v>
      </c>
      <c r="G2109" s="54">
        <v>1.02</v>
      </c>
      <c r="H2109" s="55">
        <v>1.02</v>
      </c>
      <c r="I2109" s="73">
        <v>34.11</v>
      </c>
      <c r="J2109" s="55">
        <v>28.31</v>
      </c>
      <c r="K2109" s="73">
        <v>9.6</v>
      </c>
      <c r="L2109" s="55">
        <v>7.96</v>
      </c>
      <c r="M2109" s="55">
        <f>TRUNC(((J2109*G2109)+(L2109*G2109)),2)</f>
        <v>36.99</v>
      </c>
      <c r="N2109" s="55">
        <f>TRUNC(((J2109*H2109)+(L2109*H2109)),2)</f>
        <v>36.99</v>
      </c>
      <c r="P2109" s="55">
        <v>34.11</v>
      </c>
      <c r="Q2109" s="55">
        <v>9.6</v>
      </c>
      <c r="R2109" s="55">
        <v>44.58</v>
      </c>
      <c r="S2109" s="55">
        <v>44.58</v>
      </c>
      <c r="T2109" s="135">
        <f>N2109/S2109</f>
        <v>0.82974427994616429</v>
      </c>
      <c r="U2109" s="55">
        <f>TRUNC(J2109*H2109,2)</f>
        <v>28.87</v>
      </c>
      <c r="V2109" s="55">
        <f>TRUNC(L2109*H2109,2)</f>
        <v>8.11</v>
      </c>
      <c r="X2109" s="36" t="b">
        <v>1</v>
      </c>
    </row>
    <row r="2110" spans="1:24" x14ac:dyDescent="0.3">
      <c r="A2110" s="42" t="s">
        <v>5199</v>
      </c>
      <c r="B2110" s="126">
        <v>59</v>
      </c>
      <c r="C2110" s="131"/>
      <c r="D2110" s="131"/>
      <c r="E2110" s="43" t="s">
        <v>2972</v>
      </c>
      <c r="F2110" s="44" t="s">
        <v>160</v>
      </c>
      <c r="G2110" s="45">
        <v>1</v>
      </c>
      <c r="H2110" s="46"/>
      <c r="I2110" s="72"/>
      <c r="J2110" s="46"/>
      <c r="K2110" s="72"/>
      <c r="L2110" s="46"/>
      <c r="M2110" s="45">
        <f>M2111</f>
        <v>1947.76</v>
      </c>
      <c r="N2110" s="45">
        <f>N2111</f>
        <v>1947.76</v>
      </c>
      <c r="P2110" s="46"/>
      <c r="Q2110" s="46"/>
      <c r="R2110" s="45">
        <v>2346.4299999999998</v>
      </c>
      <c r="S2110" s="45">
        <v>2346.4299999999998</v>
      </c>
      <c r="T2110" s="135">
        <f>N2110/S2110</f>
        <v>0.83009508061182313</v>
      </c>
      <c r="U2110" s="55">
        <f>TRUNC(J2110*H2110,2)</f>
        <v>0</v>
      </c>
      <c r="V2110" s="55">
        <f>TRUNC(L2110*H2110,2)</f>
        <v>0</v>
      </c>
      <c r="X2110" s="36" t="b">
        <v>1</v>
      </c>
    </row>
    <row r="2111" spans="1:24" x14ac:dyDescent="0.3">
      <c r="A2111" s="42" t="s">
        <v>5200</v>
      </c>
      <c r="B2111" s="127" t="s">
        <v>2973</v>
      </c>
      <c r="C2111" s="132"/>
      <c r="D2111" s="132"/>
      <c r="E2111" s="47" t="s">
        <v>117</v>
      </c>
      <c r="F2111" s="132"/>
      <c r="G2111" s="48"/>
      <c r="H2111" s="48"/>
      <c r="I2111" s="72"/>
      <c r="J2111" s="48"/>
      <c r="K2111" s="72"/>
      <c r="L2111" s="48"/>
      <c r="M2111" s="49">
        <f>M2112</f>
        <v>1947.76</v>
      </c>
      <c r="N2111" s="65">
        <f>N2112</f>
        <v>1947.76</v>
      </c>
      <c r="P2111" s="48"/>
      <c r="Q2111" s="48"/>
      <c r="R2111" s="49">
        <v>2346.4299999999998</v>
      </c>
      <c r="S2111" s="49">
        <v>2346.4299999999998</v>
      </c>
      <c r="T2111" s="135">
        <f>N2111/S2111</f>
        <v>0.83009508061182313</v>
      </c>
      <c r="U2111" s="55">
        <f>TRUNC(J2111*H2111,2)</f>
        <v>0</v>
      </c>
      <c r="V2111" s="55">
        <f>TRUNC(L2111*H2111,2)</f>
        <v>0</v>
      </c>
      <c r="X2111" s="36" t="b">
        <v>1</v>
      </c>
    </row>
    <row r="2112" spans="1:24" x14ac:dyDescent="0.3">
      <c r="A2112" s="42" t="s">
        <v>5201</v>
      </c>
      <c r="B2112" s="128" t="s">
        <v>2974</v>
      </c>
      <c r="C2112" s="50" t="s">
        <v>163</v>
      </c>
      <c r="D2112" s="51">
        <v>270802</v>
      </c>
      <c r="E2112" s="56" t="s">
        <v>5237</v>
      </c>
      <c r="F2112" s="53" t="s">
        <v>890</v>
      </c>
      <c r="G2112" s="54">
        <v>1</v>
      </c>
      <c r="H2112" s="55">
        <v>1</v>
      </c>
      <c r="I2112" s="73">
        <v>2243.9899999999998</v>
      </c>
      <c r="J2112" s="55">
        <v>1862.73</v>
      </c>
      <c r="K2112" s="73">
        <v>102.44</v>
      </c>
      <c r="L2112" s="55">
        <v>85.03</v>
      </c>
      <c r="M2112" s="55">
        <f>TRUNC(((J2112*G2112)+(L2112*G2112)),2)</f>
        <v>1947.76</v>
      </c>
      <c r="N2112" s="55">
        <f>TRUNC(((J2112*H2112)+(L2112*H2112)),2)</f>
        <v>1947.76</v>
      </c>
      <c r="P2112" s="55">
        <v>2243.9899999999998</v>
      </c>
      <c r="Q2112" s="55">
        <v>102.44</v>
      </c>
      <c r="R2112" s="55">
        <v>2346.4299999999998</v>
      </c>
      <c r="S2112" s="55">
        <v>2346.4299999999998</v>
      </c>
      <c r="T2112" s="135">
        <f>N2112/S2112</f>
        <v>0.83009508061182313</v>
      </c>
      <c r="U2112" s="55">
        <f>TRUNC(J2112*H2112,2)</f>
        <v>1862.73</v>
      </c>
      <c r="V2112" s="55">
        <f>TRUNC(L2112*H2112,2)</f>
        <v>85.03</v>
      </c>
      <c r="X2112" s="36" t="b">
        <v>1</v>
      </c>
    </row>
    <row r="2113" spans="1:24" x14ac:dyDescent="0.3">
      <c r="A2113" s="42" t="s">
        <v>5202</v>
      </c>
      <c r="B2113" s="126">
        <v>60</v>
      </c>
      <c r="C2113" s="131"/>
      <c r="D2113" s="131"/>
      <c r="E2113" s="43" t="s">
        <v>63</v>
      </c>
      <c r="F2113" s="44" t="s">
        <v>160</v>
      </c>
      <c r="G2113" s="45">
        <v>1</v>
      </c>
      <c r="H2113" s="46"/>
      <c r="I2113" s="72"/>
      <c r="J2113" s="46"/>
      <c r="K2113" s="72"/>
      <c r="L2113" s="46"/>
      <c r="M2113" s="45">
        <f>M2114</f>
        <v>1225.72</v>
      </c>
      <c r="N2113" s="45">
        <f>N2114</f>
        <v>1225.72</v>
      </c>
      <c r="P2113" s="46"/>
      <c r="Q2113" s="46"/>
      <c r="R2113" s="45">
        <v>1476.64</v>
      </c>
      <c r="S2113" s="45">
        <v>1476.64</v>
      </c>
      <c r="T2113" s="135">
        <f>N2113/S2113</f>
        <v>0.83007368078881782</v>
      </c>
      <c r="U2113" s="55">
        <f>TRUNC(J2113*H2113,2)</f>
        <v>0</v>
      </c>
      <c r="V2113" s="55">
        <f>TRUNC(L2113*H2113,2)</f>
        <v>0</v>
      </c>
      <c r="X2113" s="36" t="b">
        <v>1</v>
      </c>
    </row>
    <row r="2114" spans="1:24" x14ac:dyDescent="0.3">
      <c r="A2114" s="42" t="s">
        <v>5203</v>
      </c>
      <c r="B2114" s="127" t="s">
        <v>2975</v>
      </c>
      <c r="C2114" s="132"/>
      <c r="D2114" s="132"/>
      <c r="E2114" s="47" t="s">
        <v>117</v>
      </c>
      <c r="F2114" s="132"/>
      <c r="G2114" s="48"/>
      <c r="H2114" s="48"/>
      <c r="I2114" s="72"/>
      <c r="J2114" s="48"/>
      <c r="K2114" s="72"/>
      <c r="L2114" s="48"/>
      <c r="M2114" s="49">
        <f>M2115</f>
        <v>1225.72</v>
      </c>
      <c r="N2114" s="65">
        <f>N2115</f>
        <v>1225.72</v>
      </c>
      <c r="P2114" s="48"/>
      <c r="Q2114" s="48"/>
      <c r="R2114" s="49">
        <v>1476.64</v>
      </c>
      <c r="S2114" s="49">
        <v>1476.64</v>
      </c>
      <c r="T2114" s="135">
        <f>N2114/S2114</f>
        <v>0.83007368078881782</v>
      </c>
      <c r="U2114" s="55">
        <f>TRUNC(J2114*H2114,2)</f>
        <v>0</v>
      </c>
      <c r="V2114" s="55">
        <f>TRUNC(L2114*H2114,2)</f>
        <v>0</v>
      </c>
      <c r="X2114" s="36" t="b">
        <v>1</v>
      </c>
    </row>
    <row r="2115" spans="1:24" x14ac:dyDescent="0.3">
      <c r="A2115" s="42" t="s">
        <v>5204</v>
      </c>
      <c r="B2115" s="128" t="s">
        <v>2976</v>
      </c>
      <c r="C2115" s="50" t="s">
        <v>163</v>
      </c>
      <c r="D2115" s="51">
        <v>271307</v>
      </c>
      <c r="E2115" s="56" t="s">
        <v>5238</v>
      </c>
      <c r="F2115" s="53" t="s">
        <v>172</v>
      </c>
      <c r="G2115" s="54">
        <v>4</v>
      </c>
      <c r="H2115" s="55">
        <v>4</v>
      </c>
      <c r="I2115" s="73">
        <v>247</v>
      </c>
      <c r="J2115" s="55">
        <v>205.03</v>
      </c>
      <c r="K2115" s="73">
        <v>122.16</v>
      </c>
      <c r="L2115" s="55">
        <v>101.4</v>
      </c>
      <c r="M2115" s="55">
        <f>TRUNC(((J2115*G2115)+(L2115*G2115)),2)</f>
        <v>1225.72</v>
      </c>
      <c r="N2115" s="55">
        <f>TRUNC(((J2115*H2115)+(L2115*H2115)),2)</f>
        <v>1225.72</v>
      </c>
      <c r="P2115" s="55">
        <v>247</v>
      </c>
      <c r="Q2115" s="55">
        <v>122.16</v>
      </c>
      <c r="R2115" s="55">
        <v>1476.64</v>
      </c>
      <c r="S2115" s="55">
        <v>1476.64</v>
      </c>
      <c r="T2115" s="135">
        <f>N2115/S2115</f>
        <v>0.83007368078881782</v>
      </c>
      <c r="U2115" s="55">
        <f>TRUNC(J2115*H2115,2)</f>
        <v>820.12</v>
      </c>
      <c r="V2115" s="55">
        <f>TRUNC(L2115*H2115,2)</f>
        <v>405.6</v>
      </c>
      <c r="X2115" s="36" t="b">
        <v>1</v>
      </c>
    </row>
    <row r="2116" spans="1:24" x14ac:dyDescent="0.3">
      <c r="A2116" s="42" t="s">
        <v>5205</v>
      </c>
      <c r="B2116" s="126">
        <v>61</v>
      </c>
      <c r="C2116" s="131"/>
      <c r="D2116" s="131"/>
      <c r="E2116" s="43" t="s">
        <v>64</v>
      </c>
      <c r="F2116" s="44" t="s">
        <v>160</v>
      </c>
      <c r="G2116" s="45">
        <v>1</v>
      </c>
      <c r="H2116" s="46"/>
      <c r="I2116" s="72"/>
      <c r="J2116" s="46"/>
      <c r="K2116" s="72"/>
      <c r="L2116" s="46"/>
      <c r="M2116" s="45">
        <f>M2117+M2122+M2124</f>
        <v>5872.3899999999994</v>
      </c>
      <c r="N2116" s="45">
        <f>N2117+N2122+N2124</f>
        <v>5872.3899999999994</v>
      </c>
      <c r="P2116" s="46"/>
      <c r="Q2116" s="46"/>
      <c r="R2116" s="45">
        <v>7080.02</v>
      </c>
      <c r="S2116" s="45">
        <v>7080.02</v>
      </c>
      <c r="T2116" s="135">
        <f>N2116/S2116</f>
        <v>0.82943127279301454</v>
      </c>
      <c r="U2116" s="55">
        <f>TRUNC(J2116*H2116,2)</f>
        <v>0</v>
      </c>
      <c r="V2116" s="55">
        <f>TRUNC(L2116*H2116,2)</f>
        <v>0</v>
      </c>
      <c r="X2116" s="36" t="b">
        <v>1</v>
      </c>
    </row>
    <row r="2117" spans="1:24" x14ac:dyDescent="0.3">
      <c r="A2117" s="42" t="s">
        <v>5206</v>
      </c>
      <c r="B2117" s="127" t="s">
        <v>2977</v>
      </c>
      <c r="C2117" s="132"/>
      <c r="D2117" s="132"/>
      <c r="E2117" s="47" t="s">
        <v>79</v>
      </c>
      <c r="F2117" s="132"/>
      <c r="G2117" s="48"/>
      <c r="H2117" s="48"/>
      <c r="I2117" s="72"/>
      <c r="J2117" s="48"/>
      <c r="K2117" s="72"/>
      <c r="L2117" s="48"/>
      <c r="M2117" s="49">
        <f>M2118</f>
        <v>455.87</v>
      </c>
      <c r="N2117" s="65">
        <f>N2118</f>
        <v>455.87</v>
      </c>
      <c r="P2117" s="48"/>
      <c r="Q2117" s="48"/>
      <c r="R2117" s="49">
        <v>549.29</v>
      </c>
      <c r="S2117" s="49">
        <v>549.29</v>
      </c>
      <c r="T2117" s="135">
        <f>N2117/S2117</f>
        <v>0.82992590434925095</v>
      </c>
      <c r="U2117" s="55">
        <f>TRUNC(J2117*H2117,2)</f>
        <v>0</v>
      </c>
      <c r="V2117" s="55">
        <f>TRUNC(L2117*H2117,2)</f>
        <v>0</v>
      </c>
      <c r="X2117" s="36" t="b">
        <v>1</v>
      </c>
    </row>
    <row r="2118" spans="1:24" x14ac:dyDescent="0.3">
      <c r="A2118" s="42" t="s">
        <v>5207</v>
      </c>
      <c r="B2118" s="129" t="s">
        <v>2978</v>
      </c>
      <c r="C2118" s="133"/>
      <c r="D2118" s="133"/>
      <c r="E2118" s="58" t="s">
        <v>275</v>
      </c>
      <c r="F2118" s="133"/>
      <c r="G2118" s="59"/>
      <c r="H2118" s="59"/>
      <c r="I2118" s="72"/>
      <c r="J2118" s="59"/>
      <c r="K2118" s="72"/>
      <c r="L2118" s="59"/>
      <c r="M2118" s="60">
        <f>SUM(M2119:M2121)</f>
        <v>455.87</v>
      </c>
      <c r="N2118" s="60">
        <f>SUM(N2119:N2121)</f>
        <v>455.87</v>
      </c>
      <c r="P2118" s="59"/>
      <c r="Q2118" s="59"/>
      <c r="R2118" s="60">
        <v>549.29</v>
      </c>
      <c r="S2118" s="60">
        <v>549.29</v>
      </c>
      <c r="T2118" s="135">
        <f>N2118/S2118</f>
        <v>0.82992590434925095</v>
      </c>
      <c r="U2118" s="55">
        <f>TRUNC(J2118*H2118,2)</f>
        <v>0</v>
      </c>
      <c r="V2118" s="55">
        <f>TRUNC(L2118*H2118,2)</f>
        <v>0</v>
      </c>
      <c r="X2118" s="36" t="b">
        <v>1</v>
      </c>
    </row>
    <row r="2119" spans="1:24" x14ac:dyDescent="0.3">
      <c r="A2119" s="42" t="s">
        <v>5208</v>
      </c>
      <c r="B2119" s="128" t="s">
        <v>2979</v>
      </c>
      <c r="C2119" s="50" t="s">
        <v>163</v>
      </c>
      <c r="D2119" s="51">
        <v>50302</v>
      </c>
      <c r="E2119" s="56" t="s">
        <v>277</v>
      </c>
      <c r="F2119" s="53" t="s">
        <v>172</v>
      </c>
      <c r="G2119" s="54">
        <v>6</v>
      </c>
      <c r="H2119" s="55">
        <v>6</v>
      </c>
      <c r="I2119" s="73">
        <v>32.19</v>
      </c>
      <c r="J2119" s="55">
        <v>26.72</v>
      </c>
      <c r="K2119" s="73">
        <v>37.479999999999997</v>
      </c>
      <c r="L2119" s="55">
        <v>31.11</v>
      </c>
      <c r="M2119" s="55">
        <f>TRUNC(((J2119*G2119)+(L2119*G2119)),2)</f>
        <v>346.98</v>
      </c>
      <c r="N2119" s="55">
        <f>TRUNC(((J2119*H2119)+(L2119*H2119)),2)</f>
        <v>346.98</v>
      </c>
      <c r="P2119" s="55">
        <v>32.19</v>
      </c>
      <c r="Q2119" s="55">
        <v>37.479999999999997</v>
      </c>
      <c r="R2119" s="55">
        <v>418.02</v>
      </c>
      <c r="S2119" s="55">
        <v>418.02</v>
      </c>
      <c r="T2119" s="135">
        <f>N2119/S2119</f>
        <v>0.83005597818286214</v>
      </c>
      <c r="U2119" s="55">
        <f>TRUNC(J2119*H2119,2)</f>
        <v>160.32</v>
      </c>
      <c r="V2119" s="55">
        <f>TRUNC(L2119*H2119,2)</f>
        <v>186.66</v>
      </c>
      <c r="X2119" s="36" t="b">
        <v>1</v>
      </c>
    </row>
    <row r="2120" spans="1:24" x14ac:dyDescent="0.3">
      <c r="A2120" s="42" t="s">
        <v>5209</v>
      </c>
      <c r="B2120" s="128" t="s">
        <v>2980</v>
      </c>
      <c r="C2120" s="50" t="s">
        <v>163</v>
      </c>
      <c r="D2120" s="51">
        <v>52014</v>
      </c>
      <c r="E2120" s="56" t="s">
        <v>282</v>
      </c>
      <c r="F2120" s="53" t="s">
        <v>280</v>
      </c>
      <c r="G2120" s="54">
        <v>3</v>
      </c>
      <c r="H2120" s="55">
        <v>3</v>
      </c>
      <c r="I2120" s="73">
        <v>12.82</v>
      </c>
      <c r="J2120" s="55">
        <v>10.64</v>
      </c>
      <c r="K2120" s="73">
        <v>2.61</v>
      </c>
      <c r="L2120" s="55">
        <v>2.16</v>
      </c>
      <c r="M2120" s="55">
        <f>TRUNC(((J2120*G2120)+(L2120*G2120)),2)</f>
        <v>38.4</v>
      </c>
      <c r="N2120" s="55">
        <f>TRUNC(((J2120*H2120)+(L2120*H2120)),2)</f>
        <v>38.4</v>
      </c>
      <c r="P2120" s="55">
        <v>12.82</v>
      </c>
      <c r="Q2120" s="55">
        <v>2.61</v>
      </c>
      <c r="R2120" s="55">
        <v>46.29</v>
      </c>
      <c r="S2120" s="55">
        <v>46.29</v>
      </c>
      <c r="T2120" s="135">
        <f>N2120/S2120</f>
        <v>0.82955281918340895</v>
      </c>
      <c r="U2120" s="55">
        <f>TRUNC(J2120*H2120,2)</f>
        <v>31.92</v>
      </c>
      <c r="V2120" s="55">
        <f>TRUNC(L2120*H2120,2)</f>
        <v>6.48</v>
      </c>
      <c r="X2120" s="36" t="b">
        <v>1</v>
      </c>
    </row>
    <row r="2121" spans="1:24" x14ac:dyDescent="0.3">
      <c r="A2121" s="42" t="s">
        <v>5210</v>
      </c>
      <c r="B2121" s="128" t="s">
        <v>2981</v>
      </c>
      <c r="C2121" s="50" t="s">
        <v>163</v>
      </c>
      <c r="D2121" s="51">
        <v>52004</v>
      </c>
      <c r="E2121" s="56" t="s">
        <v>296</v>
      </c>
      <c r="F2121" s="53" t="s">
        <v>280</v>
      </c>
      <c r="G2121" s="54">
        <v>7</v>
      </c>
      <c r="H2121" s="55">
        <v>7</v>
      </c>
      <c r="I2121" s="73">
        <v>9.16</v>
      </c>
      <c r="J2121" s="55">
        <v>7.6</v>
      </c>
      <c r="K2121" s="73">
        <v>2.98</v>
      </c>
      <c r="L2121" s="55">
        <v>2.4700000000000002</v>
      </c>
      <c r="M2121" s="55">
        <f>TRUNC(((J2121*G2121)+(L2121*G2121)),2)</f>
        <v>70.489999999999995</v>
      </c>
      <c r="N2121" s="55">
        <f>TRUNC(((J2121*H2121)+(L2121*H2121)),2)</f>
        <v>70.489999999999995</v>
      </c>
      <c r="P2121" s="55">
        <v>9.16</v>
      </c>
      <c r="Q2121" s="55">
        <v>2.98</v>
      </c>
      <c r="R2121" s="55">
        <v>84.98</v>
      </c>
      <c r="S2121" s="55">
        <v>84.98</v>
      </c>
      <c r="T2121" s="135">
        <f>N2121/S2121</f>
        <v>0.82948929159802298</v>
      </c>
      <c r="U2121" s="55">
        <f>TRUNC(J2121*H2121,2)</f>
        <v>53.2</v>
      </c>
      <c r="V2121" s="55">
        <f>TRUNC(L2121*H2121,2)</f>
        <v>17.29</v>
      </c>
      <c r="X2121" s="36" t="b">
        <v>1</v>
      </c>
    </row>
    <row r="2122" spans="1:24" x14ac:dyDescent="0.3">
      <c r="A2122" s="42" t="s">
        <v>5211</v>
      </c>
      <c r="B2122" s="127" t="s">
        <v>2982</v>
      </c>
      <c r="C2122" s="132"/>
      <c r="D2122" s="132"/>
      <c r="E2122" s="47" t="s">
        <v>93</v>
      </c>
      <c r="F2122" s="132"/>
      <c r="G2122" s="48"/>
      <c r="H2122" s="48"/>
      <c r="I2122" s="72"/>
      <c r="J2122" s="48"/>
      <c r="K2122" s="72"/>
      <c r="L2122" s="48"/>
      <c r="M2122" s="49">
        <f>M2123</f>
        <v>5053.8599999999997</v>
      </c>
      <c r="N2122" s="65">
        <f>N2123</f>
        <v>5053.8599999999997</v>
      </c>
      <c r="P2122" s="48"/>
      <c r="Q2122" s="48"/>
      <c r="R2122" s="49">
        <v>6093.36</v>
      </c>
      <c r="S2122" s="49">
        <v>6093.36</v>
      </c>
      <c r="T2122" s="135">
        <f>N2122/S2122</f>
        <v>0.82940446650124067</v>
      </c>
      <c r="U2122" s="55">
        <f>TRUNC(J2122*H2122,2)</f>
        <v>0</v>
      </c>
      <c r="V2122" s="55">
        <f>TRUNC(L2122*H2122,2)</f>
        <v>0</v>
      </c>
      <c r="X2122" s="36" t="b">
        <v>1</v>
      </c>
    </row>
    <row r="2123" spans="1:24" ht="36" x14ac:dyDescent="0.3">
      <c r="A2123" s="42" t="s">
        <v>5212</v>
      </c>
      <c r="B2123" s="128" t="s">
        <v>2983</v>
      </c>
      <c r="C2123" s="50" t="s">
        <v>217</v>
      </c>
      <c r="D2123" s="51">
        <v>100775</v>
      </c>
      <c r="E2123" s="56" t="s">
        <v>425</v>
      </c>
      <c r="F2123" s="53" t="s">
        <v>280</v>
      </c>
      <c r="G2123" s="54">
        <v>378</v>
      </c>
      <c r="H2123" s="55">
        <v>378</v>
      </c>
      <c r="I2123" s="73">
        <v>15.26</v>
      </c>
      <c r="J2123" s="55">
        <v>12.66</v>
      </c>
      <c r="K2123" s="73">
        <v>0.86</v>
      </c>
      <c r="L2123" s="55">
        <v>0.71</v>
      </c>
      <c r="M2123" s="55">
        <f>TRUNC(((J2123*G2123)+(L2123*G2123)),2)</f>
        <v>5053.8599999999997</v>
      </c>
      <c r="N2123" s="55">
        <f>TRUNC(((J2123*H2123)+(L2123*H2123)),2)</f>
        <v>5053.8599999999997</v>
      </c>
      <c r="P2123" s="55">
        <v>15.26</v>
      </c>
      <c r="Q2123" s="55">
        <v>0.86</v>
      </c>
      <c r="R2123" s="55">
        <v>6093.36</v>
      </c>
      <c r="S2123" s="55">
        <v>6093.36</v>
      </c>
      <c r="T2123" s="135">
        <f>N2123/S2123</f>
        <v>0.82940446650124067</v>
      </c>
      <c r="U2123" s="55">
        <f>TRUNC(J2123*H2123,2)</f>
        <v>4785.4799999999996</v>
      </c>
      <c r="V2123" s="55">
        <f>TRUNC(L2123*H2123,2)</f>
        <v>268.38</v>
      </c>
      <c r="X2123" s="36" t="b">
        <v>1</v>
      </c>
    </row>
    <row r="2124" spans="1:24" x14ac:dyDescent="0.3">
      <c r="A2124" s="42" t="s">
        <v>5213</v>
      </c>
      <c r="B2124" s="127" t="s">
        <v>2984</v>
      </c>
      <c r="C2124" s="132"/>
      <c r="D2124" s="132"/>
      <c r="E2124" s="47" t="s">
        <v>115</v>
      </c>
      <c r="F2124" s="132"/>
      <c r="G2124" s="48"/>
      <c r="H2124" s="48"/>
      <c r="I2124" s="72"/>
      <c r="J2124" s="48"/>
      <c r="K2124" s="72"/>
      <c r="L2124" s="48"/>
      <c r="M2124" s="314">
        <f>M2125</f>
        <v>362.66</v>
      </c>
      <c r="N2124" s="314">
        <f>N2125</f>
        <v>362.66</v>
      </c>
      <c r="P2124" s="48"/>
      <c r="Q2124" s="48"/>
      <c r="R2124" s="314">
        <v>437.37</v>
      </c>
      <c r="S2124" s="314">
        <v>437.37</v>
      </c>
      <c r="T2124" s="135">
        <f>N2124/S2124</f>
        <v>0.82918352881999224</v>
      </c>
      <c r="U2124" s="55">
        <f>TRUNC(J2124*H2124,2)</f>
        <v>0</v>
      </c>
      <c r="V2124" s="55">
        <f>TRUNC(L2124*H2124,2)</f>
        <v>0</v>
      </c>
      <c r="X2124" s="36" t="b">
        <v>1</v>
      </c>
    </row>
    <row r="2125" spans="1:24" x14ac:dyDescent="0.3">
      <c r="A2125" s="42" t="s">
        <v>5214</v>
      </c>
      <c r="B2125" s="128" t="s">
        <v>2985</v>
      </c>
      <c r="C2125" s="50" t="s">
        <v>163</v>
      </c>
      <c r="D2125" s="51">
        <v>261609</v>
      </c>
      <c r="E2125" s="56" t="s">
        <v>513</v>
      </c>
      <c r="F2125" s="53" t="s">
        <v>164</v>
      </c>
      <c r="G2125" s="54">
        <v>32.909999999999997</v>
      </c>
      <c r="H2125" s="55">
        <v>32.909999999999997</v>
      </c>
      <c r="I2125" s="73">
        <v>9.34</v>
      </c>
      <c r="J2125" s="55">
        <v>7.75</v>
      </c>
      <c r="K2125" s="73">
        <v>3.95</v>
      </c>
      <c r="L2125" s="55">
        <v>3.27</v>
      </c>
      <c r="M2125" s="55">
        <f>TRUNC(((J2125*G2125)+(L2125*G2125)),2)</f>
        <v>362.66</v>
      </c>
      <c r="N2125" s="55">
        <f>TRUNC(((J2125*H2125)+(L2125*H2125)),2)</f>
        <v>362.66</v>
      </c>
      <c r="P2125" s="55">
        <v>9.34</v>
      </c>
      <c r="Q2125" s="55">
        <v>3.95</v>
      </c>
      <c r="R2125" s="55">
        <v>437.37</v>
      </c>
      <c r="S2125" s="55">
        <v>437.37</v>
      </c>
      <c r="T2125" s="135">
        <f>N2125/S2125</f>
        <v>0.82918352881999224</v>
      </c>
      <c r="U2125" s="55">
        <f>TRUNC(J2125*H2125,2)</f>
        <v>255.05</v>
      </c>
      <c r="V2125" s="55">
        <f>TRUNC(L2125*H2125,2)</f>
        <v>107.61</v>
      </c>
      <c r="X2125" s="36" t="b">
        <v>1</v>
      </c>
    </row>
    <row r="2126" spans="1:24" x14ac:dyDescent="0.3">
      <c r="A2126" s="42" t="s">
        <v>5215</v>
      </c>
      <c r="B2126" s="126">
        <v>62</v>
      </c>
      <c r="C2126" s="131"/>
      <c r="D2126" s="131"/>
      <c r="E2126" s="43" t="s">
        <v>65</v>
      </c>
      <c r="F2126" s="44" t="s">
        <v>160</v>
      </c>
      <c r="G2126" s="45">
        <v>1</v>
      </c>
      <c r="H2126" s="46"/>
      <c r="I2126" s="72"/>
      <c r="J2126" s="46"/>
      <c r="K2126" s="72"/>
      <c r="L2126" s="46"/>
      <c r="M2126" s="45">
        <f>M2127+M2129+M2131+M2137</f>
        <v>3442.5099999999998</v>
      </c>
      <c r="N2126" s="45">
        <f>N2127+N2129+N2131+N2137</f>
        <v>3442.5099999999998</v>
      </c>
      <c r="P2126" s="46"/>
      <c r="Q2126" s="46"/>
      <c r="R2126" s="45">
        <v>4149.8100000000004</v>
      </c>
      <c r="S2126" s="45">
        <v>4149.8100000000004</v>
      </c>
      <c r="T2126" s="135">
        <f>N2126/S2126</f>
        <v>0.82955846171270475</v>
      </c>
      <c r="U2126" s="55">
        <f>TRUNC(J2126*H2126,2)</f>
        <v>0</v>
      </c>
      <c r="V2126" s="55">
        <f>TRUNC(L2126*H2126,2)</f>
        <v>0</v>
      </c>
      <c r="X2126" s="36" t="b">
        <v>1</v>
      </c>
    </row>
    <row r="2127" spans="1:24" x14ac:dyDescent="0.3">
      <c r="A2127" s="42" t="s">
        <v>5216</v>
      </c>
      <c r="B2127" s="127" t="s">
        <v>2986</v>
      </c>
      <c r="C2127" s="132"/>
      <c r="D2127" s="132"/>
      <c r="E2127" s="47" t="s">
        <v>73</v>
      </c>
      <c r="F2127" s="132"/>
      <c r="G2127" s="48"/>
      <c r="H2127" s="48"/>
      <c r="I2127" s="72"/>
      <c r="J2127" s="48"/>
      <c r="K2127" s="72"/>
      <c r="L2127" s="48"/>
      <c r="M2127" s="49">
        <f>M2128</f>
        <v>340.67</v>
      </c>
      <c r="N2127" s="65">
        <f>N2128</f>
        <v>340.67</v>
      </c>
      <c r="P2127" s="48"/>
      <c r="Q2127" s="48"/>
      <c r="R2127" s="49">
        <v>411.58</v>
      </c>
      <c r="S2127" s="49">
        <v>411.58</v>
      </c>
      <c r="T2127" s="135">
        <f>N2127/S2127</f>
        <v>0.82771271684727155</v>
      </c>
      <c r="U2127" s="55">
        <f>TRUNC(J2127*H2127,2)</f>
        <v>0</v>
      </c>
      <c r="V2127" s="55">
        <f>TRUNC(L2127*H2127,2)</f>
        <v>0</v>
      </c>
      <c r="X2127" s="36" t="b">
        <v>1</v>
      </c>
    </row>
    <row r="2128" spans="1:24" x14ac:dyDescent="0.3">
      <c r="A2128" s="42" t="s">
        <v>5217</v>
      </c>
      <c r="B2128" s="128" t="s">
        <v>2987</v>
      </c>
      <c r="C2128" s="50" t="s">
        <v>163</v>
      </c>
      <c r="D2128" s="51">
        <v>20202</v>
      </c>
      <c r="E2128" s="56" t="s">
        <v>236</v>
      </c>
      <c r="F2128" s="53" t="s">
        <v>164</v>
      </c>
      <c r="G2128" s="54">
        <v>154.15</v>
      </c>
      <c r="H2128" s="55">
        <v>154.15</v>
      </c>
      <c r="I2128" s="73">
        <v>0</v>
      </c>
      <c r="J2128" s="55">
        <v>0</v>
      </c>
      <c r="K2128" s="73">
        <v>2.67</v>
      </c>
      <c r="L2128" s="55">
        <v>2.21</v>
      </c>
      <c r="M2128" s="55">
        <f>TRUNC(((J2128*G2128)+(L2128*G2128)),2)</f>
        <v>340.67</v>
      </c>
      <c r="N2128" s="55">
        <f>TRUNC(((J2128*H2128)+(L2128*H2128)),2)</f>
        <v>340.67</v>
      </c>
      <c r="P2128" s="55">
        <v>0</v>
      </c>
      <c r="Q2128" s="55">
        <v>2.67</v>
      </c>
      <c r="R2128" s="55">
        <v>411.58</v>
      </c>
      <c r="S2128" s="55">
        <v>411.58</v>
      </c>
      <c r="T2128" s="135">
        <f>N2128/S2128</f>
        <v>0.82771271684727155</v>
      </c>
      <c r="U2128" s="55">
        <f>TRUNC(J2128*H2128,2)</f>
        <v>0</v>
      </c>
      <c r="V2128" s="55">
        <f>TRUNC(L2128*H2128,2)</f>
        <v>340.67</v>
      </c>
      <c r="X2128" s="36" t="b">
        <v>1</v>
      </c>
    </row>
    <row r="2129" spans="1:24" x14ac:dyDescent="0.3">
      <c r="A2129" s="42" t="s">
        <v>5218</v>
      </c>
      <c r="B2129" s="127" t="s">
        <v>2988</v>
      </c>
      <c r="C2129" s="132"/>
      <c r="D2129" s="132"/>
      <c r="E2129" s="47" t="s">
        <v>75</v>
      </c>
      <c r="F2129" s="132"/>
      <c r="G2129" s="48"/>
      <c r="H2129" s="48"/>
      <c r="I2129" s="72"/>
      <c r="J2129" s="48"/>
      <c r="K2129" s="72"/>
      <c r="L2129" s="48"/>
      <c r="M2129" s="314">
        <f>M2130</f>
        <v>111.71</v>
      </c>
      <c r="N2129" s="314">
        <f>N2130</f>
        <v>111.71</v>
      </c>
      <c r="P2129" s="48"/>
      <c r="Q2129" s="48"/>
      <c r="R2129" s="314">
        <v>134.62</v>
      </c>
      <c r="S2129" s="314">
        <v>134.62</v>
      </c>
      <c r="T2129" s="135">
        <f>N2129/S2129</f>
        <v>0.82981726340811168</v>
      </c>
      <c r="U2129" s="55">
        <f>TRUNC(J2129*H2129,2)</f>
        <v>0</v>
      </c>
      <c r="V2129" s="55">
        <f>TRUNC(L2129*H2129,2)</f>
        <v>0</v>
      </c>
      <c r="X2129" s="36" t="b">
        <v>1</v>
      </c>
    </row>
    <row r="2130" spans="1:24" x14ac:dyDescent="0.3">
      <c r="A2130" s="42" t="s">
        <v>5219</v>
      </c>
      <c r="B2130" s="128" t="s">
        <v>2989</v>
      </c>
      <c r="C2130" s="50" t="s">
        <v>163</v>
      </c>
      <c r="D2130" s="51">
        <v>30101</v>
      </c>
      <c r="E2130" s="56" t="s">
        <v>230</v>
      </c>
      <c r="F2130" s="53" t="s">
        <v>211</v>
      </c>
      <c r="G2130" s="54">
        <v>3.08</v>
      </c>
      <c r="H2130" s="55">
        <v>3.08</v>
      </c>
      <c r="I2130" s="73">
        <v>34.11</v>
      </c>
      <c r="J2130" s="55">
        <v>28.31</v>
      </c>
      <c r="K2130" s="73">
        <v>9.6</v>
      </c>
      <c r="L2130" s="55">
        <v>7.96</v>
      </c>
      <c r="M2130" s="55">
        <f>TRUNC(((J2130*G2130)+(L2130*G2130)),2)</f>
        <v>111.71</v>
      </c>
      <c r="N2130" s="55">
        <f>TRUNC(((J2130*H2130)+(L2130*H2130)),2)</f>
        <v>111.71</v>
      </c>
      <c r="P2130" s="55">
        <v>34.11</v>
      </c>
      <c r="Q2130" s="55">
        <v>9.6</v>
      </c>
      <c r="R2130" s="55">
        <v>134.62</v>
      </c>
      <c r="S2130" s="55">
        <v>134.62</v>
      </c>
      <c r="T2130" s="135">
        <f>N2130/S2130</f>
        <v>0.82981726340811168</v>
      </c>
      <c r="U2130" s="55">
        <f>TRUNC(J2130*H2130,2)</f>
        <v>87.19</v>
      </c>
      <c r="V2130" s="55">
        <f>TRUNC(L2130*H2130,2)</f>
        <v>24.51</v>
      </c>
      <c r="X2130" s="36" t="b">
        <v>1</v>
      </c>
    </row>
    <row r="2131" spans="1:24" x14ac:dyDescent="0.3">
      <c r="A2131" s="42" t="s">
        <v>5220</v>
      </c>
      <c r="B2131" s="127" t="s">
        <v>2990</v>
      </c>
      <c r="C2131" s="132"/>
      <c r="D2131" s="132"/>
      <c r="E2131" s="47" t="s">
        <v>77</v>
      </c>
      <c r="F2131" s="132"/>
      <c r="G2131" s="48"/>
      <c r="H2131" s="48"/>
      <c r="I2131" s="72"/>
      <c r="J2131" s="48"/>
      <c r="K2131" s="72"/>
      <c r="L2131" s="48"/>
      <c r="M2131" s="314">
        <f>SUM(M2132:M2136)</f>
        <v>298.68</v>
      </c>
      <c r="N2131" s="314">
        <f>SUM(N2132:N2136)</f>
        <v>298.68</v>
      </c>
      <c r="P2131" s="48"/>
      <c r="Q2131" s="48"/>
      <c r="R2131" s="314">
        <v>360.3</v>
      </c>
      <c r="S2131" s="314">
        <v>360.3</v>
      </c>
      <c r="T2131" s="135">
        <f>N2131/S2131</f>
        <v>0.82897585345545377</v>
      </c>
      <c r="U2131" s="55">
        <f>TRUNC(J2131*H2131,2)</f>
        <v>0</v>
      </c>
      <c r="V2131" s="55">
        <f>TRUNC(L2131*H2131,2)</f>
        <v>0</v>
      </c>
      <c r="X2131" s="36" t="b">
        <v>1</v>
      </c>
    </row>
    <row r="2132" spans="1:24" x14ac:dyDescent="0.3">
      <c r="A2132" s="42" t="s">
        <v>5221</v>
      </c>
      <c r="B2132" s="128" t="s">
        <v>2991</v>
      </c>
      <c r="C2132" s="50" t="s">
        <v>163</v>
      </c>
      <c r="D2132" s="51">
        <v>41004</v>
      </c>
      <c r="E2132" s="56" t="s">
        <v>601</v>
      </c>
      <c r="F2132" s="53" t="s">
        <v>211</v>
      </c>
      <c r="G2132" s="54">
        <v>10</v>
      </c>
      <c r="H2132" s="55">
        <v>10</v>
      </c>
      <c r="I2132" s="73">
        <v>1.76</v>
      </c>
      <c r="J2132" s="55">
        <v>1.46</v>
      </c>
      <c r="K2132" s="73">
        <v>0</v>
      </c>
      <c r="L2132" s="55">
        <v>0</v>
      </c>
      <c r="M2132" s="55">
        <f>TRUNC(((J2132*G2132)+(L2132*G2132)),2)</f>
        <v>14.6</v>
      </c>
      <c r="N2132" s="55">
        <f>TRUNC(((J2132*H2132)+(L2132*H2132)),2)</f>
        <v>14.6</v>
      </c>
      <c r="P2132" s="55">
        <v>1.76</v>
      </c>
      <c r="Q2132" s="55">
        <v>0</v>
      </c>
      <c r="R2132" s="55">
        <v>17.600000000000001</v>
      </c>
      <c r="S2132" s="55">
        <v>17.600000000000001</v>
      </c>
      <c r="T2132" s="135">
        <f>N2132/S2132</f>
        <v>0.82954545454545447</v>
      </c>
      <c r="U2132" s="55">
        <f>TRUNC(J2132*H2132,2)</f>
        <v>14.6</v>
      </c>
      <c r="V2132" s="55">
        <f>TRUNC(L2132*H2132,2)</f>
        <v>0</v>
      </c>
      <c r="X2132" s="36" t="b">
        <v>1</v>
      </c>
    </row>
    <row r="2133" spans="1:24" x14ac:dyDescent="0.3">
      <c r="A2133" s="42" t="s">
        <v>5222</v>
      </c>
      <c r="B2133" s="128" t="s">
        <v>2992</v>
      </c>
      <c r="C2133" s="50" t="s">
        <v>163</v>
      </c>
      <c r="D2133" s="51">
        <v>41005</v>
      </c>
      <c r="E2133" s="56" t="s">
        <v>603</v>
      </c>
      <c r="F2133" s="53" t="s">
        <v>211</v>
      </c>
      <c r="G2133" s="54">
        <v>10</v>
      </c>
      <c r="H2133" s="55">
        <v>10</v>
      </c>
      <c r="I2133" s="73">
        <v>1.29</v>
      </c>
      <c r="J2133" s="55">
        <v>1.07</v>
      </c>
      <c r="K2133" s="73">
        <v>0</v>
      </c>
      <c r="L2133" s="55">
        <v>0</v>
      </c>
      <c r="M2133" s="55">
        <f>TRUNC(((J2133*G2133)+(L2133*G2133)),2)</f>
        <v>10.7</v>
      </c>
      <c r="N2133" s="55">
        <f>TRUNC(((J2133*H2133)+(L2133*H2133)),2)</f>
        <v>10.7</v>
      </c>
      <c r="P2133" s="55">
        <v>1.29</v>
      </c>
      <c r="Q2133" s="55">
        <v>0</v>
      </c>
      <c r="R2133" s="55">
        <v>12.9</v>
      </c>
      <c r="S2133" s="55">
        <v>12.9</v>
      </c>
      <c r="T2133" s="135">
        <f>N2133/S2133</f>
        <v>0.82945736434108519</v>
      </c>
      <c r="U2133" s="55">
        <f>TRUNC(J2133*H2133,2)</f>
        <v>10.7</v>
      </c>
      <c r="V2133" s="55">
        <f>TRUNC(L2133*H2133,2)</f>
        <v>0</v>
      </c>
      <c r="X2133" s="36" t="b">
        <v>1</v>
      </c>
    </row>
    <row r="2134" spans="1:24" x14ac:dyDescent="0.3">
      <c r="A2134" s="42" t="s">
        <v>5223</v>
      </c>
      <c r="B2134" s="128" t="s">
        <v>2993</v>
      </c>
      <c r="C2134" s="50" t="s">
        <v>163</v>
      </c>
      <c r="D2134" s="51">
        <v>41012</v>
      </c>
      <c r="E2134" s="56" t="s">
        <v>605</v>
      </c>
      <c r="F2134" s="53" t="s">
        <v>211</v>
      </c>
      <c r="G2134" s="54">
        <v>10</v>
      </c>
      <c r="H2134" s="55">
        <v>10</v>
      </c>
      <c r="I2134" s="73">
        <v>5</v>
      </c>
      <c r="J2134" s="55">
        <v>4.1500000000000004</v>
      </c>
      <c r="K2134" s="73">
        <v>0</v>
      </c>
      <c r="L2134" s="55">
        <v>0</v>
      </c>
      <c r="M2134" s="55">
        <f>TRUNC(((J2134*G2134)+(L2134*G2134)),2)</f>
        <v>41.5</v>
      </c>
      <c r="N2134" s="55">
        <f>TRUNC(((J2134*H2134)+(L2134*H2134)),2)</f>
        <v>41.5</v>
      </c>
      <c r="P2134" s="55">
        <v>5</v>
      </c>
      <c r="Q2134" s="55">
        <v>0</v>
      </c>
      <c r="R2134" s="55">
        <v>50</v>
      </c>
      <c r="S2134" s="55">
        <v>50</v>
      </c>
      <c r="T2134" s="135">
        <f>N2134/S2134</f>
        <v>0.83</v>
      </c>
      <c r="U2134" s="55">
        <f>TRUNC(J2134*H2134,2)</f>
        <v>41.5</v>
      </c>
      <c r="V2134" s="55">
        <f>TRUNC(L2134*H2134,2)</f>
        <v>0</v>
      </c>
      <c r="X2134" s="36" t="b">
        <v>1</v>
      </c>
    </row>
    <row r="2135" spans="1:24" x14ac:dyDescent="0.3">
      <c r="A2135" s="42" t="s">
        <v>5224</v>
      </c>
      <c r="B2135" s="128" t="s">
        <v>2994</v>
      </c>
      <c r="C2135" s="50" t="s">
        <v>163</v>
      </c>
      <c r="D2135" s="51">
        <v>41006</v>
      </c>
      <c r="E2135" s="56" t="s">
        <v>607</v>
      </c>
      <c r="F2135" s="53" t="s">
        <v>608</v>
      </c>
      <c r="G2135" s="54">
        <v>100</v>
      </c>
      <c r="H2135" s="55">
        <v>100</v>
      </c>
      <c r="I2135" s="73">
        <v>2.4500000000000002</v>
      </c>
      <c r="J2135" s="55">
        <v>2.0299999999999998</v>
      </c>
      <c r="K2135" s="73">
        <v>0</v>
      </c>
      <c r="L2135" s="55">
        <v>0</v>
      </c>
      <c r="M2135" s="55">
        <f>TRUNC(((J2135*G2135)+(L2135*G2135)),2)</f>
        <v>203</v>
      </c>
      <c r="N2135" s="55">
        <f>TRUNC(((J2135*H2135)+(L2135*H2135)),2)</f>
        <v>203</v>
      </c>
      <c r="P2135" s="55">
        <v>2.4500000000000002</v>
      </c>
      <c r="Q2135" s="55">
        <v>0</v>
      </c>
      <c r="R2135" s="55">
        <v>245</v>
      </c>
      <c r="S2135" s="55">
        <v>245</v>
      </c>
      <c r="T2135" s="135">
        <f>N2135/S2135</f>
        <v>0.82857142857142863</v>
      </c>
      <c r="U2135" s="55">
        <f>TRUNC(J2135*H2135,2)</f>
        <v>203</v>
      </c>
      <c r="V2135" s="55">
        <f>TRUNC(L2135*H2135,2)</f>
        <v>0</v>
      </c>
      <c r="X2135" s="36" t="b">
        <v>1</v>
      </c>
    </row>
    <row r="2136" spans="1:24" x14ac:dyDescent="0.3">
      <c r="A2136" s="42" t="s">
        <v>5225</v>
      </c>
      <c r="B2136" s="128" t="s">
        <v>2995</v>
      </c>
      <c r="C2136" s="50" t="s">
        <v>163</v>
      </c>
      <c r="D2136" s="51">
        <v>41008</v>
      </c>
      <c r="E2136" s="56" t="s">
        <v>610</v>
      </c>
      <c r="F2136" s="53" t="s">
        <v>211</v>
      </c>
      <c r="G2136" s="54">
        <v>8</v>
      </c>
      <c r="H2136" s="55">
        <v>8</v>
      </c>
      <c r="I2136" s="73">
        <v>4.3499999999999996</v>
      </c>
      <c r="J2136" s="55">
        <v>3.61</v>
      </c>
      <c r="K2136" s="73">
        <v>0</v>
      </c>
      <c r="L2136" s="55">
        <v>0</v>
      </c>
      <c r="M2136" s="55">
        <f>TRUNC(((J2136*G2136)+(L2136*G2136)),2)</f>
        <v>28.88</v>
      </c>
      <c r="N2136" s="55">
        <f>TRUNC(((J2136*H2136)+(L2136*H2136)),2)</f>
        <v>28.88</v>
      </c>
      <c r="P2136" s="55">
        <v>4.3499999999999996</v>
      </c>
      <c r="Q2136" s="55">
        <v>0</v>
      </c>
      <c r="R2136" s="55">
        <v>34.799999999999997</v>
      </c>
      <c r="S2136" s="55">
        <v>34.799999999999997</v>
      </c>
      <c r="T2136" s="135">
        <f>N2136/S2136</f>
        <v>0.8298850574712644</v>
      </c>
      <c r="U2136" s="55">
        <f>TRUNC(J2136*H2136,2)</f>
        <v>28.88</v>
      </c>
      <c r="V2136" s="55">
        <f>TRUNC(L2136*H2136,2)</f>
        <v>0</v>
      </c>
      <c r="X2136" s="36" t="b">
        <v>1</v>
      </c>
    </row>
    <row r="2137" spans="1:24" x14ac:dyDescent="0.3">
      <c r="A2137" s="42" t="s">
        <v>5226</v>
      </c>
      <c r="B2137" s="127" t="s">
        <v>2996</v>
      </c>
      <c r="C2137" s="132"/>
      <c r="D2137" s="132"/>
      <c r="E2137" s="47" t="s">
        <v>117</v>
      </c>
      <c r="F2137" s="132"/>
      <c r="G2137" s="48"/>
      <c r="H2137" s="48"/>
      <c r="I2137" s="72"/>
      <c r="J2137" s="48"/>
      <c r="K2137" s="72"/>
      <c r="L2137" s="48"/>
      <c r="M2137" s="49">
        <f>M2138</f>
        <v>2691.45</v>
      </c>
      <c r="N2137" s="65">
        <f>N2138</f>
        <v>2691.45</v>
      </c>
      <c r="P2137" s="48"/>
      <c r="Q2137" s="48"/>
      <c r="R2137" s="49">
        <v>3243.31</v>
      </c>
      <c r="S2137" s="49">
        <v>3243.31</v>
      </c>
      <c r="T2137" s="135">
        <f>N2137/S2137</f>
        <v>0.82984666898939663</v>
      </c>
      <c r="U2137" s="55">
        <f>TRUNC(J2137*H2137,2)</f>
        <v>0</v>
      </c>
      <c r="V2137" s="55">
        <f>TRUNC(L2137*H2137,2)</f>
        <v>0</v>
      </c>
      <c r="X2137" s="36" t="b">
        <v>1</v>
      </c>
    </row>
    <row r="2138" spans="1:24" x14ac:dyDescent="0.3">
      <c r="A2138" s="42" t="s">
        <v>5227</v>
      </c>
      <c r="B2138" s="128" t="s">
        <v>2997</v>
      </c>
      <c r="C2138" s="50" t="s">
        <v>163</v>
      </c>
      <c r="D2138" s="51">
        <v>270210</v>
      </c>
      <c r="E2138" s="56" t="s">
        <v>5236</v>
      </c>
      <c r="F2138" s="53" t="s">
        <v>164</v>
      </c>
      <c r="G2138" s="54">
        <v>154.15</v>
      </c>
      <c r="H2138" s="55">
        <v>154.15</v>
      </c>
      <c r="I2138" s="73">
        <v>15.34</v>
      </c>
      <c r="J2138" s="55">
        <v>12.73</v>
      </c>
      <c r="K2138" s="73">
        <v>5.7</v>
      </c>
      <c r="L2138" s="55">
        <v>4.7300000000000004</v>
      </c>
      <c r="M2138" s="55">
        <f>TRUNC(((J2138*G2138)+(L2138*G2138)),2)</f>
        <v>2691.45</v>
      </c>
      <c r="N2138" s="55">
        <f>TRUNC(((J2138*H2138)+(L2138*H2138)),2)</f>
        <v>2691.45</v>
      </c>
      <c r="P2138" s="55">
        <v>15.34</v>
      </c>
      <c r="Q2138" s="55">
        <v>5.7</v>
      </c>
      <c r="R2138" s="55">
        <v>3243.31</v>
      </c>
      <c r="S2138" s="55">
        <v>3243.31</v>
      </c>
      <c r="T2138" s="135">
        <f>N2138/S2138</f>
        <v>0.82984666898939663</v>
      </c>
      <c r="U2138" s="55">
        <f>TRUNC(J2138*H2138,2)</f>
        <v>1962.32</v>
      </c>
      <c r="V2138" s="55">
        <f>TRUNC(L2138*H2138,2)</f>
        <v>729.12</v>
      </c>
      <c r="X2138" s="36" t="b">
        <v>1</v>
      </c>
    </row>
    <row r="2139" spans="1:24" x14ac:dyDescent="0.3">
      <c r="A2139" s="42" t="s">
        <v>5228</v>
      </c>
      <c r="B2139" s="126">
        <v>63</v>
      </c>
      <c r="C2139" s="131"/>
      <c r="D2139" s="131"/>
      <c r="E2139" s="43" t="s">
        <v>66</v>
      </c>
      <c r="F2139" s="44" t="s">
        <v>160</v>
      </c>
      <c r="G2139" s="45">
        <v>1</v>
      </c>
      <c r="H2139" s="46"/>
      <c r="I2139" s="72"/>
      <c r="J2139" s="46"/>
      <c r="K2139" s="72"/>
      <c r="L2139" s="46"/>
      <c r="M2139" s="45">
        <f>M2140</f>
        <v>11131.220000000001</v>
      </c>
      <c r="N2139" s="45">
        <f>N2140</f>
        <v>11131.220000000001</v>
      </c>
      <c r="P2139" s="46"/>
      <c r="Q2139" s="46"/>
      <c r="R2139" s="45">
        <v>13410.77</v>
      </c>
      <c r="S2139" s="45">
        <v>13410.77</v>
      </c>
      <c r="T2139" s="135">
        <f>N2139/S2139</f>
        <v>0.8300209458517297</v>
      </c>
      <c r="U2139" s="55">
        <f>TRUNC(J2139*H2139,2)</f>
        <v>0</v>
      </c>
      <c r="V2139" s="55">
        <f>TRUNC(L2139*H2139,2)</f>
        <v>0</v>
      </c>
      <c r="X2139" s="36" t="b">
        <v>1</v>
      </c>
    </row>
    <row r="2140" spans="1:24" x14ac:dyDescent="0.3">
      <c r="A2140" s="42" t="s">
        <v>5229</v>
      </c>
      <c r="B2140" s="127" t="s">
        <v>2998</v>
      </c>
      <c r="C2140" s="132"/>
      <c r="D2140" s="132"/>
      <c r="E2140" s="47" t="s">
        <v>107</v>
      </c>
      <c r="F2140" s="132"/>
      <c r="G2140" s="48"/>
      <c r="H2140" s="48"/>
      <c r="I2140" s="72"/>
      <c r="J2140" s="48"/>
      <c r="K2140" s="72"/>
      <c r="L2140" s="48"/>
      <c r="M2140" s="49">
        <f>SUM(M2141:M2143)</f>
        <v>11131.220000000001</v>
      </c>
      <c r="N2140" s="65">
        <f>SUM(N2141:N2143)</f>
        <v>11131.220000000001</v>
      </c>
      <c r="P2140" s="48"/>
      <c r="Q2140" s="48"/>
      <c r="R2140" s="49">
        <v>13410.77</v>
      </c>
      <c r="S2140" s="49">
        <v>13410.77</v>
      </c>
      <c r="T2140" s="135">
        <f>N2140/S2140</f>
        <v>0.8300209458517297</v>
      </c>
      <c r="U2140" s="55">
        <f>TRUNC(J2140*H2140,2)</f>
        <v>0</v>
      </c>
      <c r="V2140" s="55">
        <f>TRUNC(L2140*H2140,2)</f>
        <v>0</v>
      </c>
      <c r="X2140" s="36" t="b">
        <v>1</v>
      </c>
    </row>
    <row r="2141" spans="1:24" x14ac:dyDescent="0.3">
      <c r="A2141" s="42" t="s">
        <v>5230</v>
      </c>
      <c r="B2141" s="128" t="s">
        <v>2999</v>
      </c>
      <c r="C2141" s="50" t="s">
        <v>163</v>
      </c>
      <c r="D2141" s="51">
        <v>221126</v>
      </c>
      <c r="E2141" s="56" t="s">
        <v>2871</v>
      </c>
      <c r="F2141" s="53" t="s">
        <v>164</v>
      </c>
      <c r="G2141" s="54">
        <v>14</v>
      </c>
      <c r="H2141" s="55">
        <v>14</v>
      </c>
      <c r="I2141" s="73">
        <v>126.64</v>
      </c>
      <c r="J2141" s="55">
        <v>105.12</v>
      </c>
      <c r="K2141" s="73">
        <v>24.97</v>
      </c>
      <c r="L2141" s="55">
        <v>20.72</v>
      </c>
      <c r="M2141" s="55">
        <f>TRUNC(((J2141*G2141)+(L2141*G2141)),2)</f>
        <v>1761.76</v>
      </c>
      <c r="N2141" s="55">
        <f>TRUNC(((J2141*H2141)+(L2141*H2141)),2)</f>
        <v>1761.76</v>
      </c>
      <c r="P2141" s="55">
        <v>126.64</v>
      </c>
      <c r="Q2141" s="55">
        <v>24.97</v>
      </c>
      <c r="R2141" s="55">
        <v>2122.54</v>
      </c>
      <c r="S2141" s="55">
        <v>2122.54</v>
      </c>
      <c r="T2141" s="135">
        <f>N2141/S2141</f>
        <v>0.83002440472264361</v>
      </c>
      <c r="U2141" s="55">
        <f>TRUNC(J2141*H2141,2)</f>
        <v>1471.68</v>
      </c>
      <c r="V2141" s="55">
        <f>TRUNC(L2141*H2141,2)</f>
        <v>290.08</v>
      </c>
      <c r="X2141" s="36" t="b">
        <v>1</v>
      </c>
    </row>
    <row r="2142" spans="1:24" ht="24" x14ac:dyDescent="0.3">
      <c r="A2142" s="42" t="s">
        <v>5231</v>
      </c>
      <c r="B2142" s="128" t="s">
        <v>3000</v>
      </c>
      <c r="C2142" s="50" t="s">
        <v>217</v>
      </c>
      <c r="D2142" s="51">
        <v>101094</v>
      </c>
      <c r="E2142" s="56" t="s">
        <v>3001</v>
      </c>
      <c r="F2142" s="53" t="s">
        <v>172</v>
      </c>
      <c r="G2142" s="54">
        <v>61.15</v>
      </c>
      <c r="H2142" s="55">
        <v>61.15</v>
      </c>
      <c r="I2142" s="73">
        <v>144.58000000000001</v>
      </c>
      <c r="J2142" s="55">
        <v>120.01</v>
      </c>
      <c r="K2142" s="73">
        <v>12.84</v>
      </c>
      <c r="L2142" s="55">
        <v>10.65</v>
      </c>
      <c r="M2142" s="55">
        <f>TRUNC(((J2142*G2142)+(L2142*G2142)),2)</f>
        <v>7989.85</v>
      </c>
      <c r="N2142" s="55">
        <f>TRUNC(((J2142*H2142)+(L2142*H2142)),2)</f>
        <v>7989.85</v>
      </c>
      <c r="P2142" s="55">
        <v>144.58000000000001</v>
      </c>
      <c r="Q2142" s="55">
        <v>12.84</v>
      </c>
      <c r="R2142" s="55">
        <v>9626.23</v>
      </c>
      <c r="S2142" s="55">
        <v>9626.23</v>
      </c>
      <c r="T2142" s="135">
        <f>N2142/S2142</f>
        <v>0.83000821713173289</v>
      </c>
      <c r="U2142" s="55">
        <f>TRUNC(J2142*H2142,2)</f>
        <v>7338.61</v>
      </c>
      <c r="V2142" s="55">
        <f>TRUNC(L2142*H2142,2)</f>
        <v>651.24</v>
      </c>
      <c r="X2142" s="36" t="b">
        <v>1</v>
      </c>
    </row>
    <row r="2143" spans="1:24" x14ac:dyDescent="0.3">
      <c r="A2143" s="42" t="s">
        <v>5232</v>
      </c>
      <c r="B2143" s="128" t="s">
        <v>3002</v>
      </c>
      <c r="C2143" s="50" t="s">
        <v>197</v>
      </c>
      <c r="D2143" s="57" t="s">
        <v>3003</v>
      </c>
      <c r="E2143" s="56" t="s">
        <v>3004</v>
      </c>
      <c r="F2143" s="53" t="s">
        <v>160</v>
      </c>
      <c r="G2143" s="54">
        <v>1</v>
      </c>
      <c r="H2143" s="55">
        <v>1</v>
      </c>
      <c r="I2143" s="73">
        <v>1633.97</v>
      </c>
      <c r="J2143" s="55">
        <v>1356.35</v>
      </c>
      <c r="K2143" s="73">
        <v>28.03</v>
      </c>
      <c r="L2143" s="55">
        <v>23.26</v>
      </c>
      <c r="M2143" s="55">
        <f>TRUNC(((J2143*G2143)+(L2143*G2143)),2)</f>
        <v>1379.61</v>
      </c>
      <c r="N2143" s="55">
        <f>TRUNC(((J2143*H2143)+(L2143*H2143)),2)</f>
        <v>1379.61</v>
      </c>
      <c r="P2143" s="55">
        <v>1633.97</v>
      </c>
      <c r="Q2143" s="55">
        <v>28.03</v>
      </c>
      <c r="R2143" s="55">
        <v>1662</v>
      </c>
      <c r="S2143" s="55">
        <v>1662</v>
      </c>
      <c r="T2143" s="135">
        <f>N2143/S2143</f>
        <v>0.83009025270758119</v>
      </c>
      <c r="U2143" s="55">
        <f>TRUNC(J2143*H2143,2)</f>
        <v>1356.35</v>
      </c>
      <c r="V2143" s="55">
        <f>TRUNC(L2143*H2143,2)</f>
        <v>23.26</v>
      </c>
      <c r="X2143" s="36" t="b">
        <v>1</v>
      </c>
    </row>
    <row r="2144" spans="1:24" x14ac:dyDescent="0.3">
      <c r="A2144" s="42" t="s">
        <v>5233</v>
      </c>
      <c r="B2144" s="126">
        <v>64</v>
      </c>
      <c r="C2144" s="131"/>
      <c r="D2144" s="131"/>
      <c r="E2144" s="43" t="s">
        <v>67</v>
      </c>
      <c r="F2144" s="44" t="s">
        <v>160</v>
      </c>
      <c r="G2144" s="45">
        <v>1</v>
      </c>
      <c r="H2144" s="46"/>
      <c r="I2144" s="72"/>
      <c r="J2144" s="46"/>
      <c r="K2144" s="72"/>
      <c r="L2144" s="46"/>
      <c r="M2144" s="45">
        <f>M2145</f>
        <v>4980.78</v>
      </c>
      <c r="N2144" s="45">
        <f>N2145</f>
        <v>4980.78</v>
      </c>
      <c r="P2144" s="46"/>
      <c r="Q2144" s="46"/>
      <c r="R2144" s="45">
        <v>6000.72</v>
      </c>
      <c r="S2144" s="45">
        <v>6000.72</v>
      </c>
      <c r="T2144" s="135">
        <f>N2144/S2144</f>
        <v>0.83003039635243758</v>
      </c>
      <c r="U2144" s="55">
        <f>TRUNC(J2144*H2144,2)</f>
        <v>0</v>
      </c>
      <c r="V2144" s="55">
        <f>TRUNC(L2144*H2144,2)</f>
        <v>0</v>
      </c>
      <c r="X2144" s="36" t="b">
        <v>1</v>
      </c>
    </row>
    <row r="2145" spans="1:24" x14ac:dyDescent="0.3">
      <c r="A2145" s="42" t="s">
        <v>5234</v>
      </c>
      <c r="B2145" s="127" t="s">
        <v>3005</v>
      </c>
      <c r="C2145" s="132"/>
      <c r="D2145" s="132"/>
      <c r="E2145" s="47" t="s">
        <v>73</v>
      </c>
      <c r="F2145" s="132"/>
      <c r="G2145" s="48"/>
      <c r="H2145" s="48"/>
      <c r="I2145" s="72"/>
      <c r="J2145" s="48"/>
      <c r="K2145" s="72"/>
      <c r="L2145" s="48"/>
      <c r="M2145" s="314">
        <f>M2146</f>
        <v>4980.78</v>
      </c>
      <c r="N2145" s="314">
        <f>N2146</f>
        <v>4980.78</v>
      </c>
      <c r="P2145" s="48"/>
      <c r="Q2145" s="48"/>
      <c r="R2145" s="314">
        <v>6000.72</v>
      </c>
      <c r="S2145" s="314">
        <v>6000.72</v>
      </c>
      <c r="T2145" s="135">
        <f>N2145/S2145</f>
        <v>0.83003039635243758</v>
      </c>
      <c r="U2145" s="55">
        <f>TRUNC(J2145*H2145,2)</f>
        <v>0</v>
      </c>
      <c r="V2145" s="55">
        <f>TRUNC(L2145*H2145,2)</f>
        <v>0</v>
      </c>
      <c r="X2145" s="36" t="b">
        <v>1</v>
      </c>
    </row>
    <row r="2146" spans="1:24" ht="24" x14ac:dyDescent="0.3">
      <c r="A2146" s="42" t="s">
        <v>5235</v>
      </c>
      <c r="B2146" s="128" t="s">
        <v>3006</v>
      </c>
      <c r="C2146" s="50" t="s">
        <v>163</v>
      </c>
      <c r="D2146" s="51">
        <v>20600</v>
      </c>
      <c r="E2146" s="52" t="s">
        <v>3098</v>
      </c>
      <c r="F2146" s="53" t="s">
        <v>164</v>
      </c>
      <c r="G2146" s="54">
        <v>78.760000000000005</v>
      </c>
      <c r="H2146" s="55">
        <v>78.760000000000005</v>
      </c>
      <c r="I2146" s="73">
        <v>58.67</v>
      </c>
      <c r="J2146" s="55">
        <v>48.7</v>
      </c>
      <c r="K2146" s="73">
        <v>17.52</v>
      </c>
      <c r="L2146" s="55">
        <v>14.54</v>
      </c>
      <c r="M2146" s="55">
        <f>TRUNC(((J2146*G2146)+(L2146*G2146)),2)</f>
        <v>4980.78</v>
      </c>
      <c r="N2146" s="55">
        <f>TRUNC(((J2146*H2146)+(L2146*H2146)),2)</f>
        <v>4980.78</v>
      </c>
      <c r="P2146" s="55">
        <v>58.67</v>
      </c>
      <c r="Q2146" s="55">
        <v>17.52</v>
      </c>
      <c r="R2146" s="55">
        <v>6000.72</v>
      </c>
      <c r="S2146" s="55">
        <v>6000.72</v>
      </c>
      <c r="T2146" s="135">
        <f>N2146/S2146</f>
        <v>0.83003039635243758</v>
      </c>
      <c r="U2146" s="55">
        <f>TRUNC(J2146*H2146,2)</f>
        <v>3835.61</v>
      </c>
      <c r="V2146" s="55">
        <f>TRUNC(L2146*H2146,2)</f>
        <v>1145.17</v>
      </c>
      <c r="X2146" s="36" t="b">
        <v>1</v>
      </c>
    </row>
    <row r="2147" spans="1:24" ht="2.4" customHeight="1" x14ac:dyDescent="0.3">
      <c r="A2147" s="42"/>
      <c r="B2147" s="66"/>
      <c r="C2147" s="66"/>
      <c r="D2147" s="66"/>
      <c r="E2147" s="66"/>
      <c r="F2147" s="66"/>
      <c r="G2147" s="66"/>
      <c r="H2147" s="66"/>
      <c r="I2147" s="74"/>
      <c r="J2147" s="66"/>
      <c r="K2147" s="74"/>
      <c r="L2147" s="66"/>
      <c r="M2147" s="66"/>
      <c r="N2147" s="66"/>
      <c r="P2147" s="66"/>
      <c r="Q2147" s="66"/>
      <c r="R2147" s="66"/>
      <c r="S2147" s="66"/>
    </row>
    <row r="2148" spans="1:24" x14ac:dyDescent="0.3">
      <c r="B2148" s="333" t="s">
        <v>3105</v>
      </c>
      <c r="C2148" s="333"/>
      <c r="D2148" s="333"/>
      <c r="E2148" s="333"/>
      <c r="F2148" s="333"/>
      <c r="G2148" s="333"/>
      <c r="H2148" s="334"/>
      <c r="I2148" s="78"/>
      <c r="J2148" s="322" t="s">
        <v>159</v>
      </c>
      <c r="K2148" s="322"/>
      <c r="L2148" s="322"/>
      <c r="M2148" s="324">
        <f>N12+N23+N35+N54+N64+N78+N235+N247+N294+N312+N324+N331+N334+N337+N465+N494+N498+N529+N533+N548+N774+N927+N946+N960+N975+N1327+N1344+N1356+N1363+N1369+N1372+N1389+N1396+N1401+N1408+N1537+N1544+N1682+N1692+N1845+N1857+N1866+N1900+N1927+N1940+N1947+N1950+N1963+N1969+N2002+N2024+N2032+N2035+N2040+N2043+N2075+N2096+N2104+N2110+N2113+N2116+N2126+N2139+N2144</f>
        <v>2737262.0999999996</v>
      </c>
      <c r="N2148" s="324"/>
      <c r="P2148" s="322" t="s">
        <v>159</v>
      </c>
      <c r="Q2148" s="322"/>
      <c r="R2148" s="324">
        <v>3298966.96</v>
      </c>
      <c r="S2148" s="324"/>
      <c r="T2148" s="135">
        <f>M2148-R2148</f>
        <v>-561704.86000000034</v>
      </c>
    </row>
    <row r="2149" spans="1:24" ht="14.4" x14ac:dyDescent="0.3">
      <c r="B2149" s="39"/>
      <c r="C2149" s="39"/>
      <c r="D2149" s="39"/>
      <c r="E2149" s="39"/>
      <c r="F2149" s="39"/>
      <c r="G2149" s="39"/>
      <c r="H2149" s="39"/>
      <c r="I2149" s="74"/>
      <c r="J2149" s="322" t="s">
        <v>3007</v>
      </c>
      <c r="K2149" s="322"/>
      <c r="L2149" s="323"/>
      <c r="M2149" s="324">
        <f>TRUNC(M2148*0.2233,2)</f>
        <v>611230.62</v>
      </c>
      <c r="N2149" s="325"/>
      <c r="P2149" s="322" t="s">
        <v>3007</v>
      </c>
      <c r="Q2149" s="323"/>
      <c r="R2149" s="324">
        <v>736659.32</v>
      </c>
      <c r="S2149" s="325"/>
      <c r="T2149" s="135">
        <f t="shared" ref="T2149:T2150" si="0">M2149-R2149</f>
        <v>-125428.69999999995</v>
      </c>
    </row>
    <row r="2150" spans="1:24" ht="14.4" x14ac:dyDescent="0.3">
      <c r="B2150" s="333" t="s">
        <v>3106</v>
      </c>
      <c r="C2150" s="333"/>
      <c r="D2150" s="333"/>
      <c r="E2150" s="333"/>
      <c r="F2150" s="333"/>
      <c r="G2150" s="333"/>
      <c r="H2150" s="333"/>
      <c r="I2150" s="74"/>
      <c r="J2150" s="327" t="s">
        <v>3008</v>
      </c>
      <c r="K2150" s="327"/>
      <c r="L2150" s="323"/>
      <c r="M2150" s="326">
        <f>SUM(M2148:N2149)</f>
        <v>3348492.7199999997</v>
      </c>
      <c r="N2150" s="325"/>
      <c r="P2150" s="327" t="s">
        <v>3008</v>
      </c>
      <c r="Q2150" s="323"/>
      <c r="R2150" s="326">
        <v>4035626.28</v>
      </c>
      <c r="S2150" s="325"/>
      <c r="T2150" s="135">
        <f t="shared" si="0"/>
        <v>-687133.56</v>
      </c>
    </row>
    <row r="2151" spans="1:24" x14ac:dyDescent="0.3">
      <c r="B2151" s="333"/>
      <c r="C2151" s="333"/>
      <c r="D2151" s="333"/>
      <c r="E2151" s="333"/>
      <c r="F2151" s="333"/>
      <c r="G2151" s="333"/>
      <c r="H2151" s="333"/>
      <c r="I2151" s="74"/>
      <c r="J2151" s="40"/>
      <c r="K2151" s="75"/>
      <c r="L2151" s="40"/>
      <c r="M2151" s="40"/>
      <c r="N2151" s="64"/>
      <c r="O2151" s="40"/>
      <c r="P2151" s="40"/>
      <c r="Q2151" s="40"/>
      <c r="R2151" s="40"/>
      <c r="S2151" s="64"/>
    </row>
    <row r="2152" spans="1:24" ht="14.4" x14ac:dyDescent="0.3">
      <c r="B2152" s="333"/>
      <c r="C2152" s="333"/>
      <c r="D2152" s="333"/>
      <c r="E2152" s="333"/>
      <c r="F2152" s="333"/>
      <c r="G2152" s="333"/>
      <c r="H2152" s="333"/>
      <c r="I2152" s="74"/>
      <c r="J2152" s="322" t="s">
        <v>3009</v>
      </c>
      <c r="K2152" s="322"/>
      <c r="L2152" s="323"/>
      <c r="M2152" s="324">
        <f>M2150/L9</f>
        <v>2364.2037660714664</v>
      </c>
      <c r="N2152" s="325"/>
      <c r="P2152" s="322" t="s">
        <v>3009</v>
      </c>
      <c r="Q2152" s="323"/>
      <c r="R2152" s="324">
        <v>2849.35</v>
      </c>
      <c r="S2152" s="325"/>
    </row>
    <row r="2153" spans="1:24" ht="14.4" x14ac:dyDescent="0.3">
      <c r="B2153" s="333"/>
      <c r="C2153" s="333"/>
      <c r="D2153" s="333"/>
      <c r="E2153" s="333"/>
      <c r="F2153" s="333"/>
      <c r="G2153" s="333"/>
      <c r="H2153" s="333"/>
      <c r="I2153" s="74"/>
      <c r="J2153" s="322" t="s">
        <v>3010</v>
      </c>
      <c r="K2153" s="322"/>
      <c r="L2153" s="323"/>
      <c r="M2153" s="324">
        <f>SUM(U14:U2146)</f>
        <v>1891127.8100000033</v>
      </c>
      <c r="N2153" s="325"/>
      <c r="P2153" s="322" t="s">
        <v>3010</v>
      </c>
      <c r="Q2153" s="323"/>
      <c r="R2153" s="324">
        <v>2278944.65</v>
      </c>
      <c r="S2153" s="325"/>
    </row>
    <row r="2154" spans="1:24" ht="14.4" x14ac:dyDescent="0.3">
      <c r="B2154" s="333"/>
      <c r="C2154" s="333"/>
      <c r="D2154" s="333"/>
      <c r="E2154" s="333"/>
      <c r="F2154" s="333"/>
      <c r="G2154" s="333"/>
      <c r="H2154" s="333"/>
      <c r="I2154" s="74"/>
      <c r="J2154" s="322" t="s">
        <v>3011</v>
      </c>
      <c r="K2154" s="322"/>
      <c r="L2154" s="323"/>
      <c r="M2154" s="324">
        <f>SUM(V14:V2146)</f>
        <v>846131.55999999878</v>
      </c>
      <c r="N2154" s="325"/>
      <c r="P2154" s="322" t="s">
        <v>3011</v>
      </c>
      <c r="Q2154" s="323"/>
      <c r="R2154" s="324">
        <v>1020022.31</v>
      </c>
      <c r="S2154" s="325"/>
    </row>
    <row r="2155" spans="1:24" x14ac:dyDescent="0.3">
      <c r="B2155" s="333"/>
      <c r="C2155" s="333"/>
      <c r="D2155" s="333"/>
      <c r="E2155" s="333"/>
      <c r="F2155" s="333"/>
      <c r="G2155" s="333"/>
      <c r="H2155" s="333"/>
      <c r="I2155" s="74"/>
      <c r="J2155" s="41"/>
      <c r="K2155" s="76"/>
      <c r="L2155" s="41"/>
      <c r="M2155" s="41"/>
      <c r="N2155" s="41"/>
      <c r="O2155" s="41"/>
      <c r="P2155" s="41"/>
      <c r="Q2155" s="41"/>
      <c r="R2155" s="41"/>
      <c r="S2155" s="41"/>
    </row>
    <row r="2156" spans="1:24" x14ac:dyDescent="0.3">
      <c r="N2156" s="135"/>
    </row>
  </sheetData>
  <sortState ref="A12:X2146">
    <sortCondition ref="A12:A2146"/>
  </sortState>
  <mergeCells count="28">
    <mergeCell ref="P2153:Q2153"/>
    <mergeCell ref="R2153:S2153"/>
    <mergeCell ref="P2154:Q2154"/>
    <mergeCell ref="R2154:S2154"/>
    <mergeCell ref="F5:G5"/>
    <mergeCell ref="B10:N10"/>
    <mergeCell ref="B2148:H2148"/>
    <mergeCell ref="B2150:H2155"/>
    <mergeCell ref="P2148:Q2148"/>
    <mergeCell ref="R2148:S2148"/>
    <mergeCell ref="P2149:Q2149"/>
    <mergeCell ref="R2149:S2149"/>
    <mergeCell ref="P2150:Q2150"/>
    <mergeCell ref="R2150:S2150"/>
    <mergeCell ref="P2152:Q2152"/>
    <mergeCell ref="R2152:S2152"/>
    <mergeCell ref="J2154:L2154"/>
    <mergeCell ref="M2148:N2148"/>
    <mergeCell ref="M2149:N2149"/>
    <mergeCell ref="M2150:N2150"/>
    <mergeCell ref="M2152:N2152"/>
    <mergeCell ref="M2153:N2153"/>
    <mergeCell ref="M2154:N2154"/>
    <mergeCell ref="J2148:L2148"/>
    <mergeCell ref="J2149:L2149"/>
    <mergeCell ref="J2150:L2150"/>
    <mergeCell ref="J2152:L2152"/>
    <mergeCell ref="J2153:L2153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4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4098" r:id="rId4">
          <objectPr defaultSize="0" autoPict="0" r:id="rId5">
            <anchor moveWithCells="1" sizeWithCells="1">
              <from>
                <xdr:col>13</xdr:col>
                <xdr:colOff>182880</xdr:colOff>
                <xdr:row>0</xdr:row>
                <xdr:rowOff>76200</xdr:rowOff>
              </from>
              <to>
                <xdr:col>13</xdr:col>
                <xdr:colOff>647700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view="pageBreakPreview" zoomScaleNormal="100" zoomScaleSheetLayoutView="100" workbookViewId="0">
      <selection activeCell="C1" sqref="C1:C1048576"/>
    </sheetView>
  </sheetViews>
  <sheetFormatPr defaultRowHeight="12" x14ac:dyDescent="0.25"/>
  <cols>
    <col min="1" max="1" width="6.44140625" style="1" customWidth="1"/>
    <col min="2" max="2" width="52.21875" style="1" customWidth="1"/>
    <col min="3" max="3" width="9.77734375" style="158" hidden="1" customWidth="1"/>
    <col min="4" max="5" width="14" style="1" customWidth="1"/>
    <col min="6" max="6" width="10.6640625" style="1" customWidth="1"/>
    <col min="7" max="7" width="8.88671875" style="1"/>
    <col min="8" max="9" width="14" style="1" customWidth="1"/>
    <col min="10" max="10" width="10.6640625" style="1" customWidth="1"/>
    <col min="11" max="16384" width="8.88671875" style="1"/>
  </cols>
  <sheetData>
    <row r="1" spans="1:13" ht="63" customHeight="1" thickBot="1" x14ac:dyDescent="0.3">
      <c r="A1" s="10"/>
      <c r="B1" s="11"/>
      <c r="C1" s="142"/>
      <c r="D1" s="11"/>
      <c r="E1" s="11"/>
      <c r="F1" s="12"/>
      <c r="H1" s="143"/>
      <c r="I1" s="143"/>
      <c r="J1" s="143"/>
      <c r="M1" s="13"/>
    </row>
    <row r="2" spans="1:13" x14ac:dyDescent="0.25">
      <c r="A2" s="14" t="s">
        <v>140</v>
      </c>
      <c r="B2" s="144"/>
      <c r="C2" s="145"/>
      <c r="D2" s="146"/>
      <c r="E2" s="14" t="s">
        <v>141</v>
      </c>
      <c r="F2" s="17"/>
      <c r="H2" s="143"/>
      <c r="I2" s="143"/>
      <c r="J2" s="143"/>
      <c r="M2" s="13"/>
    </row>
    <row r="3" spans="1:13" ht="12.6" thickBot="1" x14ac:dyDescent="0.3">
      <c r="A3" s="18" t="s">
        <v>152</v>
      </c>
      <c r="B3" s="147"/>
      <c r="C3" s="148"/>
      <c r="D3" s="149"/>
      <c r="E3" s="21">
        <v>52039927</v>
      </c>
      <c r="F3" s="20"/>
      <c r="H3" s="143"/>
      <c r="I3" s="143"/>
      <c r="J3" s="143"/>
      <c r="M3" s="13"/>
    </row>
    <row r="4" spans="1:13" x14ac:dyDescent="0.25">
      <c r="A4" s="22" t="s">
        <v>142</v>
      </c>
      <c r="B4" s="150"/>
      <c r="C4" s="151"/>
      <c r="D4" s="152"/>
      <c r="E4" s="22" t="s">
        <v>143</v>
      </c>
      <c r="F4" s="25"/>
      <c r="H4" s="143"/>
      <c r="I4" s="143"/>
      <c r="J4" s="143"/>
      <c r="M4" s="13"/>
    </row>
    <row r="5" spans="1:13" ht="12.6" thickBot="1" x14ac:dyDescent="0.3">
      <c r="A5" s="26" t="s">
        <v>144</v>
      </c>
      <c r="B5" s="147"/>
      <c r="C5" s="148"/>
      <c r="D5" s="149"/>
      <c r="E5" s="26" t="s">
        <v>69</v>
      </c>
      <c r="F5" s="20"/>
      <c r="H5" s="143"/>
      <c r="I5" s="143"/>
      <c r="J5" s="143"/>
      <c r="M5" s="13"/>
    </row>
    <row r="6" spans="1:13" x14ac:dyDescent="0.25">
      <c r="A6" s="22" t="s">
        <v>145</v>
      </c>
      <c r="B6" s="150"/>
      <c r="C6" s="151"/>
      <c r="D6" s="152"/>
      <c r="E6" s="22" t="s">
        <v>146</v>
      </c>
      <c r="F6" s="25"/>
      <c r="H6" s="143"/>
      <c r="I6" s="143"/>
      <c r="J6" s="143"/>
      <c r="M6" s="13"/>
    </row>
    <row r="7" spans="1:13" ht="12.6" thickBot="1" x14ac:dyDescent="0.3">
      <c r="A7" s="26" t="s">
        <v>70</v>
      </c>
      <c r="B7" s="147"/>
      <c r="C7" s="153"/>
      <c r="D7" s="149"/>
      <c r="E7" s="26" t="s">
        <v>71</v>
      </c>
      <c r="F7" s="20"/>
      <c r="H7" s="143"/>
      <c r="I7" s="143"/>
      <c r="J7" s="143"/>
      <c r="M7" s="13"/>
    </row>
    <row r="8" spans="1:13" x14ac:dyDescent="0.25">
      <c r="A8" s="22" t="s">
        <v>147</v>
      </c>
      <c r="B8" s="150"/>
      <c r="C8" s="151"/>
      <c r="D8" s="154" t="s">
        <v>148</v>
      </c>
      <c r="E8" s="27" t="s">
        <v>149</v>
      </c>
      <c r="F8" s="25"/>
      <c r="H8" s="143"/>
      <c r="I8" s="143"/>
      <c r="J8" s="143"/>
      <c r="M8" s="13"/>
    </row>
    <row r="9" spans="1:13" ht="12.6" thickBot="1" x14ac:dyDescent="0.3">
      <c r="A9" s="26" t="s">
        <v>150</v>
      </c>
      <c r="B9" s="147"/>
      <c r="C9" s="148"/>
      <c r="D9" s="155">
        <v>45307</v>
      </c>
      <c r="E9" s="30">
        <v>1416.33</v>
      </c>
      <c r="F9" s="20"/>
      <c r="H9" s="143"/>
      <c r="I9" s="143"/>
      <c r="J9" s="143"/>
      <c r="M9" s="13"/>
    </row>
    <row r="10" spans="1:13" ht="12.6" thickBot="1" x14ac:dyDescent="0.3">
      <c r="A10" s="335" t="s">
        <v>5259</v>
      </c>
      <c r="B10" s="336"/>
      <c r="C10" s="336"/>
      <c r="D10" s="336"/>
      <c r="E10" s="336"/>
      <c r="F10" s="337"/>
      <c r="M10" s="13"/>
    </row>
    <row r="11" spans="1:13" s="138" customFormat="1" ht="24" x14ac:dyDescent="0.3">
      <c r="A11" s="6" t="s">
        <v>0</v>
      </c>
      <c r="B11" s="6" t="s">
        <v>1</v>
      </c>
      <c r="C11" s="159"/>
      <c r="D11" s="6" t="s">
        <v>5255</v>
      </c>
      <c r="E11" s="6" t="s">
        <v>5256</v>
      </c>
      <c r="F11" s="6" t="s">
        <v>5257</v>
      </c>
      <c r="H11" s="6" t="s">
        <v>5255</v>
      </c>
      <c r="I11" s="6" t="s">
        <v>5256</v>
      </c>
      <c r="J11" s="6" t="s">
        <v>5257</v>
      </c>
    </row>
    <row r="12" spans="1:13" x14ac:dyDescent="0.25">
      <c r="A12" s="2" t="s">
        <v>72</v>
      </c>
      <c r="B12" s="136" t="s">
        <v>73</v>
      </c>
      <c r="C12" s="156">
        <v>196426.87</v>
      </c>
      <c r="D12" s="9">
        <v>162981.88</v>
      </c>
      <c r="E12" s="9">
        <f>TRUNC(D12*1.2233,2)</f>
        <v>199375.73</v>
      </c>
      <c r="F12" s="31">
        <f>E12/$E$35</f>
        <v>5.9541933243325074E-2</v>
      </c>
      <c r="H12" s="139">
        <v>196426.87</v>
      </c>
      <c r="I12" s="139">
        <v>240288.99</v>
      </c>
      <c r="J12" s="8">
        <v>5.95</v>
      </c>
    </row>
    <row r="13" spans="1:13" x14ac:dyDescent="0.25">
      <c r="A13" s="2" t="s">
        <v>74</v>
      </c>
      <c r="B13" s="136" t="s">
        <v>75</v>
      </c>
      <c r="C13" s="156">
        <v>19700.29</v>
      </c>
      <c r="D13" s="9">
        <v>16345.98</v>
      </c>
      <c r="E13" s="9">
        <f t="shared" ref="E13:E35" si="0">TRUNC(D13*1.2233,2)</f>
        <v>19996.03</v>
      </c>
      <c r="F13" s="31">
        <f t="shared" ref="F13:F34" si="1">E13/$E$35</f>
        <v>5.9716510298998045E-3</v>
      </c>
      <c r="H13" s="139">
        <v>19700.29</v>
      </c>
      <c r="I13" s="139">
        <v>24099.360000000001</v>
      </c>
      <c r="J13" s="8">
        <v>0.6</v>
      </c>
    </row>
    <row r="14" spans="1:13" x14ac:dyDescent="0.25">
      <c r="A14" s="2" t="s">
        <v>76</v>
      </c>
      <c r="B14" s="136" t="s">
        <v>77</v>
      </c>
      <c r="C14" s="156">
        <v>41550.74</v>
      </c>
      <c r="D14" s="9">
        <v>34476.019999999997</v>
      </c>
      <c r="E14" s="9">
        <f t="shared" si="0"/>
        <v>42174.51</v>
      </c>
      <c r="F14" s="31">
        <f t="shared" si="1"/>
        <v>1.2595072925826758E-2</v>
      </c>
      <c r="H14" s="139">
        <v>41550.74</v>
      </c>
      <c r="I14" s="139">
        <v>50829.02</v>
      </c>
      <c r="J14" s="8">
        <v>1.26</v>
      </c>
    </row>
    <row r="15" spans="1:13" x14ac:dyDescent="0.25">
      <c r="A15" s="2" t="s">
        <v>78</v>
      </c>
      <c r="B15" s="136" t="s">
        <v>79</v>
      </c>
      <c r="C15" s="156">
        <v>197716.78</v>
      </c>
      <c r="D15" s="9">
        <v>164052.16</v>
      </c>
      <c r="E15" s="9">
        <f t="shared" si="0"/>
        <v>200685</v>
      </c>
      <c r="F15" s="31">
        <f t="shared" si="1"/>
        <v>5.9932936034574981E-2</v>
      </c>
      <c r="H15" s="139">
        <v>197716.78</v>
      </c>
      <c r="I15" s="139">
        <v>241866.94</v>
      </c>
      <c r="J15" s="8">
        <v>5.99</v>
      </c>
    </row>
    <row r="16" spans="1:13" x14ac:dyDescent="0.25">
      <c r="A16" s="2" t="s">
        <v>80</v>
      </c>
      <c r="B16" s="136" t="s">
        <v>81</v>
      </c>
      <c r="C16" s="156">
        <v>451082.5</v>
      </c>
      <c r="D16" s="9">
        <v>374278.09</v>
      </c>
      <c r="E16" s="9">
        <f t="shared" si="0"/>
        <v>457854.38</v>
      </c>
      <c r="F16" s="31">
        <f t="shared" si="1"/>
        <v>0.13673447078600787</v>
      </c>
      <c r="H16" s="139">
        <v>451082.5</v>
      </c>
      <c r="I16" s="139">
        <v>551809.22</v>
      </c>
      <c r="J16" s="8">
        <v>13.67</v>
      </c>
    </row>
    <row r="17" spans="1:10" x14ac:dyDescent="0.25">
      <c r="A17" s="2" t="s">
        <v>82</v>
      </c>
      <c r="B17" s="136" t="s">
        <v>83</v>
      </c>
      <c r="C17" s="156">
        <v>239007.55</v>
      </c>
      <c r="D17" s="9">
        <v>198312.48</v>
      </c>
      <c r="E17" s="9">
        <f t="shared" si="0"/>
        <v>242595.65</v>
      </c>
      <c r="F17" s="31">
        <f t="shared" si="1"/>
        <v>7.2449209326636968E-2</v>
      </c>
      <c r="H17" s="139">
        <v>239007.55</v>
      </c>
      <c r="I17" s="139">
        <v>292377.94</v>
      </c>
      <c r="J17" s="8">
        <v>7.24</v>
      </c>
    </row>
    <row r="18" spans="1:10" x14ac:dyDescent="0.25">
      <c r="A18" s="2" t="s">
        <v>84</v>
      </c>
      <c r="B18" s="136" t="s">
        <v>85</v>
      </c>
      <c r="C18" s="156">
        <v>220971.29</v>
      </c>
      <c r="D18" s="9">
        <v>183347.20000000001</v>
      </c>
      <c r="E18" s="9">
        <f t="shared" si="0"/>
        <v>224288.62</v>
      </c>
      <c r="F18" s="31">
        <f t="shared" si="1"/>
        <v>6.6981964350813938E-2</v>
      </c>
      <c r="H18" s="139">
        <v>220971.29</v>
      </c>
      <c r="I18" s="139">
        <v>270314.18</v>
      </c>
      <c r="J18" s="8">
        <v>6.7</v>
      </c>
    </row>
    <row r="19" spans="1:10" x14ac:dyDescent="0.25">
      <c r="A19" s="2" t="s">
        <v>86</v>
      </c>
      <c r="B19" s="136" t="s">
        <v>87</v>
      </c>
      <c r="C19" s="156">
        <v>29101.22</v>
      </c>
      <c r="D19" s="9">
        <v>24146.240000000002</v>
      </c>
      <c r="E19" s="9">
        <f t="shared" si="0"/>
        <v>29538.09</v>
      </c>
      <c r="F19" s="31">
        <f t="shared" si="1"/>
        <v>8.8213093083863714E-3</v>
      </c>
      <c r="H19" s="139">
        <v>29101.22</v>
      </c>
      <c r="I19" s="139">
        <v>35599.519999999997</v>
      </c>
      <c r="J19" s="8">
        <v>0.88</v>
      </c>
    </row>
    <row r="20" spans="1:10" x14ac:dyDescent="0.25">
      <c r="A20" s="2" t="s">
        <v>88</v>
      </c>
      <c r="B20" s="136" t="s">
        <v>89</v>
      </c>
      <c r="C20" s="156">
        <v>136363.57999999999</v>
      </c>
      <c r="D20" s="9">
        <v>113145.38</v>
      </c>
      <c r="E20" s="9">
        <f t="shared" si="0"/>
        <v>138410.74</v>
      </c>
      <c r="F20" s="31">
        <f t="shared" si="1"/>
        <v>4.1335236948043891E-2</v>
      </c>
      <c r="H20" s="139">
        <v>136363.57999999999</v>
      </c>
      <c r="I20" s="139">
        <v>166813.57</v>
      </c>
      <c r="J20" s="8">
        <v>4.13</v>
      </c>
    </row>
    <row r="21" spans="1:10" x14ac:dyDescent="0.25">
      <c r="A21" s="2" t="s">
        <v>90</v>
      </c>
      <c r="B21" s="136" t="s">
        <v>91</v>
      </c>
      <c r="C21" s="156">
        <v>25134.02</v>
      </c>
      <c r="D21" s="9">
        <v>20854.52</v>
      </c>
      <c r="E21" s="9">
        <f t="shared" si="0"/>
        <v>25511.33</v>
      </c>
      <c r="F21" s="31">
        <f t="shared" si="1"/>
        <v>7.6187503253702755E-3</v>
      </c>
      <c r="H21" s="139">
        <v>25134.02</v>
      </c>
      <c r="I21" s="139">
        <v>30746.45</v>
      </c>
      <c r="J21" s="8">
        <v>0.76</v>
      </c>
    </row>
    <row r="22" spans="1:10" x14ac:dyDescent="0.25">
      <c r="A22" s="2" t="s">
        <v>92</v>
      </c>
      <c r="B22" s="136" t="s">
        <v>93</v>
      </c>
      <c r="C22" s="156">
        <v>260921.53</v>
      </c>
      <c r="D22" s="9">
        <v>216495.23</v>
      </c>
      <c r="E22" s="9">
        <f t="shared" si="0"/>
        <v>264838.61</v>
      </c>
      <c r="F22" s="31">
        <f t="shared" si="1"/>
        <v>7.9091887647884732E-2</v>
      </c>
      <c r="H22" s="139">
        <v>260921.53</v>
      </c>
      <c r="I22" s="139">
        <v>319185.31</v>
      </c>
      <c r="J22" s="8">
        <v>7.91</v>
      </c>
    </row>
    <row r="23" spans="1:10" x14ac:dyDescent="0.25">
      <c r="A23" s="2" t="s">
        <v>94</v>
      </c>
      <c r="B23" s="136" t="s">
        <v>95</v>
      </c>
      <c r="C23" s="156">
        <v>67397.55</v>
      </c>
      <c r="D23" s="9">
        <v>55921.98</v>
      </c>
      <c r="E23" s="9">
        <f t="shared" si="0"/>
        <v>68409.350000000006</v>
      </c>
      <c r="F23" s="31">
        <f t="shared" si="1"/>
        <v>2.0429893602994006E-2</v>
      </c>
      <c r="H23" s="139">
        <v>67397.55</v>
      </c>
      <c r="I23" s="139">
        <v>82447.42</v>
      </c>
      <c r="J23" s="8">
        <v>2.04</v>
      </c>
    </row>
    <row r="24" spans="1:10" x14ac:dyDescent="0.25">
      <c r="A24" s="2" t="s">
        <v>96</v>
      </c>
      <c r="B24" s="136" t="s">
        <v>97</v>
      </c>
      <c r="C24" s="156">
        <v>3982.05</v>
      </c>
      <c r="D24" s="9">
        <v>3304.03</v>
      </c>
      <c r="E24" s="9">
        <f t="shared" si="0"/>
        <v>4041.81</v>
      </c>
      <c r="F24" s="31">
        <f t="shared" si="1"/>
        <v>1.2070535425861698E-3</v>
      </c>
      <c r="H24" s="139">
        <v>3982.05</v>
      </c>
      <c r="I24" s="139">
        <v>4871.24</v>
      </c>
      <c r="J24" s="8">
        <v>0.12</v>
      </c>
    </row>
    <row r="25" spans="1:10" x14ac:dyDescent="0.25">
      <c r="A25" s="2" t="s">
        <v>98</v>
      </c>
      <c r="B25" s="136" t="s">
        <v>99</v>
      </c>
      <c r="C25" s="156">
        <v>184786.35</v>
      </c>
      <c r="D25" s="9">
        <v>153323.35</v>
      </c>
      <c r="E25" s="9">
        <f t="shared" si="0"/>
        <v>187560.45</v>
      </c>
      <c r="F25" s="31">
        <f t="shared" si="1"/>
        <v>5.6013396379729921E-2</v>
      </c>
      <c r="H25" s="139">
        <v>184786.35</v>
      </c>
      <c r="I25" s="139">
        <v>226049.14</v>
      </c>
      <c r="J25" s="8">
        <v>5.6</v>
      </c>
    </row>
    <row r="26" spans="1:10" x14ac:dyDescent="0.25">
      <c r="A26" s="2" t="s">
        <v>100</v>
      </c>
      <c r="B26" s="136" t="s">
        <v>101</v>
      </c>
      <c r="C26" s="156">
        <v>33575.99</v>
      </c>
      <c r="D26" s="9">
        <v>27859.11</v>
      </c>
      <c r="E26" s="9">
        <f t="shared" si="0"/>
        <v>34080.04</v>
      </c>
      <c r="F26" s="31">
        <f t="shared" si="1"/>
        <v>1.0177725576778318E-2</v>
      </c>
      <c r="H26" s="139">
        <v>33575.99</v>
      </c>
      <c r="I26" s="139">
        <v>41073.51</v>
      </c>
      <c r="J26" s="8">
        <v>1.02</v>
      </c>
    </row>
    <row r="27" spans="1:10" x14ac:dyDescent="0.25">
      <c r="A27" s="2" t="s">
        <v>102</v>
      </c>
      <c r="B27" s="136" t="s">
        <v>103</v>
      </c>
      <c r="C27" s="156">
        <v>143360.98000000001</v>
      </c>
      <c r="D27" s="9">
        <v>118951.35</v>
      </c>
      <c r="E27" s="9">
        <f t="shared" si="0"/>
        <v>145513.18</v>
      </c>
      <c r="F27" s="31">
        <f t="shared" si="1"/>
        <v>4.3456322640593938E-2</v>
      </c>
      <c r="H27" s="139">
        <v>143360.98000000001</v>
      </c>
      <c r="I27" s="139">
        <v>175373.49</v>
      </c>
      <c r="J27" s="8">
        <v>4.3499999999999996</v>
      </c>
    </row>
    <row r="28" spans="1:10" x14ac:dyDescent="0.25">
      <c r="A28" s="2" t="s">
        <v>104</v>
      </c>
      <c r="B28" s="136" t="s">
        <v>105</v>
      </c>
      <c r="C28" s="156">
        <v>51446.69</v>
      </c>
      <c r="D28" s="9">
        <v>42687.02</v>
      </c>
      <c r="E28" s="9">
        <f t="shared" si="0"/>
        <v>52219.03</v>
      </c>
      <c r="F28" s="31">
        <f t="shared" si="1"/>
        <v>1.5594786779169105E-2</v>
      </c>
      <c r="H28" s="139">
        <v>51446.69</v>
      </c>
      <c r="I28" s="139">
        <v>62934.74</v>
      </c>
      <c r="J28" s="8">
        <v>1.56</v>
      </c>
    </row>
    <row r="29" spans="1:10" x14ac:dyDescent="0.25">
      <c r="A29" s="2" t="s">
        <v>106</v>
      </c>
      <c r="B29" s="136" t="s">
        <v>107</v>
      </c>
      <c r="C29" s="156">
        <v>290265.28000000003</v>
      </c>
      <c r="D29" s="9">
        <v>240842.72</v>
      </c>
      <c r="E29" s="9">
        <f t="shared" si="0"/>
        <v>294622.89</v>
      </c>
      <c r="F29" s="31">
        <f t="shared" si="1"/>
        <v>8.7986719588866238E-2</v>
      </c>
      <c r="H29" s="139">
        <v>290265.28000000003</v>
      </c>
      <c r="I29" s="139">
        <v>355081.52</v>
      </c>
      <c r="J29" s="8">
        <v>8.8000000000000007</v>
      </c>
    </row>
    <row r="30" spans="1:10" x14ac:dyDescent="0.25">
      <c r="A30" s="2" t="s">
        <v>108</v>
      </c>
      <c r="B30" s="136" t="s">
        <v>109</v>
      </c>
      <c r="C30" s="156">
        <v>11253.13</v>
      </c>
      <c r="D30" s="9">
        <v>9337.09</v>
      </c>
      <c r="E30" s="9">
        <f t="shared" si="0"/>
        <v>11422.06</v>
      </c>
      <c r="F30" s="31">
        <f t="shared" si="1"/>
        <v>3.4111049224559756E-3</v>
      </c>
      <c r="H30" s="139">
        <v>11253.13</v>
      </c>
      <c r="I30" s="139">
        <v>13765.95</v>
      </c>
      <c r="J30" s="8">
        <v>0.34</v>
      </c>
    </row>
    <row r="31" spans="1:10" x14ac:dyDescent="0.25">
      <c r="A31" s="2" t="s">
        <v>110</v>
      </c>
      <c r="B31" s="136" t="s">
        <v>111</v>
      </c>
      <c r="C31" s="156">
        <v>9202.73</v>
      </c>
      <c r="D31" s="9">
        <v>7635.81</v>
      </c>
      <c r="E31" s="9">
        <f t="shared" si="0"/>
        <v>9340.8799999999992</v>
      </c>
      <c r="F31" s="31">
        <f t="shared" si="1"/>
        <v>2.789577514745201E-3</v>
      </c>
      <c r="H31" s="139">
        <v>9202.73</v>
      </c>
      <c r="I31" s="139">
        <v>11257.7</v>
      </c>
      <c r="J31" s="8">
        <v>0.28000000000000003</v>
      </c>
    </row>
    <row r="32" spans="1:10" x14ac:dyDescent="0.25">
      <c r="A32" s="2" t="s">
        <v>112</v>
      </c>
      <c r="B32" s="136" t="s">
        <v>113</v>
      </c>
      <c r="C32" s="156">
        <v>182412</v>
      </c>
      <c r="D32" s="9">
        <v>151353.28</v>
      </c>
      <c r="E32" s="9">
        <f t="shared" si="0"/>
        <v>185150.46</v>
      </c>
      <c r="F32" s="31">
        <f t="shared" si="1"/>
        <v>5.5293672551272557E-2</v>
      </c>
      <c r="H32" s="139">
        <v>182412</v>
      </c>
      <c r="I32" s="139">
        <v>223144.6</v>
      </c>
      <c r="J32" s="8">
        <v>5.53</v>
      </c>
    </row>
    <row r="33" spans="1:10" x14ac:dyDescent="0.25">
      <c r="A33" s="2" t="s">
        <v>114</v>
      </c>
      <c r="B33" s="136" t="s">
        <v>115</v>
      </c>
      <c r="C33" s="156">
        <v>202425.49</v>
      </c>
      <c r="D33" s="9">
        <v>167959.13</v>
      </c>
      <c r="E33" s="9">
        <f t="shared" si="0"/>
        <v>205464.4</v>
      </c>
      <c r="F33" s="31">
        <f t="shared" si="1"/>
        <v>6.1360264805951255E-2</v>
      </c>
      <c r="H33" s="139">
        <v>202425.49</v>
      </c>
      <c r="I33" s="139">
        <v>247627.1</v>
      </c>
      <c r="J33" s="8">
        <v>6.14</v>
      </c>
    </row>
    <row r="34" spans="1:10" x14ac:dyDescent="0.25">
      <c r="A34" s="2" t="s">
        <v>116</v>
      </c>
      <c r="B34" s="136" t="s">
        <v>117</v>
      </c>
      <c r="C34" s="156">
        <v>300882.34999999998</v>
      </c>
      <c r="D34" s="9">
        <v>249652.05</v>
      </c>
      <c r="E34" s="9">
        <f t="shared" si="0"/>
        <v>305399.34999999998</v>
      </c>
      <c r="F34" s="31">
        <f t="shared" si="1"/>
        <v>9.120502134464846E-2</v>
      </c>
      <c r="H34" s="139">
        <v>300882.34999999998</v>
      </c>
      <c r="I34" s="139">
        <v>368069.37</v>
      </c>
      <c r="J34" s="8">
        <v>9.1300000000000008</v>
      </c>
    </row>
    <row r="35" spans="1:10" s="34" customFormat="1" x14ac:dyDescent="0.25">
      <c r="A35" s="338" t="s">
        <v>5258</v>
      </c>
      <c r="B35" s="338"/>
      <c r="C35" s="157">
        <v>3298966.96</v>
      </c>
      <c r="D35" s="32">
        <f>SUM(D12:D34)</f>
        <v>2737262.1</v>
      </c>
      <c r="E35" s="32">
        <f t="shared" si="0"/>
        <v>3348492.72</v>
      </c>
      <c r="F35" s="160">
        <f>SUM(F12:F34)</f>
        <v>0.99999996117656198</v>
      </c>
      <c r="H35" s="140">
        <v>3298966.96</v>
      </c>
      <c r="I35" s="140">
        <v>4035626.28</v>
      </c>
      <c r="J35" s="141">
        <v>100</v>
      </c>
    </row>
  </sheetData>
  <mergeCells count="2">
    <mergeCell ref="A10:F10"/>
    <mergeCell ref="A35:B35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8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6146" r:id="rId4">
          <objectPr defaultSize="0" autoPict="0" r:id="rId5">
            <anchor moveWithCells="1" sizeWithCells="1">
              <from>
                <xdr:col>5</xdr:col>
                <xdr:colOff>160020</xdr:colOff>
                <xdr:row>0</xdr:row>
                <xdr:rowOff>76200</xdr:rowOff>
              </from>
              <to>
                <xdr:col>5</xdr:col>
                <xdr:colOff>624840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614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showGridLines="0" view="pageBreakPreview" zoomScaleNormal="100" zoomScaleSheetLayoutView="100" workbookViewId="0">
      <selection activeCell="A8" sqref="A8:S8"/>
    </sheetView>
  </sheetViews>
  <sheetFormatPr defaultRowHeight="12" x14ac:dyDescent="0.25"/>
  <cols>
    <col min="1" max="1" width="30.88671875" style="171" customWidth="1"/>
    <col min="2" max="2" width="13.109375" style="171" customWidth="1"/>
    <col min="3" max="3" width="16.77734375" style="162" customWidth="1"/>
    <col min="4" max="19" width="12.5546875" style="1" customWidth="1"/>
    <col min="20" max="16384" width="8.88671875" style="1"/>
  </cols>
  <sheetData>
    <row r="1" spans="1:23" s="124" customFormat="1" ht="62.4" customHeight="1" thickBot="1" x14ac:dyDescent="0.35">
      <c r="A1" s="175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7"/>
    </row>
    <row r="2" spans="1:23" s="124" customFormat="1" x14ac:dyDescent="0.25">
      <c r="A2" s="14" t="s">
        <v>140</v>
      </c>
      <c r="C2" s="178"/>
      <c r="D2" s="179" t="s">
        <v>5261</v>
      </c>
      <c r="E2" s="180"/>
      <c r="F2" s="180"/>
      <c r="G2" s="180"/>
      <c r="H2" s="180"/>
      <c r="I2" s="180"/>
      <c r="J2" s="180"/>
      <c r="K2" s="180"/>
      <c r="L2" s="180"/>
      <c r="M2" s="181"/>
      <c r="N2" s="180"/>
      <c r="O2" s="180"/>
      <c r="P2" s="180"/>
      <c r="Q2" s="180"/>
      <c r="R2" s="180"/>
      <c r="S2" s="198"/>
      <c r="T2" s="196"/>
      <c r="U2" s="196"/>
    </row>
    <row r="3" spans="1:23" s="124" customFormat="1" ht="12" customHeight="1" thickBot="1" x14ac:dyDescent="0.3">
      <c r="A3" s="18" t="s">
        <v>152</v>
      </c>
      <c r="B3" s="182"/>
      <c r="C3" s="183"/>
      <c r="D3" s="184">
        <v>16</v>
      </c>
      <c r="E3" s="185"/>
      <c r="F3" s="185"/>
      <c r="G3" s="185"/>
      <c r="H3" s="185"/>
      <c r="I3" s="185"/>
      <c r="J3" s="185"/>
      <c r="K3" s="185"/>
      <c r="L3" s="185"/>
      <c r="M3" s="186"/>
      <c r="N3" s="185"/>
      <c r="O3" s="185"/>
      <c r="P3" s="185"/>
      <c r="Q3" s="185"/>
      <c r="R3" s="185"/>
      <c r="S3" s="199"/>
      <c r="T3" s="196"/>
      <c r="U3" s="196"/>
    </row>
    <row r="4" spans="1:23" s="124" customFormat="1" x14ac:dyDescent="0.25">
      <c r="A4" s="22" t="s">
        <v>142</v>
      </c>
      <c r="C4" s="178"/>
      <c r="D4" s="179" t="s">
        <v>5262</v>
      </c>
      <c r="E4" s="187"/>
      <c r="F4" s="187"/>
      <c r="G4" s="187"/>
      <c r="H4" s="187"/>
      <c r="I4" s="187"/>
      <c r="J4" s="187"/>
      <c r="K4" s="187"/>
      <c r="L4" s="187"/>
      <c r="M4" s="181"/>
      <c r="N4" s="187"/>
      <c r="O4" s="187"/>
      <c r="P4" s="187"/>
      <c r="Q4" s="187"/>
      <c r="R4" s="187"/>
      <c r="S4" s="200"/>
      <c r="T4" s="197"/>
      <c r="U4" s="197"/>
    </row>
    <row r="5" spans="1:23" s="124" customFormat="1" ht="12" customHeight="1" thickBot="1" x14ac:dyDescent="0.3">
      <c r="A5" s="26" t="s">
        <v>144</v>
      </c>
      <c r="B5" s="188"/>
      <c r="C5" s="189"/>
      <c r="D5" s="190">
        <v>480</v>
      </c>
      <c r="E5" s="185" t="s">
        <v>5263</v>
      </c>
      <c r="F5" s="185"/>
      <c r="G5" s="185"/>
      <c r="H5" s="185"/>
      <c r="I5" s="185"/>
      <c r="J5" s="185"/>
      <c r="K5" s="185"/>
      <c r="L5" s="185"/>
      <c r="M5" s="182"/>
      <c r="N5" s="185"/>
      <c r="O5" s="185"/>
      <c r="P5" s="185"/>
      <c r="Q5" s="185"/>
      <c r="R5" s="185"/>
      <c r="S5" s="199"/>
      <c r="T5" s="196"/>
      <c r="U5" s="196"/>
    </row>
    <row r="6" spans="1:23" s="124" customFormat="1" x14ac:dyDescent="0.25">
      <c r="A6" s="95" t="s">
        <v>5264</v>
      </c>
      <c r="B6" s="191"/>
      <c r="C6" s="192"/>
      <c r="D6" s="179" t="s">
        <v>148</v>
      </c>
      <c r="E6" s="187"/>
      <c r="F6" s="187"/>
      <c r="G6" s="187"/>
      <c r="H6" s="187"/>
      <c r="I6" s="187"/>
      <c r="J6" s="187"/>
      <c r="K6" s="187"/>
      <c r="L6" s="187"/>
      <c r="M6" s="181"/>
      <c r="N6" s="187"/>
      <c r="O6" s="187"/>
      <c r="P6" s="187"/>
      <c r="Q6" s="187"/>
      <c r="R6" s="187"/>
      <c r="S6" s="200"/>
      <c r="T6" s="197"/>
      <c r="U6" s="197"/>
    </row>
    <row r="7" spans="1:23" s="124" customFormat="1" ht="12" customHeight="1" thickBot="1" x14ac:dyDescent="0.3">
      <c r="A7" s="26" t="s">
        <v>69</v>
      </c>
      <c r="C7" s="178"/>
      <c r="D7" s="193">
        <v>45307</v>
      </c>
      <c r="E7" s="185"/>
      <c r="F7" s="185"/>
      <c r="G7" s="185"/>
      <c r="H7" s="185"/>
      <c r="I7" s="185"/>
      <c r="J7" s="185"/>
      <c r="K7" s="185"/>
      <c r="L7" s="185"/>
      <c r="M7" s="194"/>
      <c r="N7" s="185"/>
      <c r="O7" s="185"/>
      <c r="P7" s="185"/>
      <c r="Q7" s="185"/>
      <c r="R7" s="185"/>
      <c r="S7" s="199"/>
      <c r="T7" s="196"/>
      <c r="U7" s="196"/>
    </row>
    <row r="8" spans="1:23" s="124" customFormat="1" ht="18" customHeight="1" thickBot="1" x14ac:dyDescent="0.35">
      <c r="A8" s="339" t="s">
        <v>5265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1"/>
      <c r="T8" s="195"/>
      <c r="U8" s="195"/>
      <c r="V8" s="195"/>
      <c r="W8" s="195"/>
    </row>
    <row r="9" spans="1:23" s="34" customFormat="1" ht="12" customHeight="1" x14ac:dyDescent="0.25">
      <c r="A9" s="345" t="s">
        <v>1</v>
      </c>
      <c r="B9" s="174" t="s">
        <v>5260</v>
      </c>
      <c r="C9" s="172" t="s">
        <v>118</v>
      </c>
      <c r="D9" s="173">
        <v>1</v>
      </c>
      <c r="E9" s="173">
        <v>2</v>
      </c>
      <c r="F9" s="173">
        <v>3</v>
      </c>
      <c r="G9" s="173">
        <v>4</v>
      </c>
      <c r="H9" s="173">
        <v>5</v>
      </c>
      <c r="I9" s="173">
        <v>6</v>
      </c>
      <c r="J9" s="173">
        <v>7</v>
      </c>
      <c r="K9" s="173">
        <v>8</v>
      </c>
      <c r="L9" s="173">
        <v>9</v>
      </c>
      <c r="M9" s="173">
        <v>10</v>
      </c>
      <c r="N9" s="173">
        <v>11</v>
      </c>
      <c r="O9" s="173">
        <v>12</v>
      </c>
      <c r="P9" s="173">
        <v>13</v>
      </c>
      <c r="Q9" s="173">
        <v>14</v>
      </c>
      <c r="R9" s="173">
        <v>15</v>
      </c>
      <c r="S9" s="173">
        <v>16</v>
      </c>
    </row>
    <row r="10" spans="1:23" s="34" customFormat="1" ht="12" customHeight="1" x14ac:dyDescent="0.25">
      <c r="A10" s="345" t="s">
        <v>1</v>
      </c>
      <c r="B10" s="170">
        <f>Somatório!E35</f>
        <v>3348492.72</v>
      </c>
      <c r="C10" s="172" t="s">
        <v>119</v>
      </c>
      <c r="D10" s="173">
        <v>30</v>
      </c>
      <c r="E10" s="173">
        <v>60</v>
      </c>
      <c r="F10" s="173">
        <v>90</v>
      </c>
      <c r="G10" s="173">
        <v>120</v>
      </c>
      <c r="H10" s="173">
        <v>150</v>
      </c>
      <c r="I10" s="173">
        <v>180</v>
      </c>
      <c r="J10" s="173">
        <v>210</v>
      </c>
      <c r="K10" s="173">
        <v>240</v>
      </c>
      <c r="L10" s="173">
        <v>270</v>
      </c>
      <c r="M10" s="173">
        <v>300</v>
      </c>
      <c r="N10" s="173">
        <v>330</v>
      </c>
      <c r="O10" s="173">
        <v>360</v>
      </c>
      <c r="P10" s="173">
        <v>390</v>
      </c>
      <c r="Q10" s="173">
        <v>420</v>
      </c>
      <c r="R10" s="173">
        <v>450</v>
      </c>
      <c r="S10" s="173">
        <v>480</v>
      </c>
    </row>
    <row r="11" spans="1:23" x14ac:dyDescent="0.25">
      <c r="A11" s="342" t="s">
        <v>120</v>
      </c>
      <c r="B11" s="343">
        <f>Somatório!E12</f>
        <v>199375.73</v>
      </c>
      <c r="C11" s="344" t="s">
        <v>121</v>
      </c>
      <c r="D11" s="165">
        <v>0.65</v>
      </c>
      <c r="E11" s="165">
        <v>0.25</v>
      </c>
      <c r="F11" s="165">
        <v>0.1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</row>
    <row r="12" spans="1:23" x14ac:dyDescent="0.25">
      <c r="A12" s="342" t="s">
        <v>120</v>
      </c>
      <c r="B12" s="343"/>
      <c r="C12" s="344" t="s">
        <v>121</v>
      </c>
      <c r="D12" s="168">
        <f>TRUNC(D11*$B11,2)</f>
        <v>129594.22</v>
      </c>
      <c r="E12" s="168">
        <f t="shared" ref="E12:S12" si="0">TRUNC(E11*$B11,2)</f>
        <v>49843.93</v>
      </c>
      <c r="F12" s="168">
        <f t="shared" si="0"/>
        <v>19937.57</v>
      </c>
      <c r="G12" s="168">
        <f t="shared" si="0"/>
        <v>0</v>
      </c>
      <c r="H12" s="168">
        <f t="shared" si="0"/>
        <v>0</v>
      </c>
      <c r="I12" s="168">
        <f t="shared" si="0"/>
        <v>0</v>
      </c>
      <c r="J12" s="168">
        <f t="shared" si="0"/>
        <v>0</v>
      </c>
      <c r="K12" s="168">
        <f t="shared" si="0"/>
        <v>0</v>
      </c>
      <c r="L12" s="168">
        <f t="shared" si="0"/>
        <v>0</v>
      </c>
      <c r="M12" s="168">
        <f t="shared" si="0"/>
        <v>0</v>
      </c>
      <c r="N12" s="168">
        <f t="shared" si="0"/>
        <v>0</v>
      </c>
      <c r="O12" s="168">
        <f t="shared" si="0"/>
        <v>0</v>
      </c>
      <c r="P12" s="168">
        <f t="shared" si="0"/>
        <v>0</v>
      </c>
      <c r="Q12" s="168">
        <f t="shared" si="0"/>
        <v>0</v>
      </c>
      <c r="R12" s="168">
        <f t="shared" si="0"/>
        <v>0</v>
      </c>
      <c r="S12" s="168">
        <f t="shared" si="0"/>
        <v>0</v>
      </c>
    </row>
    <row r="13" spans="1:23" x14ac:dyDescent="0.25">
      <c r="A13" s="342" t="s">
        <v>75</v>
      </c>
      <c r="B13" s="343">
        <f>Somatório!E13</f>
        <v>19996.03</v>
      </c>
      <c r="C13" s="344" t="s">
        <v>121</v>
      </c>
      <c r="D13" s="165">
        <v>0.10340000000000001</v>
      </c>
      <c r="E13" s="165">
        <v>8.3199999999999996E-2</v>
      </c>
      <c r="F13" s="165">
        <v>8.3000000000000004E-2</v>
      </c>
      <c r="G13" s="165">
        <v>8.3500000000000005E-2</v>
      </c>
      <c r="H13" s="165">
        <v>8.3500000000000005E-2</v>
      </c>
      <c r="I13" s="165">
        <v>8.3400000000000002E-2</v>
      </c>
      <c r="J13" s="165">
        <v>8.4000000000000005E-2</v>
      </c>
      <c r="K13" s="165">
        <v>8.3000000000000004E-2</v>
      </c>
      <c r="L13" s="165">
        <v>8.3500000000000005E-2</v>
      </c>
      <c r="M13" s="165">
        <v>6.3500000000000001E-2</v>
      </c>
      <c r="N13" s="165">
        <v>4.2500000000000003E-2</v>
      </c>
      <c r="O13" s="165">
        <v>4.2500000000000003E-2</v>
      </c>
      <c r="P13" s="165">
        <v>0.03</v>
      </c>
      <c r="Q13" s="165">
        <v>2.5999999999999999E-2</v>
      </c>
      <c r="R13" s="165">
        <v>2.5000000000000001E-2</v>
      </c>
      <c r="S13" s="166"/>
    </row>
    <row r="14" spans="1:23" x14ac:dyDescent="0.25">
      <c r="A14" s="342" t="s">
        <v>75</v>
      </c>
      <c r="B14" s="343"/>
      <c r="C14" s="344" t="s">
        <v>121</v>
      </c>
      <c r="D14" s="168">
        <f>TRUNC(D13*$B13,2)</f>
        <v>2067.58</v>
      </c>
      <c r="E14" s="168">
        <f t="shared" ref="E14" si="1">TRUNC(E13*$B13,2)</f>
        <v>1663.66</v>
      </c>
      <c r="F14" s="168">
        <f t="shared" ref="F14" si="2">TRUNC(F13*$B13,2)</f>
        <v>1659.67</v>
      </c>
      <c r="G14" s="168">
        <f t="shared" ref="G14" si="3">TRUNC(G13*$B13,2)</f>
        <v>1669.66</v>
      </c>
      <c r="H14" s="168">
        <f t="shared" ref="H14" si="4">TRUNC(H13*$B13,2)</f>
        <v>1669.66</v>
      </c>
      <c r="I14" s="168">
        <f t="shared" ref="I14" si="5">TRUNC(I13*$B13,2)</f>
        <v>1667.66</v>
      </c>
      <c r="J14" s="168">
        <f t="shared" ref="J14" si="6">TRUNC(J13*$B13,2)</f>
        <v>1679.66</v>
      </c>
      <c r="K14" s="168">
        <f t="shared" ref="K14" si="7">TRUNC(K13*$B13,2)</f>
        <v>1659.67</v>
      </c>
      <c r="L14" s="168">
        <f t="shared" ref="L14" si="8">TRUNC(L13*$B13,2)</f>
        <v>1669.66</v>
      </c>
      <c r="M14" s="168">
        <f t="shared" ref="M14" si="9">TRUNC(M13*$B13,2)</f>
        <v>1269.74</v>
      </c>
      <c r="N14" s="168">
        <f t="shared" ref="N14" si="10">TRUNC(N13*$B13,2)</f>
        <v>849.83</v>
      </c>
      <c r="O14" s="168">
        <f t="shared" ref="O14" si="11">TRUNC(O13*$B13,2)</f>
        <v>849.83</v>
      </c>
      <c r="P14" s="168">
        <f t="shared" ref="P14" si="12">TRUNC(P13*$B13,2)</f>
        <v>599.88</v>
      </c>
      <c r="Q14" s="168">
        <f t="shared" ref="Q14" si="13">TRUNC(Q13*$B13,2)</f>
        <v>519.89</v>
      </c>
      <c r="R14" s="168">
        <f t="shared" ref="R14" si="14">TRUNC(R13*$B13,2)</f>
        <v>499.9</v>
      </c>
      <c r="S14" s="168">
        <f t="shared" ref="S14" si="15">TRUNC(S13*$B13,2)</f>
        <v>0</v>
      </c>
    </row>
    <row r="15" spans="1:23" x14ac:dyDescent="0.25">
      <c r="A15" s="342" t="s">
        <v>122</v>
      </c>
      <c r="B15" s="343">
        <f>Somatório!E14</f>
        <v>42174.51</v>
      </c>
      <c r="C15" s="344" t="s">
        <v>121</v>
      </c>
      <c r="D15" s="165">
        <v>0.4</v>
      </c>
      <c r="E15" s="165">
        <v>0.36</v>
      </c>
      <c r="F15" s="165">
        <v>0.19</v>
      </c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5">
        <v>0.05</v>
      </c>
      <c r="R15" s="166"/>
      <c r="S15" s="166"/>
    </row>
    <row r="16" spans="1:23" x14ac:dyDescent="0.25">
      <c r="A16" s="342" t="s">
        <v>122</v>
      </c>
      <c r="B16" s="343"/>
      <c r="C16" s="344" t="s">
        <v>121</v>
      </c>
      <c r="D16" s="168">
        <f>TRUNC(D15*$B15,2)</f>
        <v>16869.8</v>
      </c>
      <c r="E16" s="168">
        <f t="shared" ref="E16" si="16">TRUNC(E15*$B15,2)</f>
        <v>15182.82</v>
      </c>
      <c r="F16" s="168">
        <f t="shared" ref="F16" si="17">TRUNC(F15*$B15,2)</f>
        <v>8013.15</v>
      </c>
      <c r="G16" s="168">
        <f t="shared" ref="G16" si="18">TRUNC(G15*$B15,2)</f>
        <v>0</v>
      </c>
      <c r="H16" s="168">
        <f t="shared" ref="H16" si="19">TRUNC(H15*$B15,2)</f>
        <v>0</v>
      </c>
      <c r="I16" s="168">
        <f t="shared" ref="I16" si="20">TRUNC(I15*$B15,2)</f>
        <v>0</v>
      </c>
      <c r="J16" s="168">
        <f t="shared" ref="J16" si="21">TRUNC(J15*$B15,2)</f>
        <v>0</v>
      </c>
      <c r="K16" s="168">
        <f t="shared" ref="K16" si="22">TRUNC(K15*$B15,2)</f>
        <v>0</v>
      </c>
      <c r="L16" s="168">
        <f t="shared" ref="L16" si="23">TRUNC(L15*$B15,2)</f>
        <v>0</v>
      </c>
      <c r="M16" s="168">
        <f t="shared" ref="M16" si="24">TRUNC(M15*$B15,2)</f>
        <v>0</v>
      </c>
      <c r="N16" s="168">
        <f t="shared" ref="N16" si="25">TRUNC(N15*$B15,2)</f>
        <v>0</v>
      </c>
      <c r="O16" s="168">
        <f t="shared" ref="O16" si="26">TRUNC(O15*$B15,2)</f>
        <v>0</v>
      </c>
      <c r="P16" s="168">
        <f t="shared" ref="P16" si="27">TRUNC(P15*$B15,2)</f>
        <v>0</v>
      </c>
      <c r="Q16" s="168">
        <f t="shared" ref="Q16" si="28">TRUNC(Q15*$B15,2)</f>
        <v>2108.7199999999998</v>
      </c>
      <c r="R16" s="168">
        <f t="shared" ref="R16" si="29">TRUNC(R15*$B15,2)</f>
        <v>0</v>
      </c>
      <c r="S16" s="168">
        <f t="shared" ref="S16" si="30">TRUNC(S15*$B15,2)</f>
        <v>0</v>
      </c>
    </row>
    <row r="17" spans="1:19" x14ac:dyDescent="0.25">
      <c r="A17" s="342" t="s">
        <v>79</v>
      </c>
      <c r="B17" s="343">
        <f>Somatório!E15</f>
        <v>200685</v>
      </c>
      <c r="C17" s="344" t="s">
        <v>121</v>
      </c>
      <c r="D17" s="165">
        <v>0.3</v>
      </c>
      <c r="E17" s="165">
        <v>0.2</v>
      </c>
      <c r="F17" s="165">
        <v>0.2</v>
      </c>
      <c r="G17" s="165">
        <v>0.2</v>
      </c>
      <c r="H17" s="165">
        <v>0.1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</row>
    <row r="18" spans="1:19" x14ac:dyDescent="0.25">
      <c r="A18" s="342" t="s">
        <v>79</v>
      </c>
      <c r="B18" s="343"/>
      <c r="C18" s="344" t="s">
        <v>121</v>
      </c>
      <c r="D18" s="168">
        <f>TRUNC(D17*$B17,2)</f>
        <v>60205.5</v>
      </c>
      <c r="E18" s="168">
        <f t="shared" ref="E18" si="31">TRUNC(E17*$B17,2)</f>
        <v>40137</v>
      </c>
      <c r="F18" s="168">
        <f t="shared" ref="F18" si="32">TRUNC(F17*$B17,2)</f>
        <v>40137</v>
      </c>
      <c r="G18" s="168">
        <f t="shared" ref="G18" si="33">TRUNC(G17*$B17,2)</f>
        <v>40137</v>
      </c>
      <c r="H18" s="168">
        <f t="shared" ref="H18" si="34">TRUNC(H17*$B17,2)</f>
        <v>20068.5</v>
      </c>
      <c r="I18" s="168">
        <f t="shared" ref="I18" si="35">TRUNC(I17*$B17,2)</f>
        <v>0</v>
      </c>
      <c r="J18" s="168">
        <f t="shared" ref="J18" si="36">TRUNC(J17*$B17,2)</f>
        <v>0</v>
      </c>
      <c r="K18" s="168">
        <f t="shared" ref="K18" si="37">TRUNC(K17*$B17,2)</f>
        <v>0</v>
      </c>
      <c r="L18" s="168">
        <f t="shared" ref="L18" si="38">TRUNC(L17*$B17,2)</f>
        <v>0</v>
      </c>
      <c r="M18" s="168">
        <f t="shared" ref="M18" si="39">TRUNC(M17*$B17,2)</f>
        <v>0</v>
      </c>
      <c r="N18" s="168">
        <f t="shared" ref="N18" si="40">TRUNC(N17*$B17,2)</f>
        <v>0</v>
      </c>
      <c r="O18" s="168">
        <f t="shared" ref="O18" si="41">TRUNC(O17*$B17,2)</f>
        <v>0</v>
      </c>
      <c r="P18" s="168">
        <f t="shared" ref="P18" si="42">TRUNC(P17*$B17,2)</f>
        <v>0</v>
      </c>
      <c r="Q18" s="168">
        <f t="shared" ref="Q18" si="43">TRUNC(Q17*$B17,2)</f>
        <v>0</v>
      </c>
      <c r="R18" s="168">
        <f t="shared" ref="R18" si="44">TRUNC(R17*$B17,2)</f>
        <v>0</v>
      </c>
      <c r="S18" s="168">
        <f t="shared" ref="S18" si="45">TRUNC(S17*$B17,2)</f>
        <v>0</v>
      </c>
    </row>
    <row r="19" spans="1:19" x14ac:dyDescent="0.25">
      <c r="A19" s="342" t="s">
        <v>81</v>
      </c>
      <c r="B19" s="343">
        <f>Somatório!E16</f>
        <v>457854.38</v>
      </c>
      <c r="C19" s="344" t="s">
        <v>121</v>
      </c>
      <c r="D19" s="165">
        <v>0.1</v>
      </c>
      <c r="E19" s="165">
        <v>0.15</v>
      </c>
      <c r="F19" s="165">
        <v>0.25</v>
      </c>
      <c r="G19" s="165">
        <v>0.25</v>
      </c>
      <c r="H19" s="165">
        <v>0.15</v>
      </c>
      <c r="I19" s="165">
        <v>0.1</v>
      </c>
      <c r="J19" s="166"/>
      <c r="K19" s="166"/>
      <c r="L19" s="166"/>
      <c r="M19" s="166"/>
      <c r="N19" s="166"/>
      <c r="O19" s="166"/>
      <c r="P19" s="166"/>
      <c r="Q19" s="166"/>
      <c r="R19" s="166"/>
      <c r="S19" s="166"/>
    </row>
    <row r="20" spans="1:19" x14ac:dyDescent="0.25">
      <c r="A20" s="342" t="s">
        <v>81</v>
      </c>
      <c r="B20" s="343"/>
      <c r="C20" s="344" t="s">
        <v>121</v>
      </c>
      <c r="D20" s="168">
        <f>TRUNC(D19*$B19,2)</f>
        <v>45785.43</v>
      </c>
      <c r="E20" s="168">
        <f t="shared" ref="E20" si="46">TRUNC(E19*$B19,2)</f>
        <v>68678.149999999994</v>
      </c>
      <c r="F20" s="168">
        <f t="shared" ref="F20" si="47">TRUNC(F19*$B19,2)</f>
        <v>114463.59</v>
      </c>
      <c r="G20" s="168">
        <f t="shared" ref="G20" si="48">TRUNC(G19*$B19,2)</f>
        <v>114463.59</v>
      </c>
      <c r="H20" s="168">
        <f t="shared" ref="H20" si="49">TRUNC(H19*$B19,2)</f>
        <v>68678.149999999994</v>
      </c>
      <c r="I20" s="168">
        <f t="shared" ref="I20" si="50">TRUNC(I19*$B19,2)</f>
        <v>45785.43</v>
      </c>
      <c r="J20" s="168">
        <f t="shared" ref="J20" si="51">TRUNC(J19*$B19,2)</f>
        <v>0</v>
      </c>
      <c r="K20" s="168">
        <f t="shared" ref="K20" si="52">TRUNC(K19*$B19,2)</f>
        <v>0</v>
      </c>
      <c r="L20" s="168">
        <f t="shared" ref="L20" si="53">TRUNC(L19*$B19,2)</f>
        <v>0</v>
      </c>
      <c r="M20" s="168">
        <f t="shared" ref="M20" si="54">TRUNC(M19*$B19,2)</f>
        <v>0</v>
      </c>
      <c r="N20" s="168">
        <f t="shared" ref="N20" si="55">TRUNC(N19*$B19,2)</f>
        <v>0</v>
      </c>
      <c r="O20" s="168">
        <f t="shared" ref="O20" si="56">TRUNC(O19*$B19,2)</f>
        <v>0</v>
      </c>
      <c r="P20" s="168">
        <f t="shared" ref="P20" si="57">TRUNC(P19*$B19,2)</f>
        <v>0</v>
      </c>
      <c r="Q20" s="168">
        <f t="shared" ref="Q20" si="58">TRUNC(Q19*$B19,2)</f>
        <v>0</v>
      </c>
      <c r="R20" s="168">
        <f t="shared" ref="R20" si="59">TRUNC(R19*$B19,2)</f>
        <v>0</v>
      </c>
      <c r="S20" s="168">
        <f t="shared" ref="S20" si="60">TRUNC(S19*$B19,2)</f>
        <v>0</v>
      </c>
    </row>
    <row r="21" spans="1:19" x14ac:dyDescent="0.25">
      <c r="A21" s="342" t="s">
        <v>123</v>
      </c>
      <c r="B21" s="343">
        <f>Somatório!E17</f>
        <v>242595.65</v>
      </c>
      <c r="C21" s="344" t="s">
        <v>121</v>
      </c>
      <c r="D21" s="166"/>
      <c r="E21" s="166"/>
      <c r="F21" s="166"/>
      <c r="G21" s="166"/>
      <c r="H21" s="165">
        <v>0.05</v>
      </c>
      <c r="I21" s="165">
        <v>0.15</v>
      </c>
      <c r="J21" s="165">
        <v>0.15</v>
      </c>
      <c r="K21" s="165">
        <v>0.15</v>
      </c>
      <c r="L21" s="165">
        <v>0.15</v>
      </c>
      <c r="M21" s="165">
        <v>0.15</v>
      </c>
      <c r="N21" s="166"/>
      <c r="O21" s="166"/>
      <c r="P21" s="166"/>
      <c r="Q21" s="165">
        <v>0.1</v>
      </c>
      <c r="R21" s="165">
        <v>0.05</v>
      </c>
      <c r="S21" s="165">
        <v>0.05</v>
      </c>
    </row>
    <row r="22" spans="1:19" x14ac:dyDescent="0.25">
      <c r="A22" s="342" t="s">
        <v>123</v>
      </c>
      <c r="B22" s="343"/>
      <c r="C22" s="344" t="s">
        <v>121</v>
      </c>
      <c r="D22" s="168">
        <f>TRUNC(D21*$B21,2)</f>
        <v>0</v>
      </c>
      <c r="E22" s="168">
        <f t="shared" ref="E22" si="61">TRUNC(E21*$B21,2)</f>
        <v>0</v>
      </c>
      <c r="F22" s="168">
        <f t="shared" ref="F22" si="62">TRUNC(F21*$B21,2)</f>
        <v>0</v>
      </c>
      <c r="G22" s="168">
        <f t="shared" ref="G22" si="63">TRUNC(G21*$B21,2)</f>
        <v>0</v>
      </c>
      <c r="H22" s="168">
        <f t="shared" ref="H22" si="64">TRUNC(H21*$B21,2)</f>
        <v>12129.78</v>
      </c>
      <c r="I22" s="168">
        <f t="shared" ref="I22" si="65">TRUNC(I21*$B21,2)</f>
        <v>36389.339999999997</v>
      </c>
      <c r="J22" s="168">
        <f t="shared" ref="J22" si="66">TRUNC(J21*$B21,2)</f>
        <v>36389.339999999997</v>
      </c>
      <c r="K22" s="168">
        <f t="shared" ref="K22" si="67">TRUNC(K21*$B21,2)</f>
        <v>36389.339999999997</v>
      </c>
      <c r="L22" s="168">
        <f t="shared" ref="L22" si="68">TRUNC(L21*$B21,2)</f>
        <v>36389.339999999997</v>
      </c>
      <c r="M22" s="168">
        <f t="shared" ref="M22" si="69">TRUNC(M21*$B21,2)</f>
        <v>36389.339999999997</v>
      </c>
      <c r="N22" s="168">
        <f t="shared" ref="N22" si="70">TRUNC(N21*$B21,2)</f>
        <v>0</v>
      </c>
      <c r="O22" s="168">
        <f t="shared" ref="O22" si="71">TRUNC(O21*$B21,2)</f>
        <v>0</v>
      </c>
      <c r="P22" s="168">
        <f t="shared" ref="P22" si="72">TRUNC(P21*$B21,2)</f>
        <v>0</v>
      </c>
      <c r="Q22" s="168">
        <f t="shared" ref="Q22" si="73">TRUNC(Q21*$B21,2)</f>
        <v>24259.56</v>
      </c>
      <c r="R22" s="168">
        <f t="shared" ref="R22" si="74">TRUNC(R21*$B21,2)</f>
        <v>12129.78</v>
      </c>
      <c r="S22" s="168">
        <f t="shared" ref="S22" si="75">TRUNC(S21*$B21,2)</f>
        <v>12129.78</v>
      </c>
    </row>
    <row r="23" spans="1:19" x14ac:dyDescent="0.25">
      <c r="A23" s="342" t="s">
        <v>85</v>
      </c>
      <c r="B23" s="343">
        <f>Somatório!E18</f>
        <v>224288.62</v>
      </c>
      <c r="C23" s="344" t="s">
        <v>121</v>
      </c>
      <c r="D23" s="166"/>
      <c r="E23" s="166"/>
      <c r="F23" s="166"/>
      <c r="G23" s="166"/>
      <c r="H23" s="165">
        <v>0.05</v>
      </c>
      <c r="I23" s="165">
        <v>0.15</v>
      </c>
      <c r="J23" s="165">
        <v>0.15</v>
      </c>
      <c r="K23" s="165">
        <v>0.15</v>
      </c>
      <c r="L23" s="165">
        <v>0.15</v>
      </c>
      <c r="M23" s="165">
        <v>0.15</v>
      </c>
      <c r="N23" s="166"/>
      <c r="O23" s="166"/>
      <c r="P23" s="166"/>
      <c r="Q23" s="165">
        <v>0.1</v>
      </c>
      <c r="R23" s="165">
        <v>0.05</v>
      </c>
      <c r="S23" s="165">
        <v>0.05</v>
      </c>
    </row>
    <row r="24" spans="1:19" x14ac:dyDescent="0.25">
      <c r="A24" s="342" t="s">
        <v>85</v>
      </c>
      <c r="B24" s="343"/>
      <c r="C24" s="344" t="s">
        <v>121</v>
      </c>
      <c r="D24" s="168">
        <f>TRUNC(D23*$B23,2)</f>
        <v>0</v>
      </c>
      <c r="E24" s="168">
        <f t="shared" ref="E24" si="76">TRUNC(E23*$B23,2)</f>
        <v>0</v>
      </c>
      <c r="F24" s="168">
        <f t="shared" ref="F24" si="77">TRUNC(F23*$B23,2)</f>
        <v>0</v>
      </c>
      <c r="G24" s="168">
        <f t="shared" ref="G24" si="78">TRUNC(G23*$B23,2)</f>
        <v>0</v>
      </c>
      <c r="H24" s="168">
        <f t="shared" ref="H24" si="79">TRUNC(H23*$B23,2)</f>
        <v>11214.43</v>
      </c>
      <c r="I24" s="168">
        <f t="shared" ref="I24" si="80">TRUNC(I23*$B23,2)</f>
        <v>33643.29</v>
      </c>
      <c r="J24" s="168">
        <f t="shared" ref="J24" si="81">TRUNC(J23*$B23,2)</f>
        <v>33643.29</v>
      </c>
      <c r="K24" s="168">
        <f t="shared" ref="K24" si="82">TRUNC(K23*$B23,2)</f>
        <v>33643.29</v>
      </c>
      <c r="L24" s="168">
        <f t="shared" ref="L24" si="83">TRUNC(L23*$B23,2)</f>
        <v>33643.29</v>
      </c>
      <c r="M24" s="168">
        <f t="shared" ref="M24" si="84">TRUNC(M23*$B23,2)</f>
        <v>33643.29</v>
      </c>
      <c r="N24" s="168">
        <f t="shared" ref="N24" si="85">TRUNC(N23*$B23,2)</f>
        <v>0</v>
      </c>
      <c r="O24" s="168">
        <f t="shared" ref="O24" si="86">TRUNC(O23*$B23,2)</f>
        <v>0</v>
      </c>
      <c r="P24" s="168">
        <f t="shared" ref="P24" si="87">TRUNC(P23*$B23,2)</f>
        <v>0</v>
      </c>
      <c r="Q24" s="168">
        <f t="shared" ref="Q24" si="88">TRUNC(Q23*$B23,2)</f>
        <v>22428.86</v>
      </c>
      <c r="R24" s="168">
        <f t="shared" ref="R24" si="89">TRUNC(R23*$B23,2)</f>
        <v>11214.43</v>
      </c>
      <c r="S24" s="168">
        <f t="shared" ref="S24" si="90">TRUNC(S23*$B23,2)</f>
        <v>11214.43</v>
      </c>
    </row>
    <row r="25" spans="1:19" x14ac:dyDescent="0.25">
      <c r="A25" s="342" t="s">
        <v>87</v>
      </c>
      <c r="B25" s="343">
        <f>Somatório!E19</f>
        <v>29538.09</v>
      </c>
      <c r="C25" s="344" t="s">
        <v>121</v>
      </c>
      <c r="D25" s="166"/>
      <c r="E25" s="166"/>
      <c r="F25" s="166"/>
      <c r="G25" s="166"/>
      <c r="H25" s="166"/>
      <c r="I25" s="165">
        <v>0.5</v>
      </c>
      <c r="J25" s="165">
        <v>0.5</v>
      </c>
      <c r="K25" s="166"/>
      <c r="L25" s="166"/>
      <c r="M25" s="166"/>
      <c r="N25" s="166"/>
      <c r="O25" s="166"/>
      <c r="P25" s="166"/>
      <c r="Q25" s="166"/>
      <c r="R25" s="166"/>
      <c r="S25" s="166"/>
    </row>
    <row r="26" spans="1:19" x14ac:dyDescent="0.25">
      <c r="A26" s="342" t="s">
        <v>87</v>
      </c>
      <c r="B26" s="343"/>
      <c r="C26" s="344" t="s">
        <v>121</v>
      </c>
      <c r="D26" s="168">
        <f>TRUNC(D25*$B25,2)</f>
        <v>0</v>
      </c>
      <c r="E26" s="168">
        <f t="shared" ref="E26" si="91">TRUNC(E25*$B25,2)</f>
        <v>0</v>
      </c>
      <c r="F26" s="168">
        <f t="shared" ref="F26" si="92">TRUNC(F25*$B25,2)</f>
        <v>0</v>
      </c>
      <c r="G26" s="168">
        <f t="shared" ref="G26" si="93">TRUNC(G25*$B25,2)</f>
        <v>0</v>
      </c>
      <c r="H26" s="168">
        <f t="shared" ref="H26" si="94">TRUNC(H25*$B25,2)</f>
        <v>0</v>
      </c>
      <c r="I26" s="168">
        <f t="shared" ref="I26" si="95">TRUNC(I25*$B25,2)</f>
        <v>14769.04</v>
      </c>
      <c r="J26" s="168">
        <f t="shared" ref="J26" si="96">TRUNC(J25*$B25,2)</f>
        <v>14769.04</v>
      </c>
      <c r="K26" s="168">
        <f t="shared" ref="K26" si="97">TRUNC(K25*$B25,2)</f>
        <v>0</v>
      </c>
      <c r="L26" s="168">
        <f t="shared" ref="L26" si="98">TRUNC(L25*$B25,2)</f>
        <v>0</v>
      </c>
      <c r="M26" s="168">
        <f t="shared" ref="M26" si="99">TRUNC(M25*$B25,2)</f>
        <v>0</v>
      </c>
      <c r="N26" s="168">
        <f t="shared" ref="N26" si="100">TRUNC(N25*$B25,2)</f>
        <v>0</v>
      </c>
      <c r="O26" s="168">
        <f t="shared" ref="O26" si="101">TRUNC(O25*$B25,2)</f>
        <v>0</v>
      </c>
      <c r="P26" s="168">
        <f t="shared" ref="P26" si="102">TRUNC(P25*$B25,2)</f>
        <v>0</v>
      </c>
      <c r="Q26" s="168">
        <f t="shared" ref="Q26" si="103">TRUNC(Q25*$B25,2)</f>
        <v>0</v>
      </c>
      <c r="R26" s="168">
        <f t="shared" ref="R26" si="104">TRUNC(R25*$B25,2)</f>
        <v>0</v>
      </c>
      <c r="S26" s="168">
        <f t="shared" ref="S26" si="105">TRUNC(S25*$B25,2)</f>
        <v>0</v>
      </c>
    </row>
    <row r="27" spans="1:19" x14ac:dyDescent="0.25">
      <c r="A27" s="342" t="s">
        <v>124</v>
      </c>
      <c r="B27" s="343">
        <f>Somatório!E20</f>
        <v>138410.74</v>
      </c>
      <c r="C27" s="344" t="s">
        <v>121</v>
      </c>
      <c r="D27" s="166"/>
      <c r="E27" s="165">
        <v>0.05</v>
      </c>
      <c r="F27" s="165">
        <v>0.15</v>
      </c>
      <c r="G27" s="165">
        <v>0.2</v>
      </c>
      <c r="H27" s="165">
        <v>0.2</v>
      </c>
      <c r="I27" s="165">
        <v>0.2</v>
      </c>
      <c r="J27" s="165">
        <v>0.15</v>
      </c>
      <c r="K27" s="165">
        <v>0.05</v>
      </c>
      <c r="L27" s="166"/>
      <c r="M27" s="166"/>
      <c r="N27" s="166"/>
      <c r="O27" s="166"/>
      <c r="P27" s="166"/>
      <c r="Q27" s="166"/>
      <c r="R27" s="166"/>
      <c r="S27" s="166"/>
    </row>
    <row r="28" spans="1:19" x14ac:dyDescent="0.25">
      <c r="A28" s="342" t="s">
        <v>124</v>
      </c>
      <c r="B28" s="343"/>
      <c r="C28" s="344" t="s">
        <v>121</v>
      </c>
      <c r="D28" s="168">
        <f>TRUNC(D27*$B27,2)</f>
        <v>0</v>
      </c>
      <c r="E28" s="168">
        <f t="shared" ref="E28" si="106">TRUNC(E27*$B27,2)</f>
        <v>6920.53</v>
      </c>
      <c r="F28" s="168">
        <f t="shared" ref="F28" si="107">TRUNC(F27*$B27,2)</f>
        <v>20761.61</v>
      </c>
      <c r="G28" s="168">
        <f t="shared" ref="G28" si="108">TRUNC(G27*$B27,2)</f>
        <v>27682.14</v>
      </c>
      <c r="H28" s="168">
        <f t="shared" ref="H28" si="109">TRUNC(H27*$B27,2)</f>
        <v>27682.14</v>
      </c>
      <c r="I28" s="168">
        <f t="shared" ref="I28" si="110">TRUNC(I27*$B27,2)</f>
        <v>27682.14</v>
      </c>
      <c r="J28" s="168">
        <f t="shared" ref="J28" si="111">TRUNC(J27*$B27,2)</f>
        <v>20761.61</v>
      </c>
      <c r="K28" s="168">
        <f t="shared" ref="K28" si="112">TRUNC(K27*$B27,2)</f>
        <v>6920.53</v>
      </c>
      <c r="L28" s="168">
        <f t="shared" ref="L28" si="113">TRUNC(L27*$B27,2)</f>
        <v>0</v>
      </c>
      <c r="M28" s="168">
        <f t="shared" ref="M28" si="114">TRUNC(M27*$B27,2)</f>
        <v>0</v>
      </c>
      <c r="N28" s="168">
        <f t="shared" ref="N28" si="115">TRUNC(N27*$B27,2)</f>
        <v>0</v>
      </c>
      <c r="O28" s="168">
        <f t="shared" ref="O28" si="116">TRUNC(O27*$B27,2)</f>
        <v>0</v>
      </c>
      <c r="P28" s="168">
        <f t="shared" ref="P28" si="117">TRUNC(P27*$B27,2)</f>
        <v>0</v>
      </c>
      <c r="Q28" s="168">
        <f t="shared" ref="Q28" si="118">TRUNC(Q27*$B27,2)</f>
        <v>0</v>
      </c>
      <c r="R28" s="168">
        <f t="shared" ref="R28" si="119">TRUNC(R27*$B27,2)</f>
        <v>0</v>
      </c>
      <c r="S28" s="168">
        <f t="shared" ref="S28" si="120">TRUNC(S27*$B27,2)</f>
        <v>0</v>
      </c>
    </row>
    <row r="29" spans="1:19" x14ac:dyDescent="0.25">
      <c r="A29" s="342" t="s">
        <v>91</v>
      </c>
      <c r="B29" s="343">
        <f>Somatório!E21</f>
        <v>25511.33</v>
      </c>
      <c r="C29" s="344" t="s">
        <v>121</v>
      </c>
      <c r="D29" s="166"/>
      <c r="E29" s="165">
        <v>0.35</v>
      </c>
      <c r="F29" s="166"/>
      <c r="G29" s="166"/>
      <c r="H29" s="165">
        <v>0.2</v>
      </c>
      <c r="I29" s="165">
        <v>0.25</v>
      </c>
      <c r="J29" s="165">
        <v>0.2</v>
      </c>
      <c r="K29" s="166"/>
      <c r="L29" s="166"/>
      <c r="M29" s="166"/>
      <c r="N29" s="166"/>
      <c r="O29" s="166"/>
      <c r="P29" s="166"/>
      <c r="Q29" s="166"/>
      <c r="R29" s="166"/>
      <c r="S29" s="166"/>
    </row>
    <row r="30" spans="1:19" x14ac:dyDescent="0.25">
      <c r="A30" s="342" t="s">
        <v>91</v>
      </c>
      <c r="B30" s="343"/>
      <c r="C30" s="344" t="s">
        <v>121</v>
      </c>
      <c r="D30" s="168">
        <f>TRUNC(D29*$B29,2)</f>
        <v>0</v>
      </c>
      <c r="E30" s="168">
        <f t="shared" ref="E30" si="121">TRUNC(E29*$B29,2)</f>
        <v>8928.9599999999991</v>
      </c>
      <c r="F30" s="168">
        <f t="shared" ref="F30" si="122">TRUNC(F29*$B29,2)</f>
        <v>0</v>
      </c>
      <c r="G30" s="168">
        <f t="shared" ref="G30" si="123">TRUNC(G29*$B29,2)</f>
        <v>0</v>
      </c>
      <c r="H30" s="168">
        <f t="shared" ref="H30" si="124">TRUNC(H29*$B29,2)</f>
        <v>5102.26</v>
      </c>
      <c r="I30" s="168">
        <f t="shared" ref="I30" si="125">TRUNC(I29*$B29,2)</f>
        <v>6377.83</v>
      </c>
      <c r="J30" s="168">
        <f t="shared" ref="J30" si="126">TRUNC(J29*$B29,2)</f>
        <v>5102.26</v>
      </c>
      <c r="K30" s="168">
        <f t="shared" ref="K30" si="127">TRUNC(K29*$B29,2)</f>
        <v>0</v>
      </c>
      <c r="L30" s="168">
        <f t="shared" ref="L30" si="128">TRUNC(L29*$B29,2)</f>
        <v>0</v>
      </c>
      <c r="M30" s="168">
        <f t="shared" ref="M30" si="129">TRUNC(M29*$B29,2)</f>
        <v>0</v>
      </c>
      <c r="N30" s="168">
        <f t="shared" ref="N30" si="130">TRUNC(N29*$B29,2)</f>
        <v>0</v>
      </c>
      <c r="O30" s="168">
        <f t="shared" ref="O30" si="131">TRUNC(O29*$B29,2)</f>
        <v>0</v>
      </c>
      <c r="P30" s="168">
        <f t="shared" ref="P30" si="132">TRUNC(P29*$B29,2)</f>
        <v>0</v>
      </c>
      <c r="Q30" s="168">
        <f t="shared" ref="Q30" si="133">TRUNC(Q29*$B29,2)</f>
        <v>0</v>
      </c>
      <c r="R30" s="168">
        <f t="shared" ref="R30" si="134">TRUNC(R29*$B29,2)</f>
        <v>0</v>
      </c>
      <c r="S30" s="168">
        <f t="shared" ref="S30" si="135">TRUNC(S29*$B29,2)</f>
        <v>0</v>
      </c>
    </row>
    <row r="31" spans="1:19" x14ac:dyDescent="0.25">
      <c r="A31" s="342" t="s">
        <v>125</v>
      </c>
      <c r="B31" s="343">
        <f>Somatório!E22</f>
        <v>264838.61</v>
      </c>
      <c r="C31" s="344" t="s">
        <v>121</v>
      </c>
      <c r="D31" s="166"/>
      <c r="E31" s="166"/>
      <c r="F31" s="166"/>
      <c r="G31" s="166"/>
      <c r="H31" s="166"/>
      <c r="I31" s="165">
        <v>0.1</v>
      </c>
      <c r="J31" s="165">
        <v>0.2</v>
      </c>
      <c r="K31" s="165">
        <v>0.2</v>
      </c>
      <c r="L31" s="165">
        <v>0.2</v>
      </c>
      <c r="M31" s="165">
        <v>0.1</v>
      </c>
      <c r="N31" s="165">
        <v>0.1</v>
      </c>
      <c r="O31" s="165">
        <v>0.05</v>
      </c>
      <c r="P31" s="165">
        <v>0.05</v>
      </c>
      <c r="Q31" s="166"/>
      <c r="R31" s="166"/>
      <c r="S31" s="166"/>
    </row>
    <row r="32" spans="1:19" x14ac:dyDescent="0.25">
      <c r="A32" s="342" t="s">
        <v>125</v>
      </c>
      <c r="B32" s="343"/>
      <c r="C32" s="344" t="s">
        <v>121</v>
      </c>
      <c r="D32" s="168">
        <f>TRUNC(D31*$B31,2)</f>
        <v>0</v>
      </c>
      <c r="E32" s="168">
        <f t="shared" ref="E32" si="136">TRUNC(E31*$B31,2)</f>
        <v>0</v>
      </c>
      <c r="F32" s="168">
        <f t="shared" ref="F32" si="137">TRUNC(F31*$B31,2)</f>
        <v>0</v>
      </c>
      <c r="G32" s="168">
        <f t="shared" ref="G32" si="138">TRUNC(G31*$B31,2)</f>
        <v>0</v>
      </c>
      <c r="H32" s="168">
        <f t="shared" ref="H32" si="139">TRUNC(H31*$B31,2)</f>
        <v>0</v>
      </c>
      <c r="I32" s="168">
        <f t="shared" ref="I32" si="140">TRUNC(I31*$B31,2)</f>
        <v>26483.86</v>
      </c>
      <c r="J32" s="168">
        <f t="shared" ref="J32" si="141">TRUNC(J31*$B31,2)</f>
        <v>52967.72</v>
      </c>
      <c r="K32" s="168">
        <f t="shared" ref="K32" si="142">TRUNC(K31*$B31,2)</f>
        <v>52967.72</v>
      </c>
      <c r="L32" s="168">
        <f t="shared" ref="L32" si="143">TRUNC(L31*$B31,2)</f>
        <v>52967.72</v>
      </c>
      <c r="M32" s="168">
        <f t="shared" ref="M32" si="144">TRUNC(M31*$B31,2)</f>
        <v>26483.86</v>
      </c>
      <c r="N32" s="168">
        <f t="shared" ref="N32" si="145">TRUNC(N31*$B31,2)</f>
        <v>26483.86</v>
      </c>
      <c r="O32" s="168">
        <f t="shared" ref="O32" si="146">TRUNC(O31*$B31,2)</f>
        <v>13241.93</v>
      </c>
      <c r="P32" s="168">
        <f t="shared" ref="P32" si="147">TRUNC(P31*$B31,2)</f>
        <v>13241.93</v>
      </c>
      <c r="Q32" s="168">
        <f t="shared" ref="Q32" si="148">TRUNC(Q31*$B31,2)</f>
        <v>0</v>
      </c>
      <c r="R32" s="168">
        <f t="shared" ref="R32" si="149">TRUNC(R31*$B31,2)</f>
        <v>0</v>
      </c>
      <c r="S32" s="168">
        <f t="shared" ref="S32" si="150">TRUNC(S31*$B31,2)</f>
        <v>0</v>
      </c>
    </row>
    <row r="33" spans="1:19" x14ac:dyDescent="0.25">
      <c r="A33" s="342" t="s">
        <v>95</v>
      </c>
      <c r="B33" s="343">
        <f>Somatório!E23</f>
        <v>68409.350000000006</v>
      </c>
      <c r="C33" s="344" t="s">
        <v>121</v>
      </c>
      <c r="D33" s="166"/>
      <c r="E33" s="166"/>
      <c r="F33" s="166"/>
      <c r="G33" s="166"/>
      <c r="H33" s="166"/>
      <c r="I33" s="166"/>
      <c r="J33" s="166"/>
      <c r="K33" s="165">
        <v>0.1</v>
      </c>
      <c r="L33" s="165">
        <v>0.2</v>
      </c>
      <c r="M33" s="165">
        <v>0.25</v>
      </c>
      <c r="N33" s="165">
        <v>0.1</v>
      </c>
      <c r="O33" s="165">
        <v>0.1</v>
      </c>
      <c r="P33" s="165">
        <v>0.1</v>
      </c>
      <c r="Q33" s="165">
        <v>0.15</v>
      </c>
      <c r="R33" s="166"/>
      <c r="S33" s="166"/>
    </row>
    <row r="34" spans="1:19" x14ac:dyDescent="0.25">
      <c r="A34" s="342" t="s">
        <v>95</v>
      </c>
      <c r="B34" s="343"/>
      <c r="C34" s="344" t="s">
        <v>121</v>
      </c>
      <c r="D34" s="168">
        <f>TRUNC(D33*$B33,2)</f>
        <v>0</v>
      </c>
      <c r="E34" s="168">
        <f t="shared" ref="E34" si="151">TRUNC(E33*$B33,2)</f>
        <v>0</v>
      </c>
      <c r="F34" s="168">
        <f t="shared" ref="F34" si="152">TRUNC(F33*$B33,2)</f>
        <v>0</v>
      </c>
      <c r="G34" s="168">
        <f t="shared" ref="G34" si="153">TRUNC(G33*$B33,2)</f>
        <v>0</v>
      </c>
      <c r="H34" s="168">
        <f t="shared" ref="H34" si="154">TRUNC(H33*$B33,2)</f>
        <v>0</v>
      </c>
      <c r="I34" s="168">
        <f t="shared" ref="I34" si="155">TRUNC(I33*$B33,2)</f>
        <v>0</v>
      </c>
      <c r="J34" s="168">
        <f t="shared" ref="J34" si="156">TRUNC(J33*$B33,2)</f>
        <v>0</v>
      </c>
      <c r="K34" s="168">
        <f t="shared" ref="K34" si="157">TRUNC(K33*$B33,2)</f>
        <v>6840.93</v>
      </c>
      <c r="L34" s="168">
        <f t="shared" ref="L34" si="158">TRUNC(L33*$B33,2)</f>
        <v>13681.87</v>
      </c>
      <c r="M34" s="168">
        <f t="shared" ref="M34" si="159">TRUNC(M33*$B33,2)</f>
        <v>17102.330000000002</v>
      </c>
      <c r="N34" s="168">
        <f t="shared" ref="N34" si="160">TRUNC(N33*$B33,2)</f>
        <v>6840.93</v>
      </c>
      <c r="O34" s="168">
        <f t="shared" ref="O34" si="161">TRUNC(O33*$B33,2)</f>
        <v>6840.93</v>
      </c>
      <c r="P34" s="168">
        <f t="shared" ref="P34" si="162">TRUNC(P33*$B33,2)</f>
        <v>6840.93</v>
      </c>
      <c r="Q34" s="168">
        <f t="shared" ref="Q34" si="163">TRUNC(Q33*$B33,2)</f>
        <v>10261.4</v>
      </c>
      <c r="R34" s="168">
        <f t="shared" ref="R34" si="164">TRUNC(R33*$B33,2)</f>
        <v>0</v>
      </c>
      <c r="S34" s="168">
        <f t="shared" ref="S34" si="165">TRUNC(S33*$B33,2)</f>
        <v>0</v>
      </c>
    </row>
    <row r="35" spans="1:19" x14ac:dyDescent="0.25">
      <c r="A35" s="342" t="s">
        <v>97</v>
      </c>
      <c r="B35" s="343">
        <f>Somatório!E24</f>
        <v>4041.81</v>
      </c>
      <c r="C35" s="344" t="s">
        <v>121</v>
      </c>
      <c r="D35" s="166"/>
      <c r="E35" s="166"/>
      <c r="F35" s="166"/>
      <c r="G35" s="166"/>
      <c r="H35" s="166"/>
      <c r="I35" s="166"/>
      <c r="J35" s="165">
        <v>0.15</v>
      </c>
      <c r="K35" s="165">
        <v>0.25</v>
      </c>
      <c r="L35" s="165">
        <v>0.25</v>
      </c>
      <c r="M35" s="165">
        <v>0.25</v>
      </c>
      <c r="N35" s="165">
        <v>0.1</v>
      </c>
      <c r="O35" s="166"/>
      <c r="P35" s="166"/>
      <c r="Q35" s="166"/>
      <c r="R35" s="166"/>
      <c r="S35" s="166"/>
    </row>
    <row r="36" spans="1:19" x14ac:dyDescent="0.25">
      <c r="A36" s="342" t="s">
        <v>97</v>
      </c>
      <c r="B36" s="343"/>
      <c r="C36" s="344" t="s">
        <v>121</v>
      </c>
      <c r="D36" s="168">
        <f>TRUNC(D35*$B35,2)</f>
        <v>0</v>
      </c>
      <c r="E36" s="168">
        <f t="shared" ref="E36" si="166">TRUNC(E35*$B35,2)</f>
        <v>0</v>
      </c>
      <c r="F36" s="168">
        <f t="shared" ref="F36" si="167">TRUNC(F35*$B35,2)</f>
        <v>0</v>
      </c>
      <c r="G36" s="168">
        <f t="shared" ref="G36" si="168">TRUNC(G35*$B35,2)</f>
        <v>0</v>
      </c>
      <c r="H36" s="168">
        <f t="shared" ref="H36" si="169">TRUNC(H35*$B35,2)</f>
        <v>0</v>
      </c>
      <c r="I36" s="168">
        <f t="shared" ref="I36" si="170">TRUNC(I35*$B35,2)</f>
        <v>0</v>
      </c>
      <c r="J36" s="168">
        <f t="shared" ref="J36" si="171">TRUNC(J35*$B35,2)</f>
        <v>606.27</v>
      </c>
      <c r="K36" s="168">
        <f t="shared" ref="K36" si="172">TRUNC(K35*$B35,2)</f>
        <v>1010.45</v>
      </c>
      <c r="L36" s="168">
        <f t="shared" ref="L36" si="173">TRUNC(L35*$B35,2)</f>
        <v>1010.45</v>
      </c>
      <c r="M36" s="168">
        <f t="shared" ref="M36" si="174">TRUNC(M35*$B35,2)</f>
        <v>1010.45</v>
      </c>
      <c r="N36" s="168">
        <f t="shared" ref="N36" si="175">TRUNC(N35*$B35,2)</f>
        <v>404.18</v>
      </c>
      <c r="O36" s="168">
        <f t="shared" ref="O36" si="176">TRUNC(O35*$B35,2)</f>
        <v>0</v>
      </c>
      <c r="P36" s="168">
        <f t="shared" ref="P36" si="177">TRUNC(P35*$B35,2)</f>
        <v>0</v>
      </c>
      <c r="Q36" s="168">
        <f t="shared" ref="Q36" si="178">TRUNC(Q35*$B35,2)</f>
        <v>0</v>
      </c>
      <c r="R36" s="168">
        <f t="shared" ref="R36" si="179">TRUNC(R35*$B35,2)</f>
        <v>0</v>
      </c>
      <c r="S36" s="168">
        <f t="shared" ref="S36" si="180">TRUNC(S35*$B35,2)</f>
        <v>0</v>
      </c>
    </row>
    <row r="37" spans="1:19" x14ac:dyDescent="0.25">
      <c r="A37" s="342" t="s">
        <v>99</v>
      </c>
      <c r="B37" s="343">
        <f>Somatório!E25</f>
        <v>187560.45</v>
      </c>
      <c r="C37" s="344" t="s">
        <v>121</v>
      </c>
      <c r="D37" s="166"/>
      <c r="E37" s="166"/>
      <c r="F37" s="166"/>
      <c r="G37" s="166"/>
      <c r="H37" s="166"/>
      <c r="I37" s="166"/>
      <c r="J37" s="166"/>
      <c r="K37" s="165">
        <v>0.05</v>
      </c>
      <c r="L37" s="165">
        <v>0.2</v>
      </c>
      <c r="M37" s="165">
        <v>0.2</v>
      </c>
      <c r="N37" s="165">
        <v>0.25</v>
      </c>
      <c r="O37" s="165">
        <v>0.2</v>
      </c>
      <c r="P37" s="165">
        <v>0.1</v>
      </c>
      <c r="Q37" s="166"/>
      <c r="R37" s="166"/>
      <c r="S37" s="166"/>
    </row>
    <row r="38" spans="1:19" x14ac:dyDescent="0.25">
      <c r="A38" s="342" t="s">
        <v>99</v>
      </c>
      <c r="B38" s="343"/>
      <c r="C38" s="344" t="s">
        <v>121</v>
      </c>
      <c r="D38" s="168">
        <f>TRUNC(D37*$B37,2)</f>
        <v>0</v>
      </c>
      <c r="E38" s="168">
        <f t="shared" ref="E38" si="181">TRUNC(E37*$B37,2)</f>
        <v>0</v>
      </c>
      <c r="F38" s="168">
        <f t="shared" ref="F38" si="182">TRUNC(F37*$B37,2)</f>
        <v>0</v>
      </c>
      <c r="G38" s="168">
        <f t="shared" ref="G38" si="183">TRUNC(G37*$B37,2)</f>
        <v>0</v>
      </c>
      <c r="H38" s="168">
        <f t="shared" ref="H38" si="184">TRUNC(H37*$B37,2)</f>
        <v>0</v>
      </c>
      <c r="I38" s="168">
        <f t="shared" ref="I38" si="185">TRUNC(I37*$B37,2)</f>
        <v>0</v>
      </c>
      <c r="J38" s="168">
        <f t="shared" ref="J38" si="186">TRUNC(J37*$B37,2)</f>
        <v>0</v>
      </c>
      <c r="K38" s="168">
        <f t="shared" ref="K38" si="187">TRUNC(K37*$B37,2)</f>
        <v>9378.02</v>
      </c>
      <c r="L38" s="168">
        <f t="shared" ref="L38" si="188">TRUNC(L37*$B37,2)</f>
        <v>37512.089999999997</v>
      </c>
      <c r="M38" s="168">
        <f t="shared" ref="M38" si="189">TRUNC(M37*$B37,2)</f>
        <v>37512.089999999997</v>
      </c>
      <c r="N38" s="168">
        <f t="shared" ref="N38" si="190">TRUNC(N37*$B37,2)</f>
        <v>46890.11</v>
      </c>
      <c r="O38" s="168">
        <f t="shared" ref="O38" si="191">TRUNC(O37*$B37,2)</f>
        <v>37512.089999999997</v>
      </c>
      <c r="P38" s="168">
        <f t="shared" ref="P38" si="192">TRUNC(P37*$B37,2)</f>
        <v>18756.04</v>
      </c>
      <c r="Q38" s="168">
        <f t="shared" ref="Q38" si="193">TRUNC(Q37*$B37,2)</f>
        <v>0</v>
      </c>
      <c r="R38" s="168">
        <f t="shared" ref="R38" si="194">TRUNC(R37*$B37,2)</f>
        <v>0</v>
      </c>
      <c r="S38" s="168">
        <f t="shared" ref="S38" si="195">TRUNC(S37*$B37,2)</f>
        <v>0</v>
      </c>
    </row>
    <row r="39" spans="1:19" x14ac:dyDescent="0.25">
      <c r="A39" s="342" t="s">
        <v>101</v>
      </c>
      <c r="B39" s="343">
        <f>Somatório!E26</f>
        <v>34080.04</v>
      </c>
      <c r="C39" s="344" t="s">
        <v>121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5">
        <v>0.25</v>
      </c>
      <c r="Q39" s="165">
        <v>0.25</v>
      </c>
      <c r="R39" s="165">
        <v>0.25</v>
      </c>
      <c r="S39" s="165">
        <v>0.25</v>
      </c>
    </row>
    <row r="40" spans="1:19" x14ac:dyDescent="0.25">
      <c r="A40" s="342" t="s">
        <v>101</v>
      </c>
      <c r="B40" s="343"/>
      <c r="C40" s="344" t="s">
        <v>121</v>
      </c>
      <c r="D40" s="168">
        <f>TRUNC(D39*$B39,2)</f>
        <v>0</v>
      </c>
      <c r="E40" s="168">
        <f t="shared" ref="E40" si="196">TRUNC(E39*$B39,2)</f>
        <v>0</v>
      </c>
      <c r="F40" s="168">
        <f t="shared" ref="F40" si="197">TRUNC(F39*$B39,2)</f>
        <v>0</v>
      </c>
      <c r="G40" s="168">
        <f t="shared" ref="G40" si="198">TRUNC(G39*$B39,2)</f>
        <v>0</v>
      </c>
      <c r="H40" s="168">
        <f t="shared" ref="H40" si="199">TRUNC(H39*$B39,2)</f>
        <v>0</v>
      </c>
      <c r="I40" s="168">
        <f t="shared" ref="I40" si="200">TRUNC(I39*$B39,2)</f>
        <v>0</v>
      </c>
      <c r="J40" s="168">
        <f t="shared" ref="J40" si="201">TRUNC(J39*$B39,2)</f>
        <v>0</v>
      </c>
      <c r="K40" s="168">
        <f t="shared" ref="K40" si="202">TRUNC(K39*$B39,2)</f>
        <v>0</v>
      </c>
      <c r="L40" s="168">
        <f t="shared" ref="L40" si="203">TRUNC(L39*$B39,2)</f>
        <v>0</v>
      </c>
      <c r="M40" s="168">
        <f t="shared" ref="M40" si="204">TRUNC(M39*$B39,2)</f>
        <v>0</v>
      </c>
      <c r="N40" s="168">
        <f t="shared" ref="N40" si="205">TRUNC(N39*$B39,2)</f>
        <v>0</v>
      </c>
      <c r="O40" s="168">
        <f t="shared" ref="O40" si="206">TRUNC(O39*$B39,2)</f>
        <v>0</v>
      </c>
      <c r="P40" s="168">
        <f t="shared" ref="P40" si="207">TRUNC(P39*$B39,2)</f>
        <v>8520.01</v>
      </c>
      <c r="Q40" s="168">
        <f t="shared" ref="Q40" si="208">TRUNC(Q39*$B39,2)</f>
        <v>8520.01</v>
      </c>
      <c r="R40" s="168">
        <f t="shared" ref="R40" si="209">TRUNC(R39*$B39,2)</f>
        <v>8520.01</v>
      </c>
      <c r="S40" s="168">
        <f t="shared" ref="S40" si="210">TRUNC(S39*$B39,2)</f>
        <v>8520.01</v>
      </c>
    </row>
    <row r="41" spans="1:19" x14ac:dyDescent="0.25">
      <c r="A41" s="342" t="s">
        <v>103</v>
      </c>
      <c r="B41" s="343">
        <f>Somatório!E27</f>
        <v>145513.18</v>
      </c>
      <c r="C41" s="344" t="s">
        <v>121</v>
      </c>
      <c r="D41" s="166"/>
      <c r="E41" s="166"/>
      <c r="F41" s="166"/>
      <c r="G41" s="165">
        <v>0.1</v>
      </c>
      <c r="H41" s="165">
        <v>0.15</v>
      </c>
      <c r="I41" s="165">
        <v>0.1</v>
      </c>
      <c r="J41" s="165">
        <v>0.1</v>
      </c>
      <c r="K41" s="165">
        <v>0.2</v>
      </c>
      <c r="L41" s="165">
        <v>0.1</v>
      </c>
      <c r="M41" s="166"/>
      <c r="N41" s="165">
        <v>0.15</v>
      </c>
      <c r="O41" s="165">
        <v>0.1</v>
      </c>
      <c r="P41" s="166"/>
      <c r="Q41" s="166"/>
      <c r="R41" s="166"/>
      <c r="S41" s="166"/>
    </row>
    <row r="42" spans="1:19" x14ac:dyDescent="0.25">
      <c r="A42" s="342" t="s">
        <v>103</v>
      </c>
      <c r="B42" s="343"/>
      <c r="C42" s="344" t="s">
        <v>121</v>
      </c>
      <c r="D42" s="168">
        <f>TRUNC(D41*$B41,2)</f>
        <v>0</v>
      </c>
      <c r="E42" s="168">
        <f t="shared" ref="E42" si="211">TRUNC(E41*$B41,2)</f>
        <v>0</v>
      </c>
      <c r="F42" s="168">
        <f t="shared" ref="F42" si="212">TRUNC(F41*$B41,2)</f>
        <v>0</v>
      </c>
      <c r="G42" s="168">
        <f t="shared" ref="G42" si="213">TRUNC(G41*$B41,2)</f>
        <v>14551.31</v>
      </c>
      <c r="H42" s="168">
        <f t="shared" ref="H42" si="214">TRUNC(H41*$B41,2)</f>
        <v>21826.97</v>
      </c>
      <c r="I42" s="168">
        <f t="shared" ref="I42" si="215">TRUNC(I41*$B41,2)</f>
        <v>14551.31</v>
      </c>
      <c r="J42" s="168">
        <f t="shared" ref="J42" si="216">TRUNC(J41*$B41,2)</f>
        <v>14551.31</v>
      </c>
      <c r="K42" s="168">
        <f t="shared" ref="K42" si="217">TRUNC(K41*$B41,2)</f>
        <v>29102.63</v>
      </c>
      <c r="L42" s="168">
        <f t="shared" ref="L42" si="218">TRUNC(L41*$B41,2)</f>
        <v>14551.31</v>
      </c>
      <c r="M42" s="168">
        <f t="shared" ref="M42" si="219">TRUNC(M41*$B41,2)</f>
        <v>0</v>
      </c>
      <c r="N42" s="168">
        <f t="shared" ref="N42" si="220">TRUNC(N41*$B41,2)</f>
        <v>21826.97</v>
      </c>
      <c r="O42" s="168">
        <f t="shared" ref="O42" si="221">TRUNC(O41*$B41,2)</f>
        <v>14551.31</v>
      </c>
      <c r="P42" s="168">
        <f t="shared" ref="P42" si="222">TRUNC(P41*$B41,2)</f>
        <v>0</v>
      </c>
      <c r="Q42" s="168">
        <f t="shared" ref="Q42" si="223">TRUNC(Q41*$B41,2)</f>
        <v>0</v>
      </c>
      <c r="R42" s="168">
        <f t="shared" ref="R42" si="224">TRUNC(R41*$B41,2)</f>
        <v>0</v>
      </c>
      <c r="S42" s="168">
        <f t="shared" ref="S42" si="225">TRUNC(S41*$B41,2)</f>
        <v>0</v>
      </c>
    </row>
    <row r="43" spans="1:19" x14ac:dyDescent="0.25">
      <c r="A43" s="342" t="s">
        <v>105</v>
      </c>
      <c r="B43" s="343">
        <f>Somatório!E28</f>
        <v>52219.03</v>
      </c>
      <c r="C43" s="344" t="s">
        <v>121</v>
      </c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5">
        <v>0.4</v>
      </c>
      <c r="O43" s="165">
        <v>0.4</v>
      </c>
      <c r="P43" s="166"/>
      <c r="Q43" s="165">
        <v>0.1</v>
      </c>
      <c r="R43" s="165">
        <v>0.1</v>
      </c>
      <c r="S43" s="166"/>
    </row>
    <row r="44" spans="1:19" x14ac:dyDescent="0.25">
      <c r="A44" s="342" t="s">
        <v>105</v>
      </c>
      <c r="B44" s="343"/>
      <c r="C44" s="344" t="s">
        <v>121</v>
      </c>
      <c r="D44" s="168">
        <f>TRUNC(D43*$B43,2)</f>
        <v>0</v>
      </c>
      <c r="E44" s="168">
        <f t="shared" ref="E44" si="226">TRUNC(E43*$B43,2)</f>
        <v>0</v>
      </c>
      <c r="F44" s="168">
        <f t="shared" ref="F44" si="227">TRUNC(F43*$B43,2)</f>
        <v>0</v>
      </c>
      <c r="G44" s="168">
        <f t="shared" ref="G44" si="228">TRUNC(G43*$B43,2)</f>
        <v>0</v>
      </c>
      <c r="H44" s="168">
        <f t="shared" ref="H44" si="229">TRUNC(H43*$B43,2)</f>
        <v>0</v>
      </c>
      <c r="I44" s="168">
        <f t="shared" ref="I44" si="230">TRUNC(I43*$B43,2)</f>
        <v>0</v>
      </c>
      <c r="J44" s="168">
        <f t="shared" ref="J44" si="231">TRUNC(J43*$B43,2)</f>
        <v>0</v>
      </c>
      <c r="K44" s="168">
        <f t="shared" ref="K44" si="232">TRUNC(K43*$B43,2)</f>
        <v>0</v>
      </c>
      <c r="L44" s="168">
        <f t="shared" ref="L44" si="233">TRUNC(L43*$B43,2)</f>
        <v>0</v>
      </c>
      <c r="M44" s="168">
        <f t="shared" ref="M44" si="234">TRUNC(M43*$B43,2)</f>
        <v>0</v>
      </c>
      <c r="N44" s="168">
        <f t="shared" ref="N44" si="235">TRUNC(N43*$B43,2)</f>
        <v>20887.61</v>
      </c>
      <c r="O44" s="168">
        <f t="shared" ref="O44" si="236">TRUNC(O43*$B43,2)</f>
        <v>20887.61</v>
      </c>
      <c r="P44" s="168">
        <f t="shared" ref="P44" si="237">TRUNC(P43*$B43,2)</f>
        <v>0</v>
      </c>
      <c r="Q44" s="168">
        <f t="shared" ref="Q44" si="238">TRUNC(Q43*$B43,2)</f>
        <v>5221.8999999999996</v>
      </c>
      <c r="R44" s="168">
        <f t="shared" ref="R44" si="239">TRUNC(R43*$B43,2)</f>
        <v>5221.8999999999996</v>
      </c>
      <c r="S44" s="168">
        <f t="shared" ref="S44" si="240">TRUNC(S43*$B43,2)</f>
        <v>0</v>
      </c>
    </row>
    <row r="45" spans="1:19" x14ac:dyDescent="0.25">
      <c r="A45" s="342" t="s">
        <v>107</v>
      </c>
      <c r="B45" s="343">
        <f>Somatório!E29</f>
        <v>294622.89</v>
      </c>
      <c r="C45" s="344" t="s">
        <v>121</v>
      </c>
      <c r="D45" s="166"/>
      <c r="E45" s="166"/>
      <c r="F45" s="166"/>
      <c r="G45" s="165">
        <v>0.1</v>
      </c>
      <c r="H45" s="165">
        <v>0.15</v>
      </c>
      <c r="I45" s="165">
        <v>0.1</v>
      </c>
      <c r="J45" s="165">
        <v>0.1</v>
      </c>
      <c r="K45" s="165">
        <v>0.2</v>
      </c>
      <c r="L45" s="165">
        <v>0.1</v>
      </c>
      <c r="M45" s="166"/>
      <c r="N45" s="165">
        <v>0.15</v>
      </c>
      <c r="O45" s="165">
        <v>0.1</v>
      </c>
      <c r="P45" s="166"/>
      <c r="Q45" s="166"/>
      <c r="R45" s="166"/>
      <c r="S45" s="166"/>
    </row>
    <row r="46" spans="1:19" x14ac:dyDescent="0.25">
      <c r="A46" s="342" t="s">
        <v>107</v>
      </c>
      <c r="B46" s="343"/>
      <c r="C46" s="344" t="s">
        <v>121</v>
      </c>
      <c r="D46" s="168">
        <f>TRUNC(D45*$B45,2)</f>
        <v>0</v>
      </c>
      <c r="E46" s="168">
        <f t="shared" ref="E46" si="241">TRUNC(E45*$B45,2)</f>
        <v>0</v>
      </c>
      <c r="F46" s="168">
        <f t="shared" ref="F46" si="242">TRUNC(F45*$B45,2)</f>
        <v>0</v>
      </c>
      <c r="G46" s="168">
        <f t="shared" ref="G46" si="243">TRUNC(G45*$B45,2)</f>
        <v>29462.28</v>
      </c>
      <c r="H46" s="168">
        <f t="shared" ref="H46" si="244">TRUNC(H45*$B45,2)</f>
        <v>44193.43</v>
      </c>
      <c r="I46" s="168">
        <f t="shared" ref="I46" si="245">TRUNC(I45*$B45,2)</f>
        <v>29462.28</v>
      </c>
      <c r="J46" s="168">
        <f t="shared" ref="J46" si="246">TRUNC(J45*$B45,2)</f>
        <v>29462.28</v>
      </c>
      <c r="K46" s="168">
        <f t="shared" ref="K46" si="247">TRUNC(K45*$B45,2)</f>
        <v>58924.57</v>
      </c>
      <c r="L46" s="168">
        <f t="shared" ref="L46" si="248">TRUNC(L45*$B45,2)</f>
        <v>29462.28</v>
      </c>
      <c r="M46" s="168">
        <f t="shared" ref="M46" si="249">TRUNC(M45*$B45,2)</f>
        <v>0</v>
      </c>
      <c r="N46" s="168">
        <f t="shared" ref="N46" si="250">TRUNC(N45*$B45,2)</f>
        <v>44193.43</v>
      </c>
      <c r="O46" s="168">
        <f t="shared" ref="O46" si="251">TRUNC(O45*$B45,2)</f>
        <v>29462.28</v>
      </c>
      <c r="P46" s="168">
        <f t="shared" ref="P46" si="252">TRUNC(P45*$B45,2)</f>
        <v>0</v>
      </c>
      <c r="Q46" s="168">
        <f t="shared" ref="Q46" si="253">TRUNC(Q45*$B45,2)</f>
        <v>0</v>
      </c>
      <c r="R46" s="168">
        <f t="shared" ref="R46" si="254">TRUNC(R45*$B45,2)</f>
        <v>0</v>
      </c>
      <c r="S46" s="168">
        <f t="shared" ref="S46" si="255">TRUNC(S45*$B45,2)</f>
        <v>0</v>
      </c>
    </row>
    <row r="47" spans="1:19" x14ac:dyDescent="0.25">
      <c r="A47" s="342" t="s">
        <v>109</v>
      </c>
      <c r="B47" s="343">
        <f>Somatório!E30</f>
        <v>11422.06</v>
      </c>
      <c r="C47" s="344" t="s">
        <v>121</v>
      </c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5">
        <v>0.5</v>
      </c>
      <c r="S47" s="165">
        <v>0.5</v>
      </c>
    </row>
    <row r="48" spans="1:19" x14ac:dyDescent="0.25">
      <c r="A48" s="342" t="s">
        <v>109</v>
      </c>
      <c r="B48" s="343"/>
      <c r="C48" s="344" t="s">
        <v>121</v>
      </c>
      <c r="D48" s="168">
        <f>TRUNC(D47*$B47,2)</f>
        <v>0</v>
      </c>
      <c r="E48" s="168">
        <f t="shared" ref="E48" si="256">TRUNC(E47*$B47,2)</f>
        <v>0</v>
      </c>
      <c r="F48" s="168">
        <f t="shared" ref="F48" si="257">TRUNC(F47*$B47,2)</f>
        <v>0</v>
      </c>
      <c r="G48" s="168">
        <f t="shared" ref="G48" si="258">TRUNC(G47*$B47,2)</f>
        <v>0</v>
      </c>
      <c r="H48" s="168">
        <f t="shared" ref="H48" si="259">TRUNC(H47*$B47,2)</f>
        <v>0</v>
      </c>
      <c r="I48" s="168">
        <f t="shared" ref="I48" si="260">TRUNC(I47*$B47,2)</f>
        <v>0</v>
      </c>
      <c r="J48" s="168">
        <f t="shared" ref="J48" si="261">TRUNC(J47*$B47,2)</f>
        <v>0</v>
      </c>
      <c r="K48" s="168">
        <f t="shared" ref="K48" si="262">TRUNC(K47*$B47,2)</f>
        <v>0</v>
      </c>
      <c r="L48" s="168">
        <f t="shared" ref="L48" si="263">TRUNC(L47*$B47,2)</f>
        <v>0</v>
      </c>
      <c r="M48" s="168">
        <f t="shared" ref="M48" si="264">TRUNC(M47*$B47,2)</f>
        <v>0</v>
      </c>
      <c r="N48" s="168">
        <f t="shared" ref="N48" si="265">TRUNC(N47*$B47,2)</f>
        <v>0</v>
      </c>
      <c r="O48" s="168">
        <f t="shared" ref="O48" si="266">TRUNC(O47*$B47,2)</f>
        <v>0</v>
      </c>
      <c r="P48" s="168">
        <f t="shared" ref="P48" si="267">TRUNC(P47*$B47,2)</f>
        <v>0</v>
      </c>
      <c r="Q48" s="168">
        <f t="shared" ref="Q48" si="268">TRUNC(Q47*$B47,2)</f>
        <v>0</v>
      </c>
      <c r="R48" s="168">
        <f t="shared" ref="R48" si="269">TRUNC(R47*$B47,2)</f>
        <v>5711.03</v>
      </c>
      <c r="S48" s="168">
        <f t="shared" ref="S48" si="270">TRUNC(S47*$B47,2)</f>
        <v>5711.03</v>
      </c>
    </row>
    <row r="49" spans="1:19" x14ac:dyDescent="0.25">
      <c r="A49" s="342" t="s">
        <v>111</v>
      </c>
      <c r="B49" s="343">
        <f>Somatório!E31</f>
        <v>9340.8799999999992</v>
      </c>
      <c r="C49" s="344" t="s">
        <v>121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5">
        <v>1</v>
      </c>
      <c r="Q49" s="166"/>
      <c r="R49" s="166"/>
      <c r="S49" s="166"/>
    </row>
    <row r="50" spans="1:19" x14ac:dyDescent="0.25">
      <c r="A50" s="342" t="s">
        <v>111</v>
      </c>
      <c r="B50" s="343"/>
      <c r="C50" s="344" t="s">
        <v>121</v>
      </c>
      <c r="D50" s="168">
        <f>TRUNC(D49*$B49,2)</f>
        <v>0</v>
      </c>
      <c r="E50" s="168">
        <f t="shared" ref="E50" si="271">TRUNC(E49*$B49,2)</f>
        <v>0</v>
      </c>
      <c r="F50" s="168">
        <f t="shared" ref="F50" si="272">TRUNC(F49*$B49,2)</f>
        <v>0</v>
      </c>
      <c r="G50" s="168">
        <f t="shared" ref="G50" si="273">TRUNC(G49*$B49,2)</f>
        <v>0</v>
      </c>
      <c r="H50" s="168">
        <f t="shared" ref="H50" si="274">TRUNC(H49*$B49,2)</f>
        <v>0</v>
      </c>
      <c r="I50" s="168">
        <f t="shared" ref="I50" si="275">TRUNC(I49*$B49,2)</f>
        <v>0</v>
      </c>
      <c r="J50" s="168">
        <f t="shared" ref="J50" si="276">TRUNC(J49*$B49,2)</f>
        <v>0</v>
      </c>
      <c r="K50" s="168">
        <f t="shared" ref="K50" si="277">TRUNC(K49*$B49,2)</f>
        <v>0</v>
      </c>
      <c r="L50" s="168">
        <f t="shared" ref="L50" si="278">TRUNC(L49*$B49,2)</f>
        <v>0</v>
      </c>
      <c r="M50" s="168">
        <f t="shared" ref="M50" si="279">TRUNC(M49*$B49,2)</f>
        <v>0</v>
      </c>
      <c r="N50" s="168">
        <f t="shared" ref="N50" si="280">TRUNC(N49*$B49,2)</f>
        <v>0</v>
      </c>
      <c r="O50" s="168">
        <f t="shared" ref="O50" si="281">TRUNC(O49*$B49,2)</f>
        <v>0</v>
      </c>
      <c r="P50" s="168">
        <f t="shared" ref="P50" si="282">TRUNC(P49*$B49,2)</f>
        <v>9340.8799999999992</v>
      </c>
      <c r="Q50" s="168">
        <f t="shared" ref="Q50" si="283">TRUNC(Q49*$B49,2)</f>
        <v>0</v>
      </c>
      <c r="R50" s="168">
        <f t="shared" ref="R50" si="284">TRUNC(R49*$B49,2)</f>
        <v>0</v>
      </c>
      <c r="S50" s="168">
        <f t="shared" ref="S50" si="285">TRUNC(S49*$B49,2)</f>
        <v>0</v>
      </c>
    </row>
    <row r="51" spans="1:19" x14ac:dyDescent="0.25">
      <c r="A51" s="342" t="s">
        <v>126</v>
      </c>
      <c r="B51" s="343">
        <f>Somatório!E32</f>
        <v>185150.46</v>
      </c>
      <c r="C51" s="344" t="s">
        <v>121</v>
      </c>
      <c r="D51" s="165">
        <v>6.25E-2</v>
      </c>
      <c r="E51" s="165">
        <v>6.25E-2</v>
      </c>
      <c r="F51" s="165">
        <v>6.25E-2</v>
      </c>
      <c r="G51" s="165">
        <v>6.25E-2</v>
      </c>
      <c r="H51" s="165">
        <v>6.25E-2</v>
      </c>
      <c r="I51" s="165">
        <v>6.25E-2</v>
      </c>
      <c r="J51" s="165">
        <v>6.25E-2</v>
      </c>
      <c r="K51" s="165">
        <v>6.25E-2</v>
      </c>
      <c r="L51" s="165">
        <v>6.25E-2</v>
      </c>
      <c r="M51" s="165">
        <v>6.25E-2</v>
      </c>
      <c r="N51" s="165">
        <v>6.25E-2</v>
      </c>
      <c r="O51" s="165">
        <v>6.25E-2</v>
      </c>
      <c r="P51" s="165">
        <v>6.25E-2</v>
      </c>
      <c r="Q51" s="165">
        <v>6.25E-2</v>
      </c>
      <c r="R51" s="165">
        <v>6.25E-2</v>
      </c>
      <c r="S51" s="165">
        <v>6.25E-2</v>
      </c>
    </row>
    <row r="52" spans="1:19" x14ac:dyDescent="0.25">
      <c r="A52" s="342" t="s">
        <v>126</v>
      </c>
      <c r="B52" s="343"/>
      <c r="C52" s="344" t="s">
        <v>121</v>
      </c>
      <c r="D52" s="168">
        <f>TRUNC(D51*$B51,2)</f>
        <v>11571.9</v>
      </c>
      <c r="E52" s="168">
        <f t="shared" ref="E52" si="286">TRUNC(E51*$B51,2)</f>
        <v>11571.9</v>
      </c>
      <c r="F52" s="168">
        <f t="shared" ref="F52" si="287">TRUNC(F51*$B51,2)</f>
        <v>11571.9</v>
      </c>
      <c r="G52" s="168">
        <f t="shared" ref="G52" si="288">TRUNC(G51*$B51,2)</f>
        <v>11571.9</v>
      </c>
      <c r="H52" s="168">
        <f t="shared" ref="H52" si="289">TRUNC(H51*$B51,2)</f>
        <v>11571.9</v>
      </c>
      <c r="I52" s="168">
        <f t="shared" ref="I52" si="290">TRUNC(I51*$B51,2)</f>
        <v>11571.9</v>
      </c>
      <c r="J52" s="168">
        <f t="shared" ref="J52" si="291">TRUNC(J51*$B51,2)</f>
        <v>11571.9</v>
      </c>
      <c r="K52" s="168">
        <f t="shared" ref="K52" si="292">TRUNC(K51*$B51,2)</f>
        <v>11571.9</v>
      </c>
      <c r="L52" s="168">
        <f t="shared" ref="L52" si="293">TRUNC(L51*$B51,2)</f>
        <v>11571.9</v>
      </c>
      <c r="M52" s="168">
        <f t="shared" ref="M52" si="294">TRUNC(M51*$B51,2)</f>
        <v>11571.9</v>
      </c>
      <c r="N52" s="168">
        <f t="shared" ref="N52" si="295">TRUNC(N51*$B51,2)</f>
        <v>11571.9</v>
      </c>
      <c r="O52" s="168">
        <f t="shared" ref="O52" si="296">TRUNC(O51*$B51,2)</f>
        <v>11571.9</v>
      </c>
      <c r="P52" s="168">
        <f t="shared" ref="P52" si="297">TRUNC(P51*$B51,2)</f>
        <v>11571.9</v>
      </c>
      <c r="Q52" s="168">
        <f t="shared" ref="Q52" si="298">TRUNC(Q51*$B51,2)</f>
        <v>11571.9</v>
      </c>
      <c r="R52" s="168">
        <f t="shared" ref="R52" si="299">TRUNC(R51*$B51,2)</f>
        <v>11571.9</v>
      </c>
      <c r="S52" s="168">
        <f t="shared" ref="S52" si="300">TRUNC(S51*$B51,2)</f>
        <v>11571.9</v>
      </c>
    </row>
    <row r="53" spans="1:19" x14ac:dyDescent="0.25">
      <c r="A53" s="342" t="s">
        <v>115</v>
      </c>
      <c r="B53" s="343">
        <f>Somatório!E33</f>
        <v>205464.4</v>
      </c>
      <c r="C53" s="344" t="s">
        <v>121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5">
        <v>0.05</v>
      </c>
      <c r="O53" s="165">
        <v>0.2</v>
      </c>
      <c r="P53" s="165">
        <v>0.4</v>
      </c>
      <c r="Q53" s="165">
        <v>0.2</v>
      </c>
      <c r="R53" s="165">
        <v>0.1</v>
      </c>
      <c r="S53" s="165">
        <v>0.05</v>
      </c>
    </row>
    <row r="54" spans="1:19" x14ac:dyDescent="0.25">
      <c r="A54" s="342" t="s">
        <v>115</v>
      </c>
      <c r="B54" s="343"/>
      <c r="C54" s="344" t="s">
        <v>121</v>
      </c>
      <c r="D54" s="168">
        <f>TRUNC(D53*$B53,2)</f>
        <v>0</v>
      </c>
      <c r="E54" s="168">
        <f t="shared" ref="E54" si="301">TRUNC(E53*$B53,2)</f>
        <v>0</v>
      </c>
      <c r="F54" s="168">
        <f t="shared" ref="F54" si="302">TRUNC(F53*$B53,2)</f>
        <v>0</v>
      </c>
      <c r="G54" s="168">
        <f t="shared" ref="G54" si="303">TRUNC(G53*$B53,2)</f>
        <v>0</v>
      </c>
      <c r="H54" s="168">
        <f t="shared" ref="H54" si="304">TRUNC(H53*$B53,2)</f>
        <v>0</v>
      </c>
      <c r="I54" s="168">
        <f t="shared" ref="I54" si="305">TRUNC(I53*$B53,2)</f>
        <v>0</v>
      </c>
      <c r="J54" s="168">
        <f t="shared" ref="J54" si="306">TRUNC(J53*$B53,2)</f>
        <v>0</v>
      </c>
      <c r="K54" s="168">
        <f t="shared" ref="K54" si="307">TRUNC(K53*$B53,2)</f>
        <v>0</v>
      </c>
      <c r="L54" s="168">
        <f t="shared" ref="L54" si="308">TRUNC(L53*$B53,2)</f>
        <v>0</v>
      </c>
      <c r="M54" s="168">
        <f t="shared" ref="M54" si="309">TRUNC(M53*$B53,2)</f>
        <v>0</v>
      </c>
      <c r="N54" s="168">
        <f t="shared" ref="N54" si="310">TRUNC(N53*$B53,2)</f>
        <v>10273.219999999999</v>
      </c>
      <c r="O54" s="168">
        <f t="shared" ref="O54" si="311">TRUNC(O53*$B53,2)</f>
        <v>41092.879999999997</v>
      </c>
      <c r="P54" s="168">
        <f t="shared" ref="P54" si="312">TRUNC(P53*$B53,2)</f>
        <v>82185.759999999995</v>
      </c>
      <c r="Q54" s="168">
        <f t="shared" ref="Q54" si="313">TRUNC(Q53*$B53,2)</f>
        <v>41092.879999999997</v>
      </c>
      <c r="R54" s="168">
        <f t="shared" ref="R54" si="314">TRUNC(R53*$B53,2)</f>
        <v>20546.439999999999</v>
      </c>
      <c r="S54" s="168">
        <f t="shared" ref="S54" si="315">TRUNC(S53*$B53,2)</f>
        <v>10273.219999999999</v>
      </c>
    </row>
    <row r="55" spans="1:19" x14ac:dyDescent="0.25">
      <c r="A55" s="342" t="s">
        <v>117</v>
      </c>
      <c r="B55" s="343">
        <f>Somatório!E34</f>
        <v>305399.34999999998</v>
      </c>
      <c r="C55" s="344" t="s">
        <v>121</v>
      </c>
      <c r="D55" s="165">
        <v>6.25E-2</v>
      </c>
      <c r="E55" s="165">
        <v>6.25E-2</v>
      </c>
      <c r="F55" s="165">
        <v>6.25E-2</v>
      </c>
      <c r="G55" s="165">
        <v>6.25E-2</v>
      </c>
      <c r="H55" s="165">
        <v>6.25E-2</v>
      </c>
      <c r="I55" s="165">
        <v>6.25E-2</v>
      </c>
      <c r="J55" s="165">
        <v>6.25E-2</v>
      </c>
      <c r="K55" s="165">
        <v>6.25E-2</v>
      </c>
      <c r="L55" s="165">
        <v>6.25E-2</v>
      </c>
      <c r="M55" s="165">
        <v>6.25E-2</v>
      </c>
      <c r="N55" s="165">
        <v>6.25E-2</v>
      </c>
      <c r="O55" s="165">
        <v>6.25E-2</v>
      </c>
      <c r="P55" s="165">
        <v>6.25E-2</v>
      </c>
      <c r="Q55" s="165">
        <v>6.25E-2</v>
      </c>
      <c r="R55" s="165">
        <v>6.25E-2</v>
      </c>
      <c r="S55" s="165">
        <v>6.25E-2</v>
      </c>
    </row>
    <row r="56" spans="1:19" x14ac:dyDescent="0.25">
      <c r="A56" s="342" t="s">
        <v>117</v>
      </c>
      <c r="B56" s="343"/>
      <c r="C56" s="344" t="s">
        <v>121</v>
      </c>
      <c r="D56" s="168">
        <f>TRUNC(D55*$B55,2)</f>
        <v>19087.45</v>
      </c>
      <c r="E56" s="168">
        <f t="shared" ref="E56" si="316">TRUNC(E55*$B55,2)</f>
        <v>19087.45</v>
      </c>
      <c r="F56" s="168">
        <f t="shared" ref="F56" si="317">TRUNC(F55*$B55,2)</f>
        <v>19087.45</v>
      </c>
      <c r="G56" s="168">
        <f t="shared" ref="G56" si="318">TRUNC(G55*$B55,2)</f>
        <v>19087.45</v>
      </c>
      <c r="H56" s="168">
        <f t="shared" ref="H56" si="319">TRUNC(H55*$B55,2)</f>
        <v>19087.45</v>
      </c>
      <c r="I56" s="168">
        <f t="shared" ref="I56" si="320">TRUNC(I55*$B55,2)</f>
        <v>19087.45</v>
      </c>
      <c r="J56" s="168">
        <f t="shared" ref="J56" si="321">TRUNC(J55*$B55,2)</f>
        <v>19087.45</v>
      </c>
      <c r="K56" s="168">
        <f t="shared" ref="K56" si="322">TRUNC(K55*$B55,2)</f>
        <v>19087.45</v>
      </c>
      <c r="L56" s="168">
        <f t="shared" ref="L56" si="323">TRUNC(L55*$B55,2)</f>
        <v>19087.45</v>
      </c>
      <c r="M56" s="168">
        <f t="shared" ref="M56" si="324">TRUNC(M55*$B55,2)</f>
        <v>19087.45</v>
      </c>
      <c r="N56" s="168">
        <f t="shared" ref="N56" si="325">TRUNC(N55*$B55,2)</f>
        <v>19087.45</v>
      </c>
      <c r="O56" s="168">
        <f t="shared" ref="O56" si="326">TRUNC(O55*$B55,2)</f>
        <v>19087.45</v>
      </c>
      <c r="P56" s="168">
        <f t="shared" ref="P56" si="327">TRUNC(P55*$B55,2)</f>
        <v>19087.45</v>
      </c>
      <c r="Q56" s="168">
        <f t="shared" ref="Q56" si="328">TRUNC(Q55*$B55,2)</f>
        <v>19087.45</v>
      </c>
      <c r="R56" s="168">
        <f t="shared" ref="R56" si="329">TRUNC(R55*$B55,2)</f>
        <v>19087.45</v>
      </c>
      <c r="S56" s="168">
        <f t="shared" ref="S56" si="330">TRUNC(S55*$B55,2)</f>
        <v>19087.45</v>
      </c>
    </row>
    <row r="57" spans="1:19" s="34" customFormat="1" x14ac:dyDescent="0.25">
      <c r="A57" s="346"/>
      <c r="B57" s="346"/>
      <c r="C57" s="169" t="s">
        <v>127</v>
      </c>
      <c r="D57" s="160">
        <f>D58/$B$10</f>
        <v>8.5167253999584622E-2</v>
      </c>
      <c r="E57" s="160">
        <f>E58/$B$10</f>
        <v>6.6302802055965046E-2</v>
      </c>
      <c r="F57" s="160">
        <f t="shared" ref="F57:S57" si="331">F58/$B$10</f>
        <v>7.036956914751781E-2</v>
      </c>
      <c r="G57" s="160">
        <f t="shared" si="331"/>
        <v>7.7236357258677266E-2</v>
      </c>
      <c r="H57" s="160">
        <f t="shared" si="331"/>
        <v>7.2637075943829427E-2</v>
      </c>
      <c r="I57" s="160">
        <f t="shared" si="331"/>
        <v>7.9878202632018863E-2</v>
      </c>
      <c r="J57" s="160">
        <f t="shared" si="331"/>
        <v>7.1850889375683027E-2</v>
      </c>
      <c r="K57" s="160">
        <f t="shared" si="331"/>
        <v>7.9885659718561361E-2</v>
      </c>
      <c r="L57" s="160">
        <f t="shared" si="331"/>
        <v>7.5122579331753772E-2</v>
      </c>
      <c r="M57" s="160">
        <f t="shared" si="331"/>
        <v>5.4971151318495316E-2</v>
      </c>
      <c r="N57" s="160">
        <f t="shared" si="331"/>
        <v>6.2508584459457908E-2</v>
      </c>
      <c r="O57" s="160">
        <f t="shared" si="331"/>
        <v>5.8264501766633656E-2</v>
      </c>
      <c r="P57" s="160">
        <f t="shared" si="331"/>
        <v>5.0812363719279628E-2</v>
      </c>
      <c r="Q57" s="160">
        <f t="shared" si="331"/>
        <v>4.3324752995132686E-2</v>
      </c>
      <c r="R57" s="160">
        <f t="shared" si="331"/>
        <v>2.8222516189313977E-2</v>
      </c>
      <c r="S57" s="160">
        <f t="shared" si="331"/>
        <v>2.344574008809552E-2</v>
      </c>
    </row>
    <row r="58" spans="1:19" s="34" customFormat="1" x14ac:dyDescent="0.25">
      <c r="A58" s="346"/>
      <c r="B58" s="347"/>
      <c r="C58" s="169" t="s">
        <v>128</v>
      </c>
      <c r="D58" s="32">
        <f t="shared" ref="D58:R58" si="332">D56+D54+D52+D50+D48+D46+D44+D42+D40+D38+D36+D34+D32+D30+D28+D26+D24+D22+D20+D18+D16+D14+D12+0.05</f>
        <v>285181.93</v>
      </c>
      <c r="E58" s="32">
        <f t="shared" si="332"/>
        <v>222014.44999999998</v>
      </c>
      <c r="F58" s="32">
        <f t="shared" si="332"/>
        <v>235631.99</v>
      </c>
      <c r="G58" s="32">
        <f t="shared" si="332"/>
        <v>258625.37999999998</v>
      </c>
      <c r="H58" s="32">
        <f t="shared" si="332"/>
        <v>243224.71999999997</v>
      </c>
      <c r="I58" s="32">
        <f t="shared" si="332"/>
        <v>267471.58</v>
      </c>
      <c r="J58" s="32">
        <f t="shared" si="332"/>
        <v>240592.18</v>
      </c>
      <c r="K58" s="32">
        <f t="shared" si="332"/>
        <v>267496.55</v>
      </c>
      <c r="L58" s="32">
        <f t="shared" si="332"/>
        <v>251547.41</v>
      </c>
      <c r="M58" s="32">
        <f t="shared" si="332"/>
        <v>184070.49999999997</v>
      </c>
      <c r="N58" s="32">
        <f t="shared" si="332"/>
        <v>209309.53999999995</v>
      </c>
      <c r="O58" s="32">
        <f t="shared" si="332"/>
        <v>195098.25999999995</v>
      </c>
      <c r="P58" s="32">
        <f t="shared" si="332"/>
        <v>170144.82999999996</v>
      </c>
      <c r="Q58" s="32">
        <f t="shared" si="332"/>
        <v>145072.62</v>
      </c>
      <c r="R58" s="32">
        <f t="shared" si="332"/>
        <v>94502.89</v>
      </c>
      <c r="S58" s="32">
        <f>S56+S54+S52+S50+S48+S46+S44+S42+S40+S38+S36+S34+S32+S30+S28+S26+S24+S22+S20+S18+S16+S14+S12+0.07</f>
        <v>78507.890000000014</v>
      </c>
    </row>
    <row r="59" spans="1:19" s="34" customFormat="1" x14ac:dyDescent="0.25">
      <c r="A59" s="346"/>
      <c r="B59" s="347"/>
      <c r="C59" s="169" t="s">
        <v>129</v>
      </c>
      <c r="D59" s="160">
        <f>D57</f>
        <v>8.5167253999584622E-2</v>
      </c>
      <c r="E59" s="160">
        <f>E57+D59</f>
        <v>0.15147005605554967</v>
      </c>
      <c r="F59" s="160">
        <f t="shared" ref="F59:S59" si="333">F57+E59</f>
        <v>0.22183962520306749</v>
      </c>
      <c r="G59" s="160">
        <f t="shared" si="333"/>
        <v>0.29907598246174477</v>
      </c>
      <c r="H59" s="160">
        <f t="shared" si="333"/>
        <v>0.37171305840557423</v>
      </c>
      <c r="I59" s="160">
        <f t="shared" si="333"/>
        <v>0.45159126103759306</v>
      </c>
      <c r="J59" s="160">
        <f t="shared" si="333"/>
        <v>0.52344215041327613</v>
      </c>
      <c r="K59" s="160">
        <f t="shared" si="333"/>
        <v>0.60332781013183745</v>
      </c>
      <c r="L59" s="160">
        <f t="shared" si="333"/>
        <v>0.67845038946359126</v>
      </c>
      <c r="M59" s="160">
        <f t="shared" si="333"/>
        <v>0.73342154078208655</v>
      </c>
      <c r="N59" s="160">
        <f t="shared" si="333"/>
        <v>0.79593012524154449</v>
      </c>
      <c r="O59" s="160">
        <f t="shared" si="333"/>
        <v>0.85419462700817816</v>
      </c>
      <c r="P59" s="160">
        <f t="shared" si="333"/>
        <v>0.90500699072745783</v>
      </c>
      <c r="Q59" s="160">
        <f t="shared" si="333"/>
        <v>0.94833174372259055</v>
      </c>
      <c r="R59" s="160">
        <f t="shared" si="333"/>
        <v>0.97655425991190448</v>
      </c>
      <c r="S59" s="160">
        <f t="shared" si="333"/>
        <v>1</v>
      </c>
    </row>
    <row r="60" spans="1:19" s="34" customFormat="1" x14ac:dyDescent="0.25">
      <c r="A60" s="346"/>
      <c r="B60" s="347"/>
      <c r="C60" s="169" t="s">
        <v>130</v>
      </c>
      <c r="D60" s="32">
        <f>D58</f>
        <v>285181.93</v>
      </c>
      <c r="E60" s="32">
        <f>E58+D60</f>
        <v>507196.38</v>
      </c>
      <c r="F60" s="32">
        <f t="shared" ref="F60:S60" si="334">F58+E60</f>
        <v>742828.37</v>
      </c>
      <c r="G60" s="32">
        <f t="shared" si="334"/>
        <v>1001453.75</v>
      </c>
      <c r="H60" s="32">
        <f t="shared" si="334"/>
        <v>1244678.47</v>
      </c>
      <c r="I60" s="32">
        <f t="shared" si="334"/>
        <v>1512150.05</v>
      </c>
      <c r="J60" s="32">
        <f t="shared" si="334"/>
        <v>1752742.23</v>
      </c>
      <c r="K60" s="32">
        <f t="shared" si="334"/>
        <v>2020238.78</v>
      </c>
      <c r="L60" s="32">
        <f t="shared" si="334"/>
        <v>2271786.19</v>
      </c>
      <c r="M60" s="32">
        <f t="shared" si="334"/>
        <v>2455856.69</v>
      </c>
      <c r="N60" s="32">
        <f t="shared" si="334"/>
        <v>2665166.23</v>
      </c>
      <c r="O60" s="32">
        <f t="shared" si="334"/>
        <v>2860264.4899999998</v>
      </c>
      <c r="P60" s="32">
        <f t="shared" si="334"/>
        <v>3030409.32</v>
      </c>
      <c r="Q60" s="32">
        <f t="shared" si="334"/>
        <v>3175481.94</v>
      </c>
      <c r="R60" s="32">
        <f t="shared" si="334"/>
        <v>3269984.83</v>
      </c>
      <c r="S60" s="32">
        <f t="shared" si="334"/>
        <v>3348492.72</v>
      </c>
    </row>
    <row r="63" spans="1:19" x14ac:dyDescent="0.25">
      <c r="A63" s="346"/>
      <c r="B63" s="346"/>
      <c r="C63" s="163" t="s">
        <v>127</v>
      </c>
      <c r="D63" s="167">
        <v>8.5199999999999998E-2</v>
      </c>
      <c r="E63" s="167">
        <v>6.6299999999999998E-2</v>
      </c>
      <c r="F63" s="167">
        <v>7.0400000000000004E-2</v>
      </c>
      <c r="G63" s="167">
        <v>7.7200000000000005E-2</v>
      </c>
      <c r="H63" s="167">
        <v>7.2599999999999998E-2</v>
      </c>
      <c r="I63" s="167">
        <v>7.9899999999999999E-2</v>
      </c>
      <c r="J63" s="167">
        <v>7.1900000000000006E-2</v>
      </c>
      <c r="K63" s="167">
        <v>7.9899999999999999E-2</v>
      </c>
      <c r="L63" s="167">
        <v>7.51E-2</v>
      </c>
      <c r="M63" s="167">
        <v>5.5E-2</v>
      </c>
      <c r="N63" s="167">
        <v>6.25E-2</v>
      </c>
      <c r="O63" s="167">
        <v>5.8299999999999998E-2</v>
      </c>
      <c r="P63" s="167">
        <v>5.0799999999999998E-2</v>
      </c>
      <c r="Q63" s="167">
        <v>4.3299999999999998E-2</v>
      </c>
      <c r="R63" s="167">
        <v>2.8199999999999999E-2</v>
      </c>
      <c r="S63" s="167">
        <v>2.3400000000000001E-2</v>
      </c>
    </row>
    <row r="64" spans="1:19" x14ac:dyDescent="0.25">
      <c r="A64" s="346"/>
      <c r="B64" s="347"/>
      <c r="C64" s="163" t="s">
        <v>128</v>
      </c>
      <c r="D64" s="9">
        <v>343703.2</v>
      </c>
      <c r="E64" s="9">
        <v>267573.34000000003</v>
      </c>
      <c r="F64" s="9">
        <v>283985.26</v>
      </c>
      <c r="G64" s="9">
        <v>311697.08</v>
      </c>
      <c r="H64" s="9">
        <v>293136.11</v>
      </c>
      <c r="I64" s="9">
        <v>322358.62</v>
      </c>
      <c r="J64" s="9">
        <v>289963.37</v>
      </c>
      <c r="K64" s="9">
        <v>322388.69</v>
      </c>
      <c r="L64" s="9">
        <v>303166.67</v>
      </c>
      <c r="M64" s="9">
        <v>221843.02</v>
      </c>
      <c r="N64" s="9">
        <v>252261.28</v>
      </c>
      <c r="O64" s="9">
        <v>235133.75</v>
      </c>
      <c r="P64" s="9">
        <v>205059.69</v>
      </c>
      <c r="Q64" s="9">
        <v>174842.5</v>
      </c>
      <c r="R64" s="9">
        <v>113895.5</v>
      </c>
      <c r="S64" s="9">
        <v>94618.2</v>
      </c>
    </row>
    <row r="65" spans="1:19" x14ac:dyDescent="0.25">
      <c r="A65" s="346"/>
      <c r="B65" s="347"/>
      <c r="C65" s="163" t="s">
        <v>129</v>
      </c>
      <c r="D65" s="167">
        <v>8.5199999999999998E-2</v>
      </c>
      <c r="E65" s="167">
        <v>0.1515</v>
      </c>
      <c r="F65" s="167">
        <v>0.22189999999999999</v>
      </c>
      <c r="G65" s="167">
        <v>0.29909999999999998</v>
      </c>
      <c r="H65" s="167">
        <v>0.37169999999999997</v>
      </c>
      <c r="I65" s="167">
        <v>0.4516</v>
      </c>
      <c r="J65" s="167">
        <v>0.52349999999999997</v>
      </c>
      <c r="K65" s="167">
        <v>0.60340000000000005</v>
      </c>
      <c r="L65" s="167">
        <v>0.67849999999999999</v>
      </c>
      <c r="M65" s="167">
        <v>0.73350000000000004</v>
      </c>
      <c r="N65" s="167">
        <v>0.79600000000000004</v>
      </c>
      <c r="O65" s="167">
        <v>0.85429999999999995</v>
      </c>
      <c r="P65" s="167">
        <v>0.90510000000000002</v>
      </c>
      <c r="Q65" s="167">
        <v>0.94840000000000002</v>
      </c>
      <c r="R65" s="167">
        <v>0.97660000000000002</v>
      </c>
      <c r="S65" s="167">
        <v>1</v>
      </c>
    </row>
    <row r="66" spans="1:19" x14ac:dyDescent="0.25">
      <c r="A66" s="346"/>
      <c r="B66" s="347"/>
      <c r="C66" s="163" t="s">
        <v>130</v>
      </c>
      <c r="D66" s="9">
        <v>343703.2</v>
      </c>
      <c r="E66" s="9">
        <v>611276.54</v>
      </c>
      <c r="F66" s="9">
        <v>895261.8</v>
      </c>
      <c r="G66" s="9">
        <v>1206958.8799999999</v>
      </c>
      <c r="H66" s="9">
        <v>1500094.99</v>
      </c>
      <c r="I66" s="9">
        <v>1822453.61</v>
      </c>
      <c r="J66" s="9">
        <v>2112416.98</v>
      </c>
      <c r="K66" s="9">
        <v>2434805.67</v>
      </c>
      <c r="L66" s="9">
        <v>2737972.34</v>
      </c>
      <c r="M66" s="9">
        <v>2959815.36</v>
      </c>
      <c r="N66" s="9">
        <v>3212076.64</v>
      </c>
      <c r="O66" s="9">
        <v>3447210.39</v>
      </c>
      <c r="P66" s="9">
        <v>3652270.0800000001</v>
      </c>
      <c r="Q66" s="9">
        <v>3827112.58</v>
      </c>
      <c r="R66" s="9">
        <v>3941008.08</v>
      </c>
      <c r="S66" s="9">
        <v>4035626.28</v>
      </c>
    </row>
  </sheetData>
  <mergeCells count="73">
    <mergeCell ref="A63:B66"/>
    <mergeCell ref="A55:A56"/>
    <mergeCell ref="B55:B56"/>
    <mergeCell ref="C55:C56"/>
    <mergeCell ref="A57:B60"/>
    <mergeCell ref="A51:A52"/>
    <mergeCell ref="B51:B52"/>
    <mergeCell ref="C51:C52"/>
    <mergeCell ref="A53:A54"/>
    <mergeCell ref="B53:B54"/>
    <mergeCell ref="C53:C54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49:A50"/>
    <mergeCell ref="B49:B50"/>
    <mergeCell ref="C49:C50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8:S8"/>
    <mergeCell ref="A15:A16"/>
    <mergeCell ref="B15:B16"/>
    <mergeCell ref="C15:C16"/>
    <mergeCell ref="A17:A18"/>
    <mergeCell ref="B17:B18"/>
    <mergeCell ref="C17:C18"/>
    <mergeCell ref="A9:A10"/>
    <mergeCell ref="A11:A12"/>
    <mergeCell ref="B11:B12"/>
    <mergeCell ref="C11:C12"/>
    <mergeCell ref="A13:A14"/>
    <mergeCell ref="B13:B14"/>
    <mergeCell ref="C13:C14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3" fitToHeight="0" orientation="landscape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7171" r:id="rId4">
          <objectPr defaultSize="0" autoPict="0" r:id="rId5">
            <anchor moveWithCells="1" sizeWithCells="1">
              <from>
                <xdr:col>18</xdr:col>
                <xdr:colOff>266700</xdr:colOff>
                <xdr:row>0</xdr:row>
                <xdr:rowOff>76200</xdr:rowOff>
              </from>
              <to>
                <xdr:col>18</xdr:col>
                <xdr:colOff>731520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717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view="pageBreakPreview" zoomScaleNormal="100" zoomScaleSheetLayoutView="100" workbookViewId="0">
      <selection activeCell="D9" sqref="D9"/>
    </sheetView>
  </sheetViews>
  <sheetFormatPr defaultRowHeight="12" x14ac:dyDescent="0.25"/>
  <cols>
    <col min="1" max="1" width="8.6640625" style="1" customWidth="1"/>
    <col min="2" max="2" width="46.33203125" style="1" customWidth="1"/>
    <col min="3" max="3" width="15.6640625" style="1" customWidth="1"/>
    <col min="4" max="4" width="11.33203125" style="1" customWidth="1"/>
    <col min="5" max="16384" width="8.88671875" style="1"/>
  </cols>
  <sheetData>
    <row r="1" spans="1:11" ht="63" customHeight="1" thickBot="1" x14ac:dyDescent="0.35">
      <c r="A1" s="10"/>
      <c r="B1" s="11"/>
      <c r="C1" s="11"/>
      <c r="D1" s="12"/>
      <c r="H1"/>
      <c r="K1" s="13"/>
    </row>
    <row r="2" spans="1:11" ht="12" customHeight="1" x14ac:dyDescent="0.3">
      <c r="A2" s="14" t="s">
        <v>140</v>
      </c>
      <c r="B2" s="15"/>
      <c r="C2" s="22" t="s">
        <v>143</v>
      </c>
      <c r="D2" s="17"/>
      <c r="H2"/>
      <c r="K2" s="13"/>
    </row>
    <row r="3" spans="1:11" ht="12" customHeight="1" thickBot="1" x14ac:dyDescent="0.35">
      <c r="A3" s="18" t="s">
        <v>152</v>
      </c>
      <c r="B3" s="19"/>
      <c r="C3" s="26" t="s">
        <v>69</v>
      </c>
      <c r="D3" s="20"/>
      <c r="H3"/>
      <c r="K3" s="13"/>
    </row>
    <row r="4" spans="1:11" ht="12" customHeight="1" x14ac:dyDescent="0.3">
      <c r="A4" s="22" t="s">
        <v>142</v>
      </c>
      <c r="B4" s="23"/>
      <c r="C4" s="22" t="s">
        <v>146</v>
      </c>
      <c r="D4" s="25"/>
      <c r="H4"/>
      <c r="K4" s="13"/>
    </row>
    <row r="5" spans="1:11" ht="12" customHeight="1" thickBot="1" x14ac:dyDescent="0.35">
      <c r="A5" s="26" t="s">
        <v>144</v>
      </c>
      <c r="B5" s="19"/>
      <c r="C5" s="26" t="s">
        <v>71</v>
      </c>
      <c r="D5" s="20"/>
      <c r="H5"/>
      <c r="K5" s="13"/>
    </row>
    <row r="6" spans="1:11" ht="12" customHeight="1" x14ac:dyDescent="0.3">
      <c r="A6" s="22" t="s">
        <v>145</v>
      </c>
      <c r="B6" s="23"/>
      <c r="C6" s="22" t="s">
        <v>148</v>
      </c>
      <c r="D6" s="25"/>
      <c r="H6"/>
      <c r="K6" s="13"/>
    </row>
    <row r="7" spans="1:11" ht="12" customHeight="1" thickBot="1" x14ac:dyDescent="0.35">
      <c r="A7" s="26" t="s">
        <v>70</v>
      </c>
      <c r="B7" s="19"/>
      <c r="C7" s="28">
        <v>45307</v>
      </c>
      <c r="D7" s="20"/>
      <c r="H7"/>
      <c r="K7" s="13"/>
    </row>
    <row r="8" spans="1:11" ht="15" thickBot="1" x14ac:dyDescent="0.3">
      <c r="A8" s="318" t="s">
        <v>5269</v>
      </c>
      <c r="B8" s="319"/>
      <c r="C8" s="319"/>
      <c r="D8" s="321"/>
      <c r="K8" s="13"/>
    </row>
    <row r="9" spans="1:11" s="7" customFormat="1" x14ac:dyDescent="0.3">
      <c r="A9" s="6" t="s">
        <v>132</v>
      </c>
      <c r="B9" s="6" t="s">
        <v>5266</v>
      </c>
      <c r="C9" s="6" t="s">
        <v>5267</v>
      </c>
      <c r="D9" s="6" t="s">
        <v>5268</v>
      </c>
    </row>
    <row r="10" spans="1:11" x14ac:dyDescent="0.25">
      <c r="A10" s="2" t="s">
        <v>72</v>
      </c>
      <c r="B10" s="136" t="s">
        <v>73</v>
      </c>
      <c r="C10" s="9">
        <f>Somatório!E12</f>
        <v>199375.73</v>
      </c>
      <c r="D10" s="164">
        <f>Somatório!F12</f>
        <v>5.9541933243325074E-2</v>
      </c>
    </row>
    <row r="11" spans="1:11" x14ac:dyDescent="0.25">
      <c r="A11" s="2" t="s">
        <v>74</v>
      </c>
      <c r="B11" s="136" t="s">
        <v>75</v>
      </c>
      <c r="C11" s="9">
        <f>Somatório!E13</f>
        <v>19996.03</v>
      </c>
      <c r="D11" s="164">
        <f>Somatório!F13</f>
        <v>5.9716510298998045E-3</v>
      </c>
    </row>
    <row r="12" spans="1:11" x14ac:dyDescent="0.25">
      <c r="A12" s="2" t="s">
        <v>76</v>
      </c>
      <c r="B12" s="136" t="s">
        <v>77</v>
      </c>
      <c r="C12" s="9">
        <f>Somatório!E14</f>
        <v>42174.51</v>
      </c>
      <c r="D12" s="164">
        <f>Somatório!F14</f>
        <v>1.2595072925826758E-2</v>
      </c>
    </row>
    <row r="13" spans="1:11" x14ac:dyDescent="0.25">
      <c r="A13" s="2" t="s">
        <v>78</v>
      </c>
      <c r="B13" s="136" t="s">
        <v>79</v>
      </c>
      <c r="C13" s="9">
        <f>Somatório!E15</f>
        <v>200685</v>
      </c>
      <c r="D13" s="164">
        <f>Somatório!F15</f>
        <v>5.9932936034574981E-2</v>
      </c>
    </row>
    <row r="14" spans="1:11" x14ac:dyDescent="0.25">
      <c r="A14" s="2" t="s">
        <v>80</v>
      </c>
      <c r="B14" s="136" t="s">
        <v>81</v>
      </c>
      <c r="C14" s="9">
        <f>Somatório!E16</f>
        <v>457854.38</v>
      </c>
      <c r="D14" s="164">
        <f>Somatório!F16</f>
        <v>0.13673447078600787</v>
      </c>
    </row>
    <row r="15" spans="1:11" x14ac:dyDescent="0.25">
      <c r="A15" s="2" t="s">
        <v>82</v>
      </c>
      <c r="B15" s="136" t="s">
        <v>83</v>
      </c>
      <c r="C15" s="9">
        <f>Somatório!E17</f>
        <v>242595.65</v>
      </c>
      <c r="D15" s="164">
        <f>Somatório!F17</f>
        <v>7.2449209326636968E-2</v>
      </c>
    </row>
    <row r="16" spans="1:11" x14ac:dyDescent="0.25">
      <c r="A16" s="2" t="s">
        <v>84</v>
      </c>
      <c r="B16" s="136" t="s">
        <v>85</v>
      </c>
      <c r="C16" s="9">
        <f>Somatório!E18</f>
        <v>224288.62</v>
      </c>
      <c r="D16" s="164">
        <f>Somatório!F18</f>
        <v>6.6981964350813938E-2</v>
      </c>
    </row>
    <row r="17" spans="1:4" x14ac:dyDescent="0.25">
      <c r="A17" s="2" t="s">
        <v>86</v>
      </c>
      <c r="B17" s="136" t="s">
        <v>87</v>
      </c>
      <c r="C17" s="9">
        <f>Somatório!E19</f>
        <v>29538.09</v>
      </c>
      <c r="D17" s="164">
        <f>Somatório!F19</f>
        <v>8.8213093083863714E-3</v>
      </c>
    </row>
    <row r="18" spans="1:4" x14ac:dyDescent="0.25">
      <c r="A18" s="2" t="s">
        <v>88</v>
      </c>
      <c r="B18" s="136" t="s">
        <v>89</v>
      </c>
      <c r="C18" s="9">
        <f>Somatório!E20</f>
        <v>138410.74</v>
      </c>
      <c r="D18" s="164">
        <f>Somatório!F20</f>
        <v>4.1335236948043891E-2</v>
      </c>
    </row>
    <row r="19" spans="1:4" x14ac:dyDescent="0.25">
      <c r="A19" s="2" t="s">
        <v>90</v>
      </c>
      <c r="B19" s="136" t="s">
        <v>91</v>
      </c>
      <c r="C19" s="9">
        <f>Somatório!E21</f>
        <v>25511.33</v>
      </c>
      <c r="D19" s="164">
        <f>Somatório!F21</f>
        <v>7.6187503253702755E-3</v>
      </c>
    </row>
    <row r="20" spans="1:4" x14ac:dyDescent="0.25">
      <c r="A20" s="2" t="s">
        <v>92</v>
      </c>
      <c r="B20" s="136" t="s">
        <v>93</v>
      </c>
      <c r="C20" s="9">
        <f>Somatório!E22</f>
        <v>264838.61</v>
      </c>
      <c r="D20" s="164">
        <f>Somatório!F22</f>
        <v>7.9091887647884732E-2</v>
      </c>
    </row>
    <row r="21" spans="1:4" x14ac:dyDescent="0.25">
      <c r="A21" s="2" t="s">
        <v>94</v>
      </c>
      <c r="B21" s="136" t="s">
        <v>95</v>
      </c>
      <c r="C21" s="9">
        <f>Somatório!E23</f>
        <v>68409.350000000006</v>
      </c>
      <c r="D21" s="164">
        <f>Somatório!F23</f>
        <v>2.0429893602994006E-2</v>
      </c>
    </row>
    <row r="22" spans="1:4" x14ac:dyDescent="0.25">
      <c r="A22" s="2" t="s">
        <v>96</v>
      </c>
      <c r="B22" s="136" t="s">
        <v>97</v>
      </c>
      <c r="C22" s="9">
        <f>Somatório!E24</f>
        <v>4041.81</v>
      </c>
      <c r="D22" s="164">
        <f>Somatório!F24</f>
        <v>1.2070535425861698E-3</v>
      </c>
    </row>
    <row r="23" spans="1:4" x14ac:dyDescent="0.25">
      <c r="A23" s="2" t="s">
        <v>98</v>
      </c>
      <c r="B23" s="136" t="s">
        <v>99</v>
      </c>
      <c r="C23" s="9">
        <f>Somatório!E25</f>
        <v>187560.45</v>
      </c>
      <c r="D23" s="164">
        <f>Somatório!F25</f>
        <v>5.6013396379729921E-2</v>
      </c>
    </row>
    <row r="24" spans="1:4" x14ac:dyDescent="0.25">
      <c r="A24" s="2" t="s">
        <v>100</v>
      </c>
      <c r="B24" s="136" t="s">
        <v>101</v>
      </c>
      <c r="C24" s="9">
        <f>Somatório!E26</f>
        <v>34080.04</v>
      </c>
      <c r="D24" s="164">
        <f>Somatório!F26</f>
        <v>1.0177725576778318E-2</v>
      </c>
    </row>
    <row r="25" spans="1:4" x14ac:dyDescent="0.25">
      <c r="A25" s="2" t="s">
        <v>102</v>
      </c>
      <c r="B25" s="136" t="s">
        <v>103</v>
      </c>
      <c r="C25" s="9">
        <f>Somatório!E27</f>
        <v>145513.18</v>
      </c>
      <c r="D25" s="164">
        <f>Somatório!F27</f>
        <v>4.3456322640593938E-2</v>
      </c>
    </row>
    <row r="26" spans="1:4" x14ac:dyDescent="0.25">
      <c r="A26" s="2" t="s">
        <v>104</v>
      </c>
      <c r="B26" s="136" t="s">
        <v>105</v>
      </c>
      <c r="C26" s="9">
        <f>Somatório!E28</f>
        <v>52219.03</v>
      </c>
      <c r="D26" s="164">
        <f>Somatório!F28</f>
        <v>1.5594786779169105E-2</v>
      </c>
    </row>
    <row r="27" spans="1:4" x14ac:dyDescent="0.25">
      <c r="A27" s="2" t="s">
        <v>106</v>
      </c>
      <c r="B27" s="136" t="s">
        <v>107</v>
      </c>
      <c r="C27" s="9">
        <f>Somatório!E29</f>
        <v>294622.89</v>
      </c>
      <c r="D27" s="164">
        <f>Somatório!F29</f>
        <v>8.7986719588866238E-2</v>
      </c>
    </row>
    <row r="28" spans="1:4" x14ac:dyDescent="0.25">
      <c r="A28" s="2" t="s">
        <v>108</v>
      </c>
      <c r="B28" s="136" t="s">
        <v>109</v>
      </c>
      <c r="C28" s="9">
        <f>Somatório!E30</f>
        <v>11422.06</v>
      </c>
      <c r="D28" s="164">
        <f>Somatório!F30</f>
        <v>3.4111049224559756E-3</v>
      </c>
    </row>
    <row r="29" spans="1:4" x14ac:dyDescent="0.25">
      <c r="A29" s="2" t="s">
        <v>110</v>
      </c>
      <c r="B29" s="136" t="s">
        <v>111</v>
      </c>
      <c r="C29" s="9">
        <f>Somatório!E31</f>
        <v>9340.8799999999992</v>
      </c>
      <c r="D29" s="164">
        <f>Somatório!F31</f>
        <v>2.789577514745201E-3</v>
      </c>
    </row>
    <row r="30" spans="1:4" x14ac:dyDescent="0.25">
      <c r="A30" s="2" t="s">
        <v>112</v>
      </c>
      <c r="B30" s="136" t="s">
        <v>113</v>
      </c>
      <c r="C30" s="9">
        <f>Somatório!E32</f>
        <v>185150.46</v>
      </c>
      <c r="D30" s="164">
        <f>Somatório!F32</f>
        <v>5.5293672551272557E-2</v>
      </c>
    </row>
    <row r="31" spans="1:4" x14ac:dyDescent="0.25">
      <c r="A31" s="2" t="s">
        <v>114</v>
      </c>
      <c r="B31" s="136" t="s">
        <v>115</v>
      </c>
      <c r="C31" s="9">
        <f>Somatório!E33</f>
        <v>205464.4</v>
      </c>
      <c r="D31" s="164">
        <f>Somatório!F33</f>
        <v>6.1360264805951255E-2</v>
      </c>
    </row>
    <row r="32" spans="1:4" x14ac:dyDescent="0.25">
      <c r="A32" s="2" t="s">
        <v>116</v>
      </c>
      <c r="B32" s="136" t="s">
        <v>117</v>
      </c>
      <c r="C32" s="9">
        <f>Somatório!E34</f>
        <v>305399.34999999998</v>
      </c>
      <c r="D32" s="164">
        <f>Somatório!F34</f>
        <v>9.120502134464846E-2</v>
      </c>
    </row>
    <row r="33" spans="1:4" s="34" customFormat="1" x14ac:dyDescent="0.25">
      <c r="A33" s="348" t="s">
        <v>131</v>
      </c>
      <c r="B33" s="348"/>
      <c r="C33" s="32">
        <f>Somatório!E35</f>
        <v>3348492.72</v>
      </c>
      <c r="D33" s="33">
        <f>Somatório!F35</f>
        <v>0.99999996117656198</v>
      </c>
    </row>
  </sheetData>
  <mergeCells count="2">
    <mergeCell ref="A33:B33"/>
    <mergeCell ref="A8:D8"/>
  </mergeCells>
  <printOptions horizontalCentered="1"/>
  <pageMargins left="0.39370078740157483" right="0.39370078740157483" top="0.39370078740157483" bottom="0.78740157480314965" header="0.31496062992125984" footer="0.39370078740157483"/>
  <pageSetup paperSize="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8194" r:id="rId4">
          <objectPr defaultSize="0" autoPict="0" r:id="rId5">
            <anchor moveWithCells="1" sizeWithCells="1">
              <from>
                <xdr:col>3</xdr:col>
                <xdr:colOff>198120</xdr:colOff>
                <xdr:row>0</xdr:row>
                <xdr:rowOff>76200</xdr:rowOff>
              </from>
              <to>
                <xdr:col>3</xdr:col>
                <xdr:colOff>662940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819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view="pageBreakPreview" zoomScaleNormal="100" zoomScaleSheetLayoutView="100" workbookViewId="0">
      <selection activeCell="D7" sqref="D6:F7"/>
    </sheetView>
  </sheetViews>
  <sheetFormatPr defaultRowHeight="12" x14ac:dyDescent="0.25"/>
  <cols>
    <col min="1" max="1" width="10.109375" style="1" customWidth="1"/>
    <col min="2" max="2" width="25" style="1" customWidth="1"/>
    <col min="3" max="3" width="37.21875" style="1" customWidth="1"/>
    <col min="4" max="4" width="10.6640625" style="1" customWidth="1"/>
    <col min="5" max="6" width="12" style="1" customWidth="1"/>
    <col min="7" max="16384" width="8.88671875" style="1"/>
  </cols>
  <sheetData>
    <row r="1" spans="1:12" ht="63" customHeight="1" thickBot="1" x14ac:dyDescent="0.3">
      <c r="A1" s="10"/>
      <c r="B1" s="11"/>
      <c r="C1" s="11"/>
      <c r="D1" s="11"/>
      <c r="E1" s="11"/>
      <c r="F1" s="12"/>
      <c r="L1" s="13"/>
    </row>
    <row r="2" spans="1:12" x14ac:dyDescent="0.25">
      <c r="A2" s="14" t="s">
        <v>140</v>
      </c>
      <c r="B2" s="15"/>
      <c r="C2" s="15"/>
      <c r="D2" s="14" t="s">
        <v>141</v>
      </c>
      <c r="E2" s="27"/>
      <c r="F2" s="25"/>
      <c r="L2" s="13"/>
    </row>
    <row r="3" spans="1:12" ht="12.6" thickBot="1" x14ac:dyDescent="0.3">
      <c r="A3" s="18" t="s">
        <v>152</v>
      </c>
      <c r="B3" s="19"/>
      <c r="C3" s="19"/>
      <c r="D3" s="21">
        <v>52039927</v>
      </c>
      <c r="E3" s="203"/>
      <c r="F3" s="20"/>
      <c r="L3" s="13"/>
    </row>
    <row r="4" spans="1:12" x14ac:dyDescent="0.25">
      <c r="A4" s="22" t="s">
        <v>142</v>
      </c>
      <c r="B4" s="23"/>
      <c r="C4" s="23"/>
      <c r="D4" s="22" t="s">
        <v>143</v>
      </c>
      <c r="E4" s="27"/>
      <c r="F4" s="25"/>
      <c r="L4" s="13"/>
    </row>
    <row r="5" spans="1:12" ht="12.6" thickBot="1" x14ac:dyDescent="0.3">
      <c r="A5" s="26" t="s">
        <v>144</v>
      </c>
      <c r="B5" s="19"/>
      <c r="C5" s="19"/>
      <c r="D5" s="26" t="s">
        <v>69</v>
      </c>
      <c r="E5" s="19"/>
      <c r="F5" s="20"/>
      <c r="L5" s="13"/>
    </row>
    <row r="6" spans="1:12" x14ac:dyDescent="0.25">
      <c r="A6" s="22" t="s">
        <v>146</v>
      </c>
      <c r="B6" s="23"/>
      <c r="C6" s="23"/>
      <c r="D6" s="22" t="s">
        <v>149</v>
      </c>
      <c r="E6" s="27"/>
      <c r="F6" s="25"/>
      <c r="L6" s="13"/>
    </row>
    <row r="7" spans="1:12" ht="12.6" thickBot="1" x14ac:dyDescent="0.3">
      <c r="A7" s="26" t="s">
        <v>71</v>
      </c>
      <c r="B7" s="19"/>
      <c r="C7" s="19"/>
      <c r="D7" s="204">
        <v>1416.33</v>
      </c>
      <c r="E7" s="30"/>
      <c r="F7" s="20"/>
      <c r="L7" s="13"/>
    </row>
    <row r="8" spans="1:12" ht="16.95" customHeight="1" thickBot="1" x14ac:dyDescent="0.3">
      <c r="A8" s="318" t="s">
        <v>5277</v>
      </c>
      <c r="B8" s="319"/>
      <c r="C8" s="319"/>
      <c r="D8" s="319"/>
      <c r="E8" s="319"/>
      <c r="F8" s="321"/>
      <c r="L8" s="13"/>
    </row>
    <row r="9" spans="1:12" s="138" customFormat="1" ht="24" x14ac:dyDescent="0.3">
      <c r="A9" s="6" t="s">
        <v>132</v>
      </c>
      <c r="B9" s="6" t="s">
        <v>133</v>
      </c>
      <c r="C9" s="6" t="s">
        <v>134</v>
      </c>
      <c r="D9" s="6" t="s">
        <v>135</v>
      </c>
      <c r="E9" s="6" t="s">
        <v>136</v>
      </c>
      <c r="F9" s="6" t="s">
        <v>5270</v>
      </c>
    </row>
    <row r="10" spans="1:12" x14ac:dyDescent="0.25">
      <c r="A10" s="202" t="s">
        <v>82</v>
      </c>
      <c r="B10" s="137" t="s">
        <v>83</v>
      </c>
      <c r="C10" s="201" t="s">
        <v>5271</v>
      </c>
      <c r="D10" s="161" t="s">
        <v>5272</v>
      </c>
      <c r="E10" s="9">
        <v>112.5</v>
      </c>
      <c r="F10" s="9">
        <v>112.5</v>
      </c>
    </row>
    <row r="11" spans="1:12" s="138" customFormat="1" ht="24" x14ac:dyDescent="0.3">
      <c r="A11" s="6" t="s">
        <v>132</v>
      </c>
      <c r="B11" s="6" t="s">
        <v>133</v>
      </c>
      <c r="C11" s="6" t="s">
        <v>134</v>
      </c>
      <c r="D11" s="6" t="s">
        <v>135</v>
      </c>
      <c r="E11" s="6" t="s">
        <v>136</v>
      </c>
      <c r="F11" s="6" t="s">
        <v>5273</v>
      </c>
    </row>
    <row r="12" spans="1:12" x14ac:dyDescent="0.25">
      <c r="A12" s="202" t="s">
        <v>80</v>
      </c>
      <c r="B12" s="137" t="s">
        <v>81</v>
      </c>
      <c r="C12" s="201" t="s">
        <v>5274</v>
      </c>
      <c r="D12" s="161" t="s">
        <v>211</v>
      </c>
      <c r="E12" s="9">
        <v>162.79</v>
      </c>
      <c r="F12" s="9">
        <v>81.400000000000006</v>
      </c>
    </row>
    <row r="13" spans="1:12" x14ac:dyDescent="0.25">
      <c r="A13" s="202" t="s">
        <v>94</v>
      </c>
      <c r="B13" s="137" t="s">
        <v>95</v>
      </c>
      <c r="C13" s="201" t="s">
        <v>5275</v>
      </c>
      <c r="D13" s="161" t="s">
        <v>164</v>
      </c>
      <c r="E13" s="9">
        <v>1119.0999999999999</v>
      </c>
      <c r="F13" s="9">
        <v>559.54999999999995</v>
      </c>
    </row>
    <row r="14" spans="1:12" x14ac:dyDescent="0.25">
      <c r="A14" s="202" t="s">
        <v>106</v>
      </c>
      <c r="B14" s="137" t="s">
        <v>107</v>
      </c>
      <c r="C14" s="201" t="s">
        <v>5276</v>
      </c>
      <c r="D14" s="161" t="s">
        <v>164</v>
      </c>
      <c r="E14" s="9">
        <v>1204.25</v>
      </c>
      <c r="F14" s="9">
        <v>602.13</v>
      </c>
    </row>
  </sheetData>
  <mergeCells count="1">
    <mergeCell ref="A8:F8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9218" r:id="rId4">
          <objectPr defaultSize="0" autoPict="0" r:id="rId5">
            <anchor moveWithCells="1" sizeWithCells="1">
              <from>
                <xdr:col>5</xdr:col>
                <xdr:colOff>251460</xdr:colOff>
                <xdr:row>0</xdr:row>
                <xdr:rowOff>76200</xdr:rowOff>
              </from>
              <to>
                <xdr:col>5</xdr:col>
                <xdr:colOff>716280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921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view="pageBreakPreview" zoomScaleNormal="100" zoomScaleSheetLayoutView="100" workbookViewId="0">
      <selection activeCell="A25" sqref="A25:D25"/>
    </sheetView>
  </sheetViews>
  <sheetFormatPr defaultColWidth="8.88671875" defaultRowHeight="12" x14ac:dyDescent="0.3"/>
  <cols>
    <col min="1" max="1" width="20.88671875" style="297" customWidth="1"/>
    <col min="2" max="2" width="9.33203125" style="297" customWidth="1"/>
    <col min="3" max="3" width="14" style="297" customWidth="1"/>
    <col min="4" max="4" width="42" style="297" customWidth="1"/>
    <col min="5" max="5" width="37.33203125" style="297" customWidth="1"/>
    <col min="6" max="16384" width="8.88671875" style="297"/>
  </cols>
  <sheetData>
    <row r="1" spans="1:5" ht="57" customHeight="1" thickBot="1" x14ac:dyDescent="0.35">
      <c r="A1" s="294"/>
      <c r="B1" s="295"/>
      <c r="C1" s="295"/>
      <c r="D1" s="296"/>
    </row>
    <row r="2" spans="1:5" x14ac:dyDescent="0.25">
      <c r="A2" s="14" t="s">
        <v>140</v>
      </c>
      <c r="B2" s="298"/>
      <c r="C2" s="298"/>
      <c r="D2" s="299"/>
    </row>
    <row r="3" spans="1:5" ht="12.6" thickBot="1" x14ac:dyDescent="0.35">
      <c r="A3" s="18" t="s">
        <v>152</v>
      </c>
      <c r="B3" s="300"/>
      <c r="C3" s="300"/>
      <c r="D3" s="301"/>
    </row>
    <row r="4" spans="1:5" x14ac:dyDescent="0.25">
      <c r="A4" s="22" t="s">
        <v>142</v>
      </c>
      <c r="B4" s="298"/>
      <c r="C4" s="298"/>
      <c r="D4" s="299"/>
    </row>
    <row r="5" spans="1:5" ht="12.6" thickBot="1" x14ac:dyDescent="0.3">
      <c r="A5" s="26" t="s">
        <v>144</v>
      </c>
      <c r="B5" s="300"/>
      <c r="C5" s="300"/>
      <c r="D5" s="301"/>
    </row>
    <row r="6" spans="1:5" x14ac:dyDescent="0.25">
      <c r="A6" s="22" t="s">
        <v>145</v>
      </c>
      <c r="B6" s="298"/>
      <c r="C6" s="298"/>
      <c r="D6" s="299"/>
    </row>
    <row r="7" spans="1:5" ht="12.6" thickBot="1" x14ac:dyDescent="0.3">
      <c r="A7" s="26" t="s">
        <v>70</v>
      </c>
      <c r="B7" s="300"/>
      <c r="C7" s="300"/>
      <c r="D7" s="301"/>
    </row>
    <row r="8" spans="1:5" x14ac:dyDescent="0.25">
      <c r="A8" s="22" t="s">
        <v>143</v>
      </c>
      <c r="B8" s="298"/>
      <c r="C8" s="298"/>
      <c r="D8" s="299"/>
    </row>
    <row r="9" spans="1:5" ht="12.6" thickBot="1" x14ac:dyDescent="0.3">
      <c r="A9" s="26" t="s">
        <v>69</v>
      </c>
      <c r="B9" s="300"/>
      <c r="C9" s="300"/>
      <c r="D9" s="301"/>
    </row>
    <row r="10" spans="1:5" x14ac:dyDescent="0.25">
      <c r="A10" s="22" t="s">
        <v>146</v>
      </c>
      <c r="B10" s="298"/>
      <c r="C10" s="298"/>
      <c r="D10" s="299"/>
    </row>
    <row r="11" spans="1:5" ht="12.6" thickBot="1" x14ac:dyDescent="0.3">
      <c r="A11" s="26" t="s">
        <v>71</v>
      </c>
      <c r="B11" s="300"/>
      <c r="C11" s="300"/>
      <c r="D11" s="301"/>
    </row>
    <row r="12" spans="1:5" ht="20.399999999999999" customHeight="1" thickBot="1" x14ac:dyDescent="0.35">
      <c r="A12" s="352" t="s">
        <v>5771</v>
      </c>
      <c r="B12" s="353"/>
      <c r="C12" s="353"/>
      <c r="D12" s="354"/>
      <c r="E12" s="302"/>
    </row>
    <row r="13" spans="1:5" x14ac:dyDescent="0.3">
      <c r="A13" s="355" t="s">
        <v>5772</v>
      </c>
      <c r="B13" s="356"/>
      <c r="C13" s="356"/>
      <c r="D13" s="357"/>
    </row>
    <row r="14" spans="1:5" x14ac:dyDescent="0.3">
      <c r="A14" s="303" t="s">
        <v>134</v>
      </c>
      <c r="B14" s="304" t="s">
        <v>5773</v>
      </c>
      <c r="C14" s="304" t="s">
        <v>5774</v>
      </c>
      <c r="D14" s="305" t="s">
        <v>5775</v>
      </c>
    </row>
    <row r="15" spans="1:5" x14ac:dyDescent="0.3">
      <c r="A15" s="306" t="s">
        <v>5776</v>
      </c>
      <c r="B15" s="307">
        <v>1</v>
      </c>
      <c r="C15" s="308">
        <v>0.03</v>
      </c>
      <c r="D15" s="309">
        <v>0.03</v>
      </c>
    </row>
    <row r="16" spans="1:5" x14ac:dyDescent="0.3">
      <c r="A16" s="306" t="s">
        <v>5777</v>
      </c>
      <c r="B16" s="307">
        <v>1</v>
      </c>
      <c r="C16" s="308">
        <v>6.4999999999999997E-3</v>
      </c>
      <c r="D16" s="309">
        <v>6.4999999999999997E-3</v>
      </c>
    </row>
    <row r="17" spans="1:5" x14ac:dyDescent="0.3">
      <c r="A17" s="306" t="s">
        <v>5778</v>
      </c>
      <c r="B17" s="307">
        <v>1</v>
      </c>
      <c r="C17" s="308">
        <v>0.05</v>
      </c>
      <c r="D17" s="309">
        <v>0.05</v>
      </c>
    </row>
    <row r="18" spans="1:5" x14ac:dyDescent="0.3">
      <c r="A18" s="306" t="s">
        <v>5779</v>
      </c>
      <c r="B18" s="307">
        <v>1</v>
      </c>
      <c r="C18" s="308">
        <v>0</v>
      </c>
      <c r="D18" s="309">
        <v>0</v>
      </c>
    </row>
    <row r="19" spans="1:5" x14ac:dyDescent="0.3">
      <c r="A19" s="306" t="s">
        <v>5780</v>
      </c>
      <c r="B19" s="307">
        <v>1</v>
      </c>
      <c r="C19" s="308">
        <v>0.03</v>
      </c>
      <c r="D19" s="309">
        <v>0.03</v>
      </c>
    </row>
    <row r="20" spans="1:5" x14ac:dyDescent="0.3">
      <c r="A20" s="306" t="s">
        <v>5781</v>
      </c>
      <c r="B20" s="307">
        <v>1</v>
      </c>
      <c r="C20" s="308">
        <v>1.1299999999999999E-2</v>
      </c>
      <c r="D20" s="309">
        <v>1.1299999999999999E-2</v>
      </c>
    </row>
    <row r="21" spans="1:5" x14ac:dyDescent="0.3">
      <c r="A21" s="306" t="s">
        <v>5782</v>
      </c>
      <c r="B21" s="307">
        <v>1</v>
      </c>
      <c r="C21" s="308">
        <v>1.1999999999999999E-3</v>
      </c>
      <c r="D21" s="309">
        <v>1.1999999999999999E-3</v>
      </c>
    </row>
    <row r="22" spans="1:5" x14ac:dyDescent="0.3">
      <c r="A22" s="306" t="s">
        <v>5783</v>
      </c>
      <c r="B22" s="307">
        <v>1</v>
      </c>
      <c r="C22" s="308">
        <v>9.7000000000000003E-3</v>
      </c>
      <c r="D22" s="309">
        <v>9.7000000000000003E-3</v>
      </c>
    </row>
    <row r="23" spans="1:5" x14ac:dyDescent="0.3">
      <c r="A23" s="306" t="s">
        <v>5784</v>
      </c>
      <c r="B23" s="307">
        <v>1</v>
      </c>
      <c r="C23" s="308">
        <v>6.1600000000000002E-2</v>
      </c>
      <c r="D23" s="309">
        <v>6.1600000000000002E-2</v>
      </c>
    </row>
    <row r="24" spans="1:5" x14ac:dyDescent="0.3">
      <c r="A24" s="358" t="s">
        <v>5785</v>
      </c>
      <c r="B24" s="359"/>
      <c r="C24" s="360"/>
      <c r="D24" s="310">
        <v>0.2233</v>
      </c>
    </row>
    <row r="25" spans="1:5" ht="87" customHeight="1" x14ac:dyDescent="0.3">
      <c r="A25" s="361" t="s">
        <v>5786</v>
      </c>
      <c r="B25" s="362"/>
      <c r="C25" s="362"/>
      <c r="D25" s="362"/>
      <c r="E25" s="311"/>
    </row>
    <row r="26" spans="1:5" ht="47.4" customHeight="1" x14ac:dyDescent="0.3">
      <c r="A26" s="351"/>
      <c r="B26" s="351"/>
      <c r="C26" s="351"/>
      <c r="D26" s="351"/>
      <c r="E26" s="311"/>
    </row>
    <row r="27" spans="1:5" x14ac:dyDescent="0.3">
      <c r="A27" s="349" t="s">
        <v>5787</v>
      </c>
      <c r="B27" s="349"/>
      <c r="C27" s="349"/>
      <c r="D27" s="349"/>
      <c r="E27" s="312"/>
    </row>
    <row r="28" spans="1:5" ht="121.95" customHeight="1" x14ac:dyDescent="0.3">
      <c r="A28" s="349" t="s">
        <v>5788</v>
      </c>
      <c r="B28" s="349"/>
      <c r="C28" s="349"/>
      <c r="D28" s="349"/>
      <c r="E28" s="312"/>
    </row>
    <row r="29" spans="1:5" ht="36.6" customHeight="1" x14ac:dyDescent="0.3">
      <c r="A29" s="349" t="s">
        <v>5789</v>
      </c>
      <c r="B29" s="350"/>
      <c r="C29" s="350"/>
      <c r="D29" s="350"/>
      <c r="E29" s="311"/>
    </row>
    <row r="30" spans="1:5" ht="26.4" customHeight="1" x14ac:dyDescent="0.3">
      <c r="A30" s="349" t="s">
        <v>5790</v>
      </c>
      <c r="B30" s="349"/>
      <c r="C30" s="349"/>
      <c r="D30" s="349"/>
      <c r="E30" s="311"/>
    </row>
    <row r="31" spans="1:5" ht="66" customHeight="1" x14ac:dyDescent="0.3">
      <c r="A31" s="351"/>
      <c r="B31" s="351"/>
      <c r="C31" s="351"/>
      <c r="D31" s="351"/>
      <c r="E31" s="311"/>
    </row>
  </sheetData>
  <mergeCells count="10">
    <mergeCell ref="A28:D28"/>
    <mergeCell ref="A29:D29"/>
    <mergeCell ref="A30:D30"/>
    <mergeCell ref="A31:D31"/>
    <mergeCell ref="A12:D12"/>
    <mergeCell ref="A13:D13"/>
    <mergeCell ref="A24:C24"/>
    <mergeCell ref="A25:D25"/>
    <mergeCell ref="A26:D26"/>
    <mergeCell ref="A27:D27"/>
  </mergeCells>
  <printOptions horizontalCentered="1"/>
  <pageMargins left="0.39370078740157483" right="0.39370078740157483" top="0.39370078740157483" bottom="0.78740157480314965" header="0.31496062992125984" footer="0.39370078740157483"/>
  <pageSetup paperSize="9" orientation="portrait" horizontalDpi="360" verticalDpi="36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11265" r:id="rId4">
          <objectPr defaultSize="0" autoPict="0" r:id="rId5">
            <anchor moveWithCells="1" sizeWithCells="1">
              <from>
                <xdr:col>3</xdr:col>
                <xdr:colOff>2377440</xdr:colOff>
                <xdr:row>0</xdr:row>
                <xdr:rowOff>76200</xdr:rowOff>
              </from>
              <to>
                <xdr:col>3</xdr:col>
                <xdr:colOff>2788920</xdr:colOff>
                <xdr:row>0</xdr:row>
                <xdr:rowOff>655320</xdr:rowOff>
              </to>
            </anchor>
          </objectPr>
        </oleObject>
      </mc:Choice>
      <mc:Fallback>
        <oleObject progId="CorelDraw.Graphic.17" shapeId="1126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41"/>
  <sheetViews>
    <sheetView showGridLines="0" view="pageBreakPreview" zoomScaleNormal="100" zoomScaleSheetLayoutView="100" workbookViewId="0">
      <selection activeCell="A11" sqref="A11:XFD941"/>
    </sheetView>
  </sheetViews>
  <sheetFormatPr defaultRowHeight="12" x14ac:dyDescent="0.3"/>
  <cols>
    <col min="1" max="1" width="8.88671875" style="36"/>
    <col min="2" max="2" width="4.44140625" style="36" customWidth="1"/>
    <col min="3" max="3" width="11.44140625" style="36" customWidth="1"/>
    <col min="4" max="4" width="12.33203125" style="36" customWidth="1"/>
    <col min="5" max="5" width="57" style="36" customWidth="1"/>
    <col min="6" max="6" width="8.33203125" style="36" customWidth="1"/>
    <col min="7" max="11" width="13.6640625" style="36" customWidth="1"/>
    <col min="12" max="12" width="10.44140625" style="36" customWidth="1"/>
    <col min="13" max="16384" width="8.88671875" style="36"/>
  </cols>
  <sheetData>
    <row r="1" spans="1:16" s="226" customFormat="1" ht="57" customHeight="1" thickBot="1" x14ac:dyDescent="0.3">
      <c r="B1" s="227" t="s">
        <v>5768</v>
      </c>
      <c r="C1" s="228"/>
      <c r="D1" s="228"/>
      <c r="E1" s="228"/>
      <c r="F1" s="229"/>
      <c r="G1" s="229"/>
      <c r="H1" s="229"/>
      <c r="I1" s="229"/>
      <c r="J1" s="229"/>
      <c r="K1" s="230"/>
      <c r="M1" s="231"/>
      <c r="N1" s="231"/>
      <c r="O1" s="231"/>
      <c r="P1" s="231"/>
    </row>
    <row r="2" spans="1:16" s="226" customFormat="1" ht="12" customHeight="1" x14ac:dyDescent="0.25">
      <c r="B2" s="14" t="s">
        <v>5239</v>
      </c>
      <c r="C2" s="232"/>
      <c r="D2" s="232"/>
      <c r="E2" s="232"/>
      <c r="F2" s="22" t="s">
        <v>141</v>
      </c>
      <c r="G2" s="85"/>
      <c r="H2" s="232"/>
      <c r="I2" s="232"/>
      <c r="J2" s="232"/>
      <c r="K2" s="233"/>
      <c r="M2" s="231"/>
      <c r="N2" s="231"/>
      <c r="O2" s="231"/>
      <c r="P2" s="231"/>
    </row>
    <row r="3" spans="1:16" s="226" customFormat="1" ht="12" customHeight="1" thickBot="1" x14ac:dyDescent="0.35">
      <c r="B3" s="18" t="s">
        <v>152</v>
      </c>
      <c r="C3" s="234"/>
      <c r="D3" s="234"/>
      <c r="E3" s="234"/>
      <c r="F3" s="21">
        <v>52039927</v>
      </c>
      <c r="G3" s="89"/>
      <c r="H3" s="234"/>
      <c r="I3" s="234"/>
      <c r="J3" s="234"/>
      <c r="K3" s="235"/>
      <c r="M3" s="231"/>
      <c r="N3" s="231"/>
      <c r="O3" s="231"/>
      <c r="P3" s="231"/>
    </row>
    <row r="4" spans="1:16" s="226" customFormat="1" ht="12" customHeight="1" x14ac:dyDescent="0.3">
      <c r="B4" s="22" t="s">
        <v>5240</v>
      </c>
      <c r="C4" s="236"/>
      <c r="D4" s="236"/>
      <c r="E4" s="237"/>
      <c r="F4" s="22" t="s">
        <v>143</v>
      </c>
      <c r="G4" s="79"/>
      <c r="H4" s="238"/>
      <c r="I4" s="238"/>
      <c r="J4" s="238"/>
      <c r="K4" s="239"/>
      <c r="M4" s="231"/>
      <c r="N4" s="231"/>
      <c r="O4" s="231"/>
      <c r="P4" s="231"/>
    </row>
    <row r="5" spans="1:16" s="226" customFormat="1" ht="12" customHeight="1" thickBot="1" x14ac:dyDescent="0.35">
      <c r="B5" s="26" t="s">
        <v>144</v>
      </c>
      <c r="C5" s="234"/>
      <c r="D5" s="234"/>
      <c r="E5" s="235"/>
      <c r="F5" s="26" t="s">
        <v>69</v>
      </c>
      <c r="G5" s="111"/>
      <c r="H5" s="240"/>
      <c r="I5" s="240"/>
      <c r="J5" s="240"/>
      <c r="K5" s="241"/>
      <c r="M5" s="231"/>
      <c r="N5" s="231"/>
      <c r="O5" s="231"/>
      <c r="P5" s="231"/>
    </row>
    <row r="6" spans="1:16" s="226" customFormat="1" ht="12" customHeight="1" x14ac:dyDescent="0.3">
      <c r="B6" s="22" t="s">
        <v>146</v>
      </c>
      <c r="C6" s="232"/>
      <c r="D6" s="22" t="s">
        <v>145</v>
      </c>
      <c r="E6" s="233"/>
      <c r="F6" s="102" t="s">
        <v>5241</v>
      </c>
      <c r="G6" s="85"/>
      <c r="H6" s="236"/>
      <c r="I6" s="236"/>
      <c r="J6" s="236"/>
      <c r="K6" s="237"/>
      <c r="M6" s="231"/>
      <c r="N6" s="231"/>
      <c r="O6" s="231"/>
      <c r="P6" s="231"/>
    </row>
    <row r="7" spans="1:16" s="226" customFormat="1" ht="12" customHeight="1" thickBot="1" x14ac:dyDescent="0.35">
      <c r="B7" s="26" t="s">
        <v>71</v>
      </c>
      <c r="C7" s="242"/>
      <c r="D7" s="26" t="s">
        <v>70</v>
      </c>
      <c r="E7" s="243"/>
      <c r="F7" s="110">
        <v>45108</v>
      </c>
      <c r="G7" s="244" t="s">
        <v>5243</v>
      </c>
      <c r="H7" s="244"/>
      <c r="I7" s="245"/>
      <c r="J7" s="245"/>
      <c r="K7" s="246"/>
      <c r="M7" s="231"/>
      <c r="N7" s="231"/>
      <c r="O7" s="231"/>
      <c r="P7" s="231"/>
    </row>
    <row r="8" spans="1:16" s="226" customFormat="1" ht="12" customHeight="1" x14ac:dyDescent="0.3">
      <c r="B8" s="22" t="s">
        <v>148</v>
      </c>
      <c r="C8" s="236"/>
      <c r="D8" s="116" t="s">
        <v>149</v>
      </c>
      <c r="E8" s="237"/>
      <c r="F8" s="102" t="s">
        <v>5242</v>
      </c>
      <c r="G8" s="100"/>
      <c r="H8" s="236"/>
      <c r="I8" s="236"/>
      <c r="J8" s="236"/>
      <c r="K8" s="237"/>
      <c r="M8" s="231"/>
      <c r="N8" s="231"/>
      <c r="O8" s="231"/>
      <c r="P8" s="231"/>
    </row>
    <row r="9" spans="1:16" s="226" customFormat="1" ht="12" customHeight="1" thickBot="1" x14ac:dyDescent="0.35">
      <c r="B9" s="363">
        <v>45307</v>
      </c>
      <c r="C9" s="364"/>
      <c r="D9" s="30">
        <v>1416.33</v>
      </c>
      <c r="E9" s="235"/>
      <c r="F9" s="110">
        <v>45139</v>
      </c>
      <c r="G9" s="111" t="s">
        <v>5244</v>
      </c>
      <c r="H9" s="240"/>
      <c r="I9" s="240"/>
      <c r="J9" s="240"/>
      <c r="K9" s="241"/>
      <c r="M9" s="231"/>
      <c r="N9" s="231"/>
      <c r="O9" s="231"/>
      <c r="P9" s="231"/>
    </row>
    <row r="10" spans="1:16" s="226" customFormat="1" ht="14.4" customHeight="1" thickBot="1" x14ac:dyDescent="0.3">
      <c r="B10" s="365" t="s">
        <v>5769</v>
      </c>
      <c r="C10" s="366"/>
      <c r="D10" s="366"/>
      <c r="E10" s="366"/>
      <c r="F10" s="366"/>
      <c r="G10" s="366"/>
      <c r="H10" s="366"/>
      <c r="I10" s="366"/>
      <c r="J10" s="366"/>
      <c r="K10" s="367"/>
      <c r="M10" s="368"/>
      <c r="N10" s="368"/>
      <c r="O10" s="368"/>
      <c r="P10" s="368"/>
    </row>
    <row r="11" spans="1:16" x14ac:dyDescent="0.25">
      <c r="A11" s="42" t="s">
        <v>3107</v>
      </c>
      <c r="B11" s="247">
        <v>1</v>
      </c>
      <c r="C11" s="248" t="s">
        <v>5278</v>
      </c>
      <c r="D11" s="248" t="s">
        <v>132</v>
      </c>
      <c r="E11" s="248" t="s">
        <v>134</v>
      </c>
      <c r="F11" s="248" t="s">
        <v>5279</v>
      </c>
      <c r="G11" s="248" t="s">
        <v>5280</v>
      </c>
      <c r="H11" s="271" t="s">
        <v>5281</v>
      </c>
      <c r="I11" s="249"/>
      <c r="J11" s="271" t="s">
        <v>5282</v>
      </c>
      <c r="K11" s="250"/>
      <c r="L11" s="37"/>
      <c r="M11" s="288"/>
      <c r="N11" s="290"/>
      <c r="O11" s="288"/>
      <c r="P11" s="289"/>
    </row>
    <row r="12" spans="1:16" x14ac:dyDescent="0.25">
      <c r="A12" s="42" t="s">
        <v>3108</v>
      </c>
      <c r="B12" s="251"/>
      <c r="C12" s="264"/>
      <c r="D12" s="252"/>
      <c r="E12" s="252"/>
      <c r="F12" s="252"/>
      <c r="G12" s="252"/>
      <c r="H12" s="272" t="s">
        <v>5283</v>
      </c>
      <c r="I12" s="205" t="s">
        <v>5284</v>
      </c>
      <c r="J12" s="272" t="s">
        <v>5283</v>
      </c>
      <c r="K12" s="206" t="s">
        <v>5284</v>
      </c>
      <c r="L12" s="37"/>
      <c r="M12" s="276"/>
      <c r="N12" s="276"/>
      <c r="O12" s="276"/>
      <c r="P12" s="288"/>
    </row>
    <row r="13" spans="1:16" ht="24" x14ac:dyDescent="0.3">
      <c r="A13" s="42" t="s">
        <v>3109</v>
      </c>
      <c r="B13" s="253"/>
      <c r="C13" s="265" t="s">
        <v>197</v>
      </c>
      <c r="D13" s="207" t="s">
        <v>892</v>
      </c>
      <c r="E13" s="208" t="s">
        <v>5698</v>
      </c>
      <c r="F13" s="209" t="s">
        <v>160</v>
      </c>
      <c r="G13" s="280" t="s">
        <v>56</v>
      </c>
      <c r="H13" s="284">
        <v>0</v>
      </c>
      <c r="I13" s="284">
        <v>0</v>
      </c>
      <c r="J13" s="284">
        <v>55.92</v>
      </c>
      <c r="K13" s="287">
        <v>64.7</v>
      </c>
      <c r="L13" s="38"/>
      <c r="M13" s="284"/>
      <c r="N13" s="284"/>
      <c r="O13" s="284">
        <v>67.37</v>
      </c>
      <c r="P13" s="287">
        <v>77.95</v>
      </c>
    </row>
    <row r="14" spans="1:16" x14ac:dyDescent="0.25">
      <c r="A14" s="42" t="s">
        <v>3110</v>
      </c>
      <c r="B14" s="254"/>
      <c r="C14" s="266" t="s">
        <v>5285</v>
      </c>
      <c r="D14" s="211">
        <v>5</v>
      </c>
      <c r="E14" s="212" t="s">
        <v>5286</v>
      </c>
      <c r="F14" s="213" t="s">
        <v>86</v>
      </c>
      <c r="G14" s="279" t="s">
        <v>5287</v>
      </c>
      <c r="H14" s="282">
        <v>9.57</v>
      </c>
      <c r="I14" s="282">
        <v>11.07</v>
      </c>
      <c r="J14" s="282">
        <v>23.93</v>
      </c>
      <c r="K14" s="286">
        <v>27.68</v>
      </c>
      <c r="L14" s="37"/>
      <c r="M14" s="282">
        <v>11.53</v>
      </c>
      <c r="N14" s="282">
        <v>13.34</v>
      </c>
      <c r="O14" s="282">
        <v>28.83</v>
      </c>
      <c r="P14" s="286">
        <v>33.35</v>
      </c>
    </row>
    <row r="15" spans="1:16" x14ac:dyDescent="0.25">
      <c r="A15" s="42" t="s">
        <v>3111</v>
      </c>
      <c r="B15" s="254"/>
      <c r="C15" s="266" t="s">
        <v>5285</v>
      </c>
      <c r="D15" s="211">
        <v>4</v>
      </c>
      <c r="E15" s="212" t="s">
        <v>5288</v>
      </c>
      <c r="F15" s="213" t="s">
        <v>86</v>
      </c>
      <c r="G15" s="279" t="s">
        <v>5289</v>
      </c>
      <c r="H15" s="282">
        <v>15.99</v>
      </c>
      <c r="I15" s="282">
        <v>18.510000000000002</v>
      </c>
      <c r="J15" s="282">
        <v>31.99</v>
      </c>
      <c r="K15" s="286">
        <v>37.020000000000003</v>
      </c>
      <c r="L15" s="37"/>
      <c r="M15" s="282">
        <v>19.27</v>
      </c>
      <c r="N15" s="282">
        <v>22.3</v>
      </c>
      <c r="O15" s="282">
        <v>38.54</v>
      </c>
      <c r="P15" s="286">
        <v>44.6</v>
      </c>
    </row>
    <row r="16" spans="1:16" x14ac:dyDescent="0.25">
      <c r="A16" s="42" t="s">
        <v>3112</v>
      </c>
      <c r="B16" s="254"/>
      <c r="C16" s="267" t="s">
        <v>5290</v>
      </c>
      <c r="D16" s="255"/>
      <c r="E16" s="255"/>
      <c r="F16" s="255"/>
      <c r="G16" s="255"/>
      <c r="H16" s="273"/>
      <c r="I16" s="256"/>
      <c r="J16" s="293">
        <v>55.92</v>
      </c>
      <c r="K16" s="291">
        <v>64.7</v>
      </c>
      <c r="L16" s="37"/>
      <c r="M16" s="289"/>
      <c r="N16" s="290"/>
      <c r="O16" s="293">
        <v>67.37</v>
      </c>
      <c r="P16" s="291">
        <v>77.95</v>
      </c>
    </row>
    <row r="17" spans="1:16" x14ac:dyDescent="0.25">
      <c r="A17" s="42" t="s">
        <v>3113</v>
      </c>
      <c r="B17" s="254"/>
      <c r="C17" s="267" t="s">
        <v>5291</v>
      </c>
      <c r="D17" s="255"/>
      <c r="E17" s="255"/>
      <c r="F17" s="255"/>
      <c r="G17" s="255"/>
      <c r="H17" s="273"/>
      <c r="I17" s="256"/>
      <c r="J17" s="293">
        <v>0</v>
      </c>
      <c r="K17" s="291">
        <v>0</v>
      </c>
      <c r="L17" s="37"/>
      <c r="M17" s="289"/>
      <c r="N17" s="290"/>
      <c r="O17" s="293">
        <v>0</v>
      </c>
      <c r="P17" s="291">
        <v>0</v>
      </c>
    </row>
    <row r="18" spans="1:16" x14ac:dyDescent="0.25">
      <c r="A18" s="42" t="s">
        <v>3114</v>
      </c>
      <c r="B18" s="37"/>
      <c r="C18" s="261"/>
      <c r="D18" s="37"/>
      <c r="E18" s="37"/>
      <c r="F18" s="37"/>
      <c r="G18" s="37"/>
      <c r="H18" s="261"/>
      <c r="I18" s="37"/>
      <c r="J18" s="261"/>
      <c r="K18" s="37"/>
      <c r="L18" s="37"/>
    </row>
    <row r="19" spans="1:16" x14ac:dyDescent="0.25">
      <c r="A19" s="42" t="s">
        <v>3115</v>
      </c>
      <c r="B19" s="247">
        <v>2</v>
      </c>
      <c r="C19" s="268" t="s">
        <v>5278</v>
      </c>
      <c r="D19" s="248" t="s">
        <v>132</v>
      </c>
      <c r="E19" s="248" t="s">
        <v>134</v>
      </c>
      <c r="F19" s="248" t="s">
        <v>5279</v>
      </c>
      <c r="G19" s="248" t="s">
        <v>5280</v>
      </c>
      <c r="H19" s="271" t="s">
        <v>5281</v>
      </c>
      <c r="I19" s="249"/>
      <c r="J19" s="271" t="s">
        <v>5282</v>
      </c>
      <c r="K19" s="250"/>
      <c r="L19" s="37"/>
      <c r="M19" s="288"/>
      <c r="N19" s="290"/>
      <c r="O19" s="288"/>
      <c r="P19" s="289"/>
    </row>
    <row r="20" spans="1:16" x14ac:dyDescent="0.25">
      <c r="A20" s="42" t="s">
        <v>3116</v>
      </c>
      <c r="B20" s="251"/>
      <c r="C20" s="264"/>
      <c r="D20" s="252"/>
      <c r="E20" s="252"/>
      <c r="F20" s="252"/>
      <c r="G20" s="252"/>
      <c r="H20" s="272" t="s">
        <v>5283</v>
      </c>
      <c r="I20" s="205" t="s">
        <v>5284</v>
      </c>
      <c r="J20" s="272" t="s">
        <v>5283</v>
      </c>
      <c r="K20" s="206" t="s">
        <v>5284</v>
      </c>
      <c r="L20" s="37"/>
      <c r="M20" s="276"/>
      <c r="N20" s="276"/>
      <c r="O20" s="276"/>
      <c r="P20" s="288"/>
    </row>
    <row r="21" spans="1:16" ht="36" x14ac:dyDescent="0.3">
      <c r="A21" s="42" t="s">
        <v>3117</v>
      </c>
      <c r="B21" s="253"/>
      <c r="C21" s="265" t="s">
        <v>197</v>
      </c>
      <c r="D21" s="207" t="s">
        <v>2914</v>
      </c>
      <c r="E21" s="208" t="s">
        <v>5699</v>
      </c>
      <c r="F21" s="209" t="s">
        <v>164</v>
      </c>
      <c r="G21" s="280" t="s">
        <v>56</v>
      </c>
      <c r="H21" s="284">
        <v>0</v>
      </c>
      <c r="I21" s="284">
        <v>0</v>
      </c>
      <c r="J21" s="284">
        <v>11.28</v>
      </c>
      <c r="K21" s="287">
        <v>11.42</v>
      </c>
      <c r="L21" s="38"/>
      <c r="M21" s="284"/>
      <c r="N21" s="284"/>
      <c r="O21" s="284">
        <v>13.61</v>
      </c>
      <c r="P21" s="287">
        <v>13.77</v>
      </c>
    </row>
    <row r="22" spans="1:16" x14ac:dyDescent="0.25">
      <c r="A22" s="42" t="s">
        <v>3118</v>
      </c>
      <c r="B22" s="254"/>
      <c r="C22" s="266" t="s">
        <v>5285</v>
      </c>
      <c r="D22" s="211">
        <v>5</v>
      </c>
      <c r="E22" s="212" t="s">
        <v>5286</v>
      </c>
      <c r="F22" s="213" t="s">
        <v>86</v>
      </c>
      <c r="G22" s="279" t="s">
        <v>5292</v>
      </c>
      <c r="H22" s="282">
        <v>9.57</v>
      </c>
      <c r="I22" s="282">
        <v>11.07</v>
      </c>
      <c r="J22" s="282">
        <v>0.39</v>
      </c>
      <c r="K22" s="286">
        <v>0.46</v>
      </c>
      <c r="L22" s="37"/>
      <c r="M22" s="282">
        <v>11.53</v>
      </c>
      <c r="N22" s="282">
        <v>13.34</v>
      </c>
      <c r="O22" s="282">
        <v>0.47</v>
      </c>
      <c r="P22" s="286">
        <v>0.55000000000000004</v>
      </c>
    </row>
    <row r="23" spans="1:16" x14ac:dyDescent="0.25">
      <c r="A23" s="42" t="s">
        <v>3119</v>
      </c>
      <c r="B23" s="254"/>
      <c r="C23" s="266" t="s">
        <v>5285</v>
      </c>
      <c r="D23" s="211">
        <v>6</v>
      </c>
      <c r="E23" s="212" t="s">
        <v>5293</v>
      </c>
      <c r="F23" s="213" t="s">
        <v>86</v>
      </c>
      <c r="G23" s="279" t="s">
        <v>5294</v>
      </c>
      <c r="H23" s="282">
        <v>15.99</v>
      </c>
      <c r="I23" s="282">
        <v>18.510000000000002</v>
      </c>
      <c r="J23" s="282">
        <v>0.39</v>
      </c>
      <c r="K23" s="286">
        <v>0.46</v>
      </c>
      <c r="L23" s="37"/>
      <c r="M23" s="282">
        <v>19.27</v>
      </c>
      <c r="N23" s="282">
        <v>22.3</v>
      </c>
      <c r="O23" s="282">
        <v>0.48</v>
      </c>
      <c r="P23" s="286">
        <v>0.56000000000000005</v>
      </c>
    </row>
    <row r="24" spans="1:16" x14ac:dyDescent="0.25">
      <c r="A24" s="42" t="s">
        <v>3120</v>
      </c>
      <c r="B24" s="254"/>
      <c r="C24" s="267" t="s">
        <v>5290</v>
      </c>
      <c r="D24" s="255"/>
      <c r="E24" s="255"/>
      <c r="F24" s="255"/>
      <c r="G24" s="255"/>
      <c r="H24" s="273"/>
      <c r="I24" s="256"/>
      <c r="J24" s="293">
        <v>0.78</v>
      </c>
      <c r="K24" s="291">
        <v>0.92</v>
      </c>
      <c r="L24" s="37"/>
      <c r="M24" s="289"/>
      <c r="N24" s="290"/>
      <c r="O24" s="293">
        <v>0.95</v>
      </c>
      <c r="P24" s="291">
        <v>1.1100000000000001</v>
      </c>
    </row>
    <row r="25" spans="1:16" ht="36" x14ac:dyDescent="0.3">
      <c r="A25" s="42" t="s">
        <v>3121</v>
      </c>
      <c r="B25" s="254"/>
      <c r="C25" s="269" t="s">
        <v>5295</v>
      </c>
      <c r="D25" s="215">
        <v>21141</v>
      </c>
      <c r="E25" s="212" t="s">
        <v>5770</v>
      </c>
      <c r="F25" s="217" t="s">
        <v>164</v>
      </c>
      <c r="G25" s="279" t="s">
        <v>5296</v>
      </c>
      <c r="H25" s="282">
        <v>9.91</v>
      </c>
      <c r="I25" s="282">
        <v>9.91</v>
      </c>
      <c r="J25" s="282">
        <v>10.210000000000001</v>
      </c>
      <c r="K25" s="286">
        <v>10.210000000000001</v>
      </c>
      <c r="L25" s="38"/>
      <c r="M25" s="282">
        <v>11.94</v>
      </c>
      <c r="N25" s="282">
        <v>11.94</v>
      </c>
      <c r="O25" s="282">
        <v>12.3</v>
      </c>
      <c r="P25" s="286">
        <v>12.3</v>
      </c>
    </row>
    <row r="26" spans="1:16" x14ac:dyDescent="0.25">
      <c r="A26" s="42" t="s">
        <v>3122</v>
      </c>
      <c r="B26" s="254"/>
      <c r="C26" s="266" t="s">
        <v>5285</v>
      </c>
      <c r="D26" s="211">
        <v>102</v>
      </c>
      <c r="E26" s="212" t="s">
        <v>5297</v>
      </c>
      <c r="F26" s="213" t="s">
        <v>5298</v>
      </c>
      <c r="G26" s="279" t="s">
        <v>5299</v>
      </c>
      <c r="H26" s="282">
        <v>20.12</v>
      </c>
      <c r="I26" s="282">
        <v>20.12</v>
      </c>
      <c r="J26" s="282">
        <v>0.28999999999999998</v>
      </c>
      <c r="K26" s="286">
        <v>0.28999999999999998</v>
      </c>
      <c r="L26" s="37"/>
      <c r="M26" s="282">
        <v>24.25</v>
      </c>
      <c r="N26" s="282">
        <v>24.25</v>
      </c>
      <c r="O26" s="282">
        <v>0.36</v>
      </c>
      <c r="P26" s="286">
        <v>0.36</v>
      </c>
    </row>
    <row r="27" spans="1:16" x14ac:dyDescent="0.25">
      <c r="A27" s="42" t="s">
        <v>3123</v>
      </c>
      <c r="B27" s="254"/>
      <c r="C27" s="267" t="s">
        <v>5291</v>
      </c>
      <c r="D27" s="255"/>
      <c r="E27" s="255"/>
      <c r="F27" s="255"/>
      <c r="G27" s="255"/>
      <c r="H27" s="273"/>
      <c r="I27" s="256"/>
      <c r="J27" s="293">
        <v>10.5</v>
      </c>
      <c r="K27" s="291">
        <v>10.5</v>
      </c>
      <c r="L27" s="37"/>
      <c r="M27" s="289"/>
      <c r="N27" s="290"/>
      <c r="O27" s="293">
        <v>12.66</v>
      </c>
      <c r="P27" s="291">
        <v>12.66</v>
      </c>
    </row>
    <row r="28" spans="1:16" x14ac:dyDescent="0.25">
      <c r="A28" s="42" t="s">
        <v>3124</v>
      </c>
      <c r="B28" s="257"/>
      <c r="C28" s="270"/>
      <c r="D28" s="257"/>
      <c r="E28" s="257"/>
      <c r="F28" s="257"/>
      <c r="G28" s="258"/>
      <c r="H28" s="274"/>
      <c r="I28" s="218"/>
      <c r="J28" s="278"/>
      <c r="K28" s="259"/>
      <c r="L28" s="37"/>
      <c r="M28" s="276"/>
      <c r="N28" s="276"/>
      <c r="O28" s="288"/>
      <c r="P28" s="289"/>
    </row>
    <row r="29" spans="1:16" x14ac:dyDescent="0.25">
      <c r="A29" s="42" t="s">
        <v>3125</v>
      </c>
      <c r="B29" s="247">
        <v>10</v>
      </c>
      <c r="C29" s="268" t="s">
        <v>5278</v>
      </c>
      <c r="D29" s="248" t="s">
        <v>132</v>
      </c>
      <c r="E29" s="248" t="s">
        <v>134</v>
      </c>
      <c r="F29" s="248" t="s">
        <v>5279</v>
      </c>
      <c r="G29" s="248" t="s">
        <v>5280</v>
      </c>
      <c r="H29" s="271" t="s">
        <v>5281</v>
      </c>
      <c r="I29" s="249"/>
      <c r="J29" s="271" t="s">
        <v>5282</v>
      </c>
      <c r="K29" s="249"/>
      <c r="L29" s="37"/>
      <c r="M29" s="288"/>
      <c r="N29" s="290"/>
      <c r="O29" s="288"/>
      <c r="P29" s="290"/>
    </row>
    <row r="30" spans="1:16" x14ac:dyDescent="0.25">
      <c r="A30" s="42" t="s">
        <v>3126</v>
      </c>
      <c r="B30" s="251"/>
      <c r="C30" s="264"/>
      <c r="D30" s="252"/>
      <c r="E30" s="252"/>
      <c r="F30" s="252"/>
      <c r="G30" s="252"/>
      <c r="H30" s="272" t="s">
        <v>5283</v>
      </c>
      <c r="I30" s="205" t="s">
        <v>5284</v>
      </c>
      <c r="J30" s="272" t="s">
        <v>5283</v>
      </c>
      <c r="K30" s="206" t="s">
        <v>5284</v>
      </c>
      <c r="L30" s="37"/>
      <c r="M30" s="276"/>
      <c r="N30" s="276"/>
      <c r="O30" s="276"/>
      <c r="P30" s="288"/>
    </row>
    <row r="31" spans="1:16" ht="24" x14ac:dyDescent="0.3">
      <c r="A31" s="42" t="s">
        <v>3127</v>
      </c>
      <c r="B31" s="253"/>
      <c r="C31" s="265" t="s">
        <v>197</v>
      </c>
      <c r="D31" s="207" t="s">
        <v>219</v>
      </c>
      <c r="E31" s="208" t="s">
        <v>5700</v>
      </c>
      <c r="F31" s="209" t="s">
        <v>164</v>
      </c>
      <c r="G31" s="281"/>
      <c r="H31" s="284">
        <v>0</v>
      </c>
      <c r="I31" s="284">
        <v>0</v>
      </c>
      <c r="J31" s="284">
        <v>4.46</v>
      </c>
      <c r="K31" s="287">
        <v>5.17</v>
      </c>
      <c r="L31" s="38"/>
      <c r="M31" s="284"/>
      <c r="N31" s="284"/>
      <c r="O31" s="284">
        <v>5.38</v>
      </c>
      <c r="P31" s="287">
        <v>6.23</v>
      </c>
    </row>
    <row r="32" spans="1:16" ht="24" x14ac:dyDescent="0.3">
      <c r="A32" s="42" t="s">
        <v>3128</v>
      </c>
      <c r="B32" s="254"/>
      <c r="C32" s="266" t="s">
        <v>163</v>
      </c>
      <c r="D32" s="220">
        <v>20106</v>
      </c>
      <c r="E32" s="216" t="s">
        <v>5701</v>
      </c>
      <c r="F32" s="213" t="s">
        <v>5300</v>
      </c>
      <c r="G32" s="279" t="s">
        <v>5301</v>
      </c>
      <c r="H32" s="282">
        <v>4.46</v>
      </c>
      <c r="I32" s="282">
        <v>5.17</v>
      </c>
      <c r="J32" s="282">
        <v>4.46</v>
      </c>
      <c r="K32" s="286">
        <v>5.17</v>
      </c>
      <c r="L32" s="38"/>
      <c r="M32" s="282">
        <v>5.38</v>
      </c>
      <c r="N32" s="282">
        <v>6.23</v>
      </c>
      <c r="O32" s="282">
        <v>5.38</v>
      </c>
      <c r="P32" s="286">
        <v>6.23</v>
      </c>
    </row>
    <row r="33" spans="1:16" x14ac:dyDescent="0.25">
      <c r="A33" s="42" t="s">
        <v>3129</v>
      </c>
      <c r="B33" s="254"/>
      <c r="C33" s="267" t="s">
        <v>5290</v>
      </c>
      <c r="D33" s="255"/>
      <c r="E33" s="255"/>
      <c r="F33" s="255"/>
      <c r="G33" s="255"/>
      <c r="H33" s="273"/>
      <c r="I33" s="256"/>
      <c r="J33" s="293">
        <v>4.46</v>
      </c>
      <c r="K33" s="291">
        <v>5.17</v>
      </c>
      <c r="L33" s="37"/>
      <c r="M33" s="289"/>
      <c r="N33" s="290"/>
      <c r="O33" s="293">
        <v>5.38</v>
      </c>
      <c r="P33" s="291">
        <v>6.23</v>
      </c>
    </row>
    <row r="34" spans="1:16" x14ac:dyDescent="0.25">
      <c r="A34" s="42" t="s">
        <v>3130</v>
      </c>
      <c r="B34" s="254"/>
      <c r="C34" s="267" t="s">
        <v>5291</v>
      </c>
      <c r="D34" s="255"/>
      <c r="E34" s="255"/>
      <c r="F34" s="255"/>
      <c r="G34" s="255"/>
      <c r="H34" s="273"/>
      <c r="I34" s="256"/>
      <c r="J34" s="293">
        <v>0</v>
      </c>
      <c r="K34" s="291">
        <v>0</v>
      </c>
      <c r="L34" s="37"/>
      <c r="M34" s="289"/>
      <c r="N34" s="290"/>
      <c r="O34" s="293">
        <v>0</v>
      </c>
      <c r="P34" s="291">
        <v>0</v>
      </c>
    </row>
    <row r="35" spans="1:16" x14ac:dyDescent="0.25">
      <c r="A35" s="42" t="s">
        <v>3131</v>
      </c>
      <c r="B35" s="37"/>
      <c r="C35" s="261"/>
      <c r="D35" s="37"/>
      <c r="E35" s="37"/>
      <c r="F35" s="37"/>
      <c r="G35" s="37"/>
      <c r="H35" s="261"/>
      <c r="I35" s="37"/>
      <c r="J35" s="261"/>
      <c r="K35" s="37"/>
      <c r="L35" s="37"/>
    </row>
    <row r="36" spans="1:16" x14ac:dyDescent="0.25">
      <c r="A36" s="42" t="s">
        <v>3132</v>
      </c>
      <c r="B36" s="247">
        <v>12</v>
      </c>
      <c r="C36" s="268" t="s">
        <v>5278</v>
      </c>
      <c r="D36" s="248" t="s">
        <v>132</v>
      </c>
      <c r="E36" s="248" t="s">
        <v>134</v>
      </c>
      <c r="F36" s="248" t="s">
        <v>5279</v>
      </c>
      <c r="G36" s="248" t="s">
        <v>5280</v>
      </c>
      <c r="H36" s="271" t="s">
        <v>5281</v>
      </c>
      <c r="I36" s="249"/>
      <c r="J36" s="271" t="s">
        <v>5282</v>
      </c>
      <c r="K36" s="249"/>
      <c r="L36" s="37"/>
      <c r="M36" s="288"/>
      <c r="N36" s="290"/>
      <c r="O36" s="288"/>
      <c r="P36" s="290"/>
    </row>
    <row r="37" spans="1:16" x14ac:dyDescent="0.25">
      <c r="A37" s="42" t="s">
        <v>3133</v>
      </c>
      <c r="B37" s="251"/>
      <c r="C37" s="264"/>
      <c r="D37" s="252"/>
      <c r="E37" s="252"/>
      <c r="F37" s="252"/>
      <c r="G37" s="252"/>
      <c r="H37" s="272" t="s">
        <v>5283</v>
      </c>
      <c r="I37" s="205" t="s">
        <v>5284</v>
      </c>
      <c r="J37" s="272" t="s">
        <v>5283</v>
      </c>
      <c r="K37" s="206" t="s">
        <v>5284</v>
      </c>
      <c r="L37" s="37"/>
      <c r="M37" s="276"/>
      <c r="N37" s="276"/>
      <c r="O37" s="276"/>
      <c r="P37" s="288"/>
    </row>
    <row r="38" spans="1:16" x14ac:dyDescent="0.3">
      <c r="A38" s="42" t="s">
        <v>3134</v>
      </c>
      <c r="B38" s="253"/>
      <c r="C38" s="265" t="s">
        <v>197</v>
      </c>
      <c r="D38" s="207" t="s">
        <v>888</v>
      </c>
      <c r="E38" s="221" t="s">
        <v>889</v>
      </c>
      <c r="F38" s="209" t="s">
        <v>890</v>
      </c>
      <c r="G38" s="281"/>
      <c r="H38" s="284">
        <v>0</v>
      </c>
      <c r="I38" s="284">
        <v>0</v>
      </c>
      <c r="J38" s="284">
        <v>20.36</v>
      </c>
      <c r="K38" s="287">
        <v>23.54</v>
      </c>
      <c r="L38" s="38"/>
      <c r="M38" s="284"/>
      <c r="N38" s="284"/>
      <c r="O38" s="284">
        <v>24.53</v>
      </c>
      <c r="P38" s="287">
        <v>28.37</v>
      </c>
    </row>
    <row r="39" spans="1:16" x14ac:dyDescent="0.25">
      <c r="A39" s="42" t="s">
        <v>3135</v>
      </c>
      <c r="B39" s="254"/>
      <c r="C39" s="266" t="s">
        <v>5285</v>
      </c>
      <c r="D39" s="211">
        <v>8</v>
      </c>
      <c r="E39" s="212" t="s">
        <v>5302</v>
      </c>
      <c r="F39" s="213" t="s">
        <v>86</v>
      </c>
      <c r="G39" s="279" t="s">
        <v>5303</v>
      </c>
      <c r="H39" s="282">
        <v>10.8</v>
      </c>
      <c r="I39" s="282">
        <v>12.5</v>
      </c>
      <c r="J39" s="282">
        <v>20.36</v>
      </c>
      <c r="K39" s="286">
        <v>23.54</v>
      </c>
      <c r="L39" s="37"/>
      <c r="M39" s="282">
        <v>13.02</v>
      </c>
      <c r="N39" s="282">
        <v>15.06</v>
      </c>
      <c r="O39" s="282">
        <v>24.53</v>
      </c>
      <c r="P39" s="286">
        <v>28.37</v>
      </c>
    </row>
    <row r="40" spans="1:16" x14ac:dyDescent="0.25">
      <c r="A40" s="42" t="s">
        <v>3136</v>
      </c>
      <c r="B40" s="254"/>
      <c r="C40" s="267" t="s">
        <v>5290</v>
      </c>
      <c r="D40" s="255"/>
      <c r="E40" s="255"/>
      <c r="F40" s="255"/>
      <c r="G40" s="255"/>
      <c r="H40" s="273"/>
      <c r="I40" s="256"/>
      <c r="J40" s="293">
        <v>20.36</v>
      </c>
      <c r="K40" s="291">
        <v>23.54</v>
      </c>
      <c r="L40" s="37"/>
      <c r="M40" s="289"/>
      <c r="N40" s="290"/>
      <c r="O40" s="293">
        <v>24.53</v>
      </c>
      <c r="P40" s="291">
        <v>28.37</v>
      </c>
    </row>
    <row r="41" spans="1:16" x14ac:dyDescent="0.25">
      <c r="A41" s="42" t="s">
        <v>3137</v>
      </c>
      <c r="B41" s="254"/>
      <c r="C41" s="267" t="s">
        <v>5291</v>
      </c>
      <c r="D41" s="255"/>
      <c r="E41" s="255"/>
      <c r="F41" s="255"/>
      <c r="G41" s="255"/>
      <c r="H41" s="273"/>
      <c r="I41" s="256"/>
      <c r="J41" s="293">
        <v>0</v>
      </c>
      <c r="K41" s="291">
        <v>0</v>
      </c>
      <c r="L41" s="37"/>
      <c r="M41" s="289"/>
      <c r="N41" s="290"/>
      <c r="O41" s="293">
        <v>0</v>
      </c>
      <c r="P41" s="291">
        <v>0</v>
      </c>
    </row>
    <row r="42" spans="1:16" x14ac:dyDescent="0.25">
      <c r="A42" s="42" t="s">
        <v>3138</v>
      </c>
      <c r="B42" s="37"/>
      <c r="C42" s="261"/>
      <c r="D42" s="37"/>
      <c r="E42" s="37"/>
      <c r="F42" s="37"/>
      <c r="G42" s="37"/>
      <c r="H42" s="261"/>
      <c r="I42" s="37"/>
      <c r="J42" s="261"/>
      <c r="K42" s="37"/>
      <c r="L42" s="37"/>
    </row>
    <row r="43" spans="1:16" x14ac:dyDescent="0.25">
      <c r="A43" s="42" t="s">
        <v>3139</v>
      </c>
      <c r="B43" s="247">
        <v>24</v>
      </c>
      <c r="C43" s="268" t="s">
        <v>5278</v>
      </c>
      <c r="D43" s="248" t="s">
        <v>132</v>
      </c>
      <c r="E43" s="248" t="s">
        <v>134</v>
      </c>
      <c r="F43" s="248" t="s">
        <v>5279</v>
      </c>
      <c r="G43" s="248" t="s">
        <v>5280</v>
      </c>
      <c r="H43" s="271" t="s">
        <v>5281</v>
      </c>
      <c r="I43" s="249"/>
      <c r="J43" s="271" t="s">
        <v>5282</v>
      </c>
      <c r="K43" s="250"/>
      <c r="L43" s="37"/>
      <c r="M43" s="288"/>
      <c r="N43" s="290"/>
      <c r="O43" s="288"/>
      <c r="P43" s="289"/>
    </row>
    <row r="44" spans="1:16" x14ac:dyDescent="0.25">
      <c r="A44" s="42" t="s">
        <v>3140</v>
      </c>
      <c r="B44" s="251"/>
      <c r="C44" s="264"/>
      <c r="D44" s="252"/>
      <c r="E44" s="252"/>
      <c r="F44" s="252"/>
      <c r="G44" s="252"/>
      <c r="H44" s="272" t="s">
        <v>5283</v>
      </c>
      <c r="I44" s="205" t="s">
        <v>5284</v>
      </c>
      <c r="J44" s="272" t="s">
        <v>5283</v>
      </c>
      <c r="K44" s="206" t="s">
        <v>5284</v>
      </c>
      <c r="L44" s="37"/>
      <c r="M44" s="276"/>
      <c r="N44" s="276"/>
      <c r="O44" s="276"/>
      <c r="P44" s="288"/>
    </row>
    <row r="45" spans="1:16" x14ac:dyDescent="0.3">
      <c r="A45" s="42" t="s">
        <v>3141</v>
      </c>
      <c r="B45" s="253"/>
      <c r="C45" s="265" t="s">
        <v>197</v>
      </c>
      <c r="D45" s="207" t="s">
        <v>946</v>
      </c>
      <c r="E45" s="221" t="s">
        <v>947</v>
      </c>
      <c r="F45" s="209" t="s">
        <v>160</v>
      </c>
      <c r="G45" s="281"/>
      <c r="H45" s="284">
        <v>0</v>
      </c>
      <c r="I45" s="284">
        <v>0</v>
      </c>
      <c r="J45" s="284">
        <v>22.52</v>
      </c>
      <c r="K45" s="287">
        <v>22.639999999999997</v>
      </c>
      <c r="L45" s="38"/>
      <c r="M45" s="284"/>
      <c r="N45" s="284"/>
      <c r="O45" s="284">
        <v>27.13</v>
      </c>
      <c r="P45" s="287">
        <v>27.29</v>
      </c>
    </row>
    <row r="46" spans="1:16" x14ac:dyDescent="0.25">
      <c r="A46" s="42" t="s">
        <v>3142</v>
      </c>
      <c r="B46" s="254"/>
      <c r="C46" s="266" t="s">
        <v>5285</v>
      </c>
      <c r="D46" s="211">
        <v>5</v>
      </c>
      <c r="E46" s="212" t="s">
        <v>5286</v>
      </c>
      <c r="F46" s="213" t="s">
        <v>86</v>
      </c>
      <c r="G46" s="279" t="s">
        <v>5304</v>
      </c>
      <c r="H46" s="282">
        <v>9.57</v>
      </c>
      <c r="I46" s="282">
        <v>11.07</v>
      </c>
      <c r="J46" s="282">
        <v>0.86</v>
      </c>
      <c r="K46" s="286">
        <v>0.99</v>
      </c>
      <c r="L46" s="37"/>
      <c r="M46" s="282">
        <v>11.53</v>
      </c>
      <c r="N46" s="282">
        <v>13.34</v>
      </c>
      <c r="O46" s="282">
        <v>1.04</v>
      </c>
      <c r="P46" s="286">
        <v>1.2</v>
      </c>
    </row>
    <row r="47" spans="1:16" x14ac:dyDescent="0.25">
      <c r="A47" s="42" t="s">
        <v>3143</v>
      </c>
      <c r="B47" s="254"/>
      <c r="C47" s="267" t="s">
        <v>5290</v>
      </c>
      <c r="D47" s="255"/>
      <c r="E47" s="255"/>
      <c r="F47" s="255"/>
      <c r="G47" s="255"/>
      <c r="H47" s="273"/>
      <c r="I47" s="256"/>
      <c r="J47" s="293">
        <v>0.86</v>
      </c>
      <c r="K47" s="291">
        <v>0.99</v>
      </c>
      <c r="L47" s="37"/>
      <c r="M47" s="289"/>
      <c r="N47" s="290"/>
      <c r="O47" s="293">
        <v>1.04</v>
      </c>
      <c r="P47" s="291">
        <v>1.2</v>
      </c>
    </row>
    <row r="48" spans="1:16" x14ac:dyDescent="0.25">
      <c r="A48" s="42" t="s">
        <v>3144</v>
      </c>
      <c r="B48" s="254"/>
      <c r="C48" s="266" t="s">
        <v>5285</v>
      </c>
      <c r="D48" s="220">
        <v>3070</v>
      </c>
      <c r="E48" s="212" t="s">
        <v>363</v>
      </c>
      <c r="F48" s="213" t="s">
        <v>5305</v>
      </c>
      <c r="G48" s="279" t="s">
        <v>5289</v>
      </c>
      <c r="H48" s="282">
        <v>0.14000000000000001</v>
      </c>
      <c r="I48" s="282">
        <v>0.14000000000000001</v>
      </c>
      <c r="J48" s="282">
        <v>0.28999999999999998</v>
      </c>
      <c r="K48" s="286">
        <v>0.28999999999999998</v>
      </c>
      <c r="L48" s="37"/>
      <c r="M48" s="282">
        <v>0.18</v>
      </c>
      <c r="N48" s="282">
        <v>0.18</v>
      </c>
      <c r="O48" s="282">
        <v>0.36</v>
      </c>
      <c r="P48" s="286">
        <v>0.36</v>
      </c>
    </row>
    <row r="49" spans="1:16" x14ac:dyDescent="0.25">
      <c r="A49" s="42" t="s">
        <v>3145</v>
      </c>
      <c r="B49" s="254"/>
      <c r="C49" s="266" t="s">
        <v>5285</v>
      </c>
      <c r="D49" s="220">
        <v>3393</v>
      </c>
      <c r="E49" s="212" t="s">
        <v>365</v>
      </c>
      <c r="F49" s="213" t="s">
        <v>5305</v>
      </c>
      <c r="G49" s="279" t="s">
        <v>5289</v>
      </c>
      <c r="H49" s="282">
        <v>0.09</v>
      </c>
      <c r="I49" s="282">
        <v>0.09</v>
      </c>
      <c r="J49" s="282">
        <v>0.19</v>
      </c>
      <c r="K49" s="286">
        <v>0.19</v>
      </c>
      <c r="L49" s="37"/>
      <c r="M49" s="282">
        <v>0.12</v>
      </c>
      <c r="N49" s="282">
        <v>0.12</v>
      </c>
      <c r="O49" s="282">
        <v>0.24</v>
      </c>
      <c r="P49" s="286">
        <v>0.24</v>
      </c>
    </row>
    <row r="50" spans="1:16" ht="48" x14ac:dyDescent="0.3">
      <c r="A50" s="42" t="s">
        <v>3146</v>
      </c>
      <c r="B50" s="254"/>
      <c r="C50" s="269" t="s">
        <v>5295</v>
      </c>
      <c r="D50" s="215">
        <v>37556</v>
      </c>
      <c r="E50" s="216" t="s">
        <v>5702</v>
      </c>
      <c r="F50" s="217" t="s">
        <v>160</v>
      </c>
      <c r="G50" s="279" t="s">
        <v>5301</v>
      </c>
      <c r="H50" s="282">
        <v>21.15</v>
      </c>
      <c r="I50" s="282">
        <v>21.15</v>
      </c>
      <c r="J50" s="282">
        <v>21.15</v>
      </c>
      <c r="K50" s="286">
        <v>21.15</v>
      </c>
      <c r="L50" s="38"/>
      <c r="M50" s="282">
        <v>25.49</v>
      </c>
      <c r="N50" s="282">
        <v>25.49</v>
      </c>
      <c r="O50" s="282">
        <v>25.49</v>
      </c>
      <c r="P50" s="286">
        <v>25.49</v>
      </c>
    </row>
    <row r="51" spans="1:16" x14ac:dyDescent="0.25">
      <c r="A51" s="42" t="s">
        <v>3147</v>
      </c>
      <c r="B51" s="254"/>
      <c r="C51" s="267" t="s">
        <v>5291</v>
      </c>
      <c r="D51" s="255"/>
      <c r="E51" s="255"/>
      <c r="F51" s="255"/>
      <c r="G51" s="255"/>
      <c r="H51" s="273"/>
      <c r="I51" s="256"/>
      <c r="J51" s="293">
        <v>21.65</v>
      </c>
      <c r="K51" s="291">
        <v>21.65</v>
      </c>
      <c r="L51" s="37"/>
      <c r="M51" s="289"/>
      <c r="N51" s="290"/>
      <c r="O51" s="293">
        <v>26.09</v>
      </c>
      <c r="P51" s="291">
        <v>26.09</v>
      </c>
    </row>
    <row r="52" spans="1:16" x14ac:dyDescent="0.25">
      <c r="A52" s="42" t="s">
        <v>3148</v>
      </c>
      <c r="B52" s="37"/>
      <c r="C52" s="261"/>
      <c r="D52" s="37"/>
      <c r="E52" s="37"/>
      <c r="F52" s="37"/>
      <c r="G52" s="37"/>
      <c r="H52" s="261"/>
      <c r="I52" s="37"/>
      <c r="J52" s="261"/>
      <c r="K52" s="37"/>
      <c r="L52" s="37"/>
    </row>
    <row r="53" spans="1:16" x14ac:dyDescent="0.25">
      <c r="A53" s="42" t="s">
        <v>3149</v>
      </c>
      <c r="B53" s="247">
        <v>25</v>
      </c>
      <c r="C53" s="268" t="s">
        <v>5278</v>
      </c>
      <c r="D53" s="248" t="s">
        <v>132</v>
      </c>
      <c r="E53" s="248" t="s">
        <v>134</v>
      </c>
      <c r="F53" s="248" t="s">
        <v>5279</v>
      </c>
      <c r="G53" s="248" t="s">
        <v>5280</v>
      </c>
      <c r="H53" s="271" t="s">
        <v>5281</v>
      </c>
      <c r="I53" s="249"/>
      <c r="J53" s="271" t="s">
        <v>5282</v>
      </c>
      <c r="K53" s="250"/>
      <c r="L53" s="37"/>
      <c r="M53" s="288"/>
      <c r="N53" s="290"/>
      <c r="O53" s="288"/>
      <c r="P53" s="289"/>
    </row>
    <row r="54" spans="1:16" x14ac:dyDescent="0.25">
      <c r="A54" s="42" t="s">
        <v>3150</v>
      </c>
      <c r="B54" s="251"/>
      <c r="C54" s="264"/>
      <c r="D54" s="252"/>
      <c r="E54" s="252"/>
      <c r="F54" s="252"/>
      <c r="G54" s="252"/>
      <c r="H54" s="272" t="s">
        <v>5283</v>
      </c>
      <c r="I54" s="205" t="s">
        <v>5284</v>
      </c>
      <c r="J54" s="272" t="s">
        <v>5283</v>
      </c>
      <c r="K54" s="206" t="s">
        <v>5284</v>
      </c>
      <c r="L54" s="37"/>
      <c r="M54" s="276"/>
      <c r="N54" s="276"/>
      <c r="O54" s="276"/>
      <c r="P54" s="288"/>
    </row>
    <row r="55" spans="1:16" x14ac:dyDescent="0.3">
      <c r="A55" s="42" t="s">
        <v>3151</v>
      </c>
      <c r="B55" s="253"/>
      <c r="C55" s="265" t="s">
        <v>197</v>
      </c>
      <c r="D55" s="207" t="s">
        <v>949</v>
      </c>
      <c r="E55" s="221" t="s">
        <v>950</v>
      </c>
      <c r="F55" s="209" t="s">
        <v>160</v>
      </c>
      <c r="G55" s="281"/>
      <c r="H55" s="284">
        <v>0</v>
      </c>
      <c r="I55" s="284">
        <v>0</v>
      </c>
      <c r="J55" s="284">
        <v>22.52</v>
      </c>
      <c r="K55" s="287">
        <v>22.639999999999997</v>
      </c>
      <c r="L55" s="38"/>
      <c r="M55" s="284"/>
      <c r="N55" s="284"/>
      <c r="O55" s="284">
        <v>27.13</v>
      </c>
      <c r="P55" s="287">
        <v>27.29</v>
      </c>
    </row>
    <row r="56" spans="1:16" x14ac:dyDescent="0.25">
      <c r="A56" s="42" t="s">
        <v>3152</v>
      </c>
      <c r="B56" s="254"/>
      <c r="C56" s="266" t="s">
        <v>5285</v>
      </c>
      <c r="D56" s="211">
        <v>5</v>
      </c>
      <c r="E56" s="212" t="s">
        <v>5286</v>
      </c>
      <c r="F56" s="213" t="s">
        <v>86</v>
      </c>
      <c r="G56" s="279" t="s">
        <v>5304</v>
      </c>
      <c r="H56" s="282">
        <v>9.57</v>
      </c>
      <c r="I56" s="282">
        <v>11.07</v>
      </c>
      <c r="J56" s="282">
        <v>0.86</v>
      </c>
      <c r="K56" s="286">
        <v>0.99</v>
      </c>
      <c r="L56" s="37"/>
      <c r="M56" s="282">
        <v>11.53</v>
      </c>
      <c r="N56" s="282">
        <v>13.34</v>
      </c>
      <c r="O56" s="282">
        <v>1.04</v>
      </c>
      <c r="P56" s="286">
        <v>1.2</v>
      </c>
    </row>
    <row r="57" spans="1:16" x14ac:dyDescent="0.25">
      <c r="A57" s="42" t="s">
        <v>3153</v>
      </c>
      <c r="B57" s="254"/>
      <c r="C57" s="267" t="s">
        <v>5290</v>
      </c>
      <c r="D57" s="255"/>
      <c r="E57" s="255"/>
      <c r="F57" s="255"/>
      <c r="G57" s="255"/>
      <c r="H57" s="273"/>
      <c r="I57" s="256"/>
      <c r="J57" s="293">
        <v>0.86</v>
      </c>
      <c r="K57" s="291">
        <v>0.99</v>
      </c>
      <c r="L57" s="37"/>
      <c r="M57" s="289"/>
      <c r="N57" s="290"/>
      <c r="O57" s="293">
        <v>1.04</v>
      </c>
      <c r="P57" s="291">
        <v>1.2</v>
      </c>
    </row>
    <row r="58" spans="1:16" x14ac:dyDescent="0.25">
      <c r="A58" s="42" t="s">
        <v>3154</v>
      </c>
      <c r="B58" s="254"/>
      <c r="C58" s="266" t="s">
        <v>5285</v>
      </c>
      <c r="D58" s="220">
        <v>3070</v>
      </c>
      <c r="E58" s="212" t="s">
        <v>363</v>
      </c>
      <c r="F58" s="213" t="s">
        <v>5305</v>
      </c>
      <c r="G58" s="279" t="s">
        <v>5289</v>
      </c>
      <c r="H58" s="282">
        <v>0.14000000000000001</v>
      </c>
      <c r="I58" s="282">
        <v>0.14000000000000001</v>
      </c>
      <c r="J58" s="282">
        <v>0.28999999999999998</v>
      </c>
      <c r="K58" s="286">
        <v>0.28999999999999998</v>
      </c>
      <c r="L58" s="37"/>
      <c r="M58" s="282">
        <v>0.18</v>
      </c>
      <c r="N58" s="282">
        <v>0.18</v>
      </c>
      <c r="O58" s="282">
        <v>0.36</v>
      </c>
      <c r="P58" s="286">
        <v>0.36</v>
      </c>
    </row>
    <row r="59" spans="1:16" x14ac:dyDescent="0.25">
      <c r="A59" s="42" t="s">
        <v>3155</v>
      </c>
      <c r="B59" s="254"/>
      <c r="C59" s="266" t="s">
        <v>5285</v>
      </c>
      <c r="D59" s="220">
        <v>3393</v>
      </c>
      <c r="E59" s="212" t="s">
        <v>365</v>
      </c>
      <c r="F59" s="213" t="s">
        <v>5305</v>
      </c>
      <c r="G59" s="279" t="s">
        <v>5289</v>
      </c>
      <c r="H59" s="282">
        <v>0.09</v>
      </c>
      <c r="I59" s="282">
        <v>0.09</v>
      </c>
      <c r="J59" s="282">
        <v>0.19</v>
      </c>
      <c r="K59" s="286">
        <v>0.19</v>
      </c>
      <c r="L59" s="37"/>
      <c r="M59" s="282">
        <v>0.12</v>
      </c>
      <c r="N59" s="282">
        <v>0.12</v>
      </c>
      <c r="O59" s="282">
        <v>0.24</v>
      </c>
      <c r="P59" s="286">
        <v>0.24</v>
      </c>
    </row>
    <row r="60" spans="1:16" ht="36" x14ac:dyDescent="0.3">
      <c r="A60" s="42" t="s">
        <v>3156</v>
      </c>
      <c r="B60" s="254"/>
      <c r="C60" s="269" t="s">
        <v>5295</v>
      </c>
      <c r="D60" s="215">
        <v>37556</v>
      </c>
      <c r="E60" s="212" t="s">
        <v>5306</v>
      </c>
      <c r="F60" s="217" t="s">
        <v>160</v>
      </c>
      <c r="G60" s="279" t="s">
        <v>5301</v>
      </c>
      <c r="H60" s="282">
        <v>21.15</v>
      </c>
      <c r="I60" s="282">
        <v>21.15</v>
      </c>
      <c r="J60" s="282">
        <v>21.15</v>
      </c>
      <c r="K60" s="286">
        <v>21.15</v>
      </c>
      <c r="L60" s="38"/>
      <c r="M60" s="282">
        <v>25.49</v>
      </c>
      <c r="N60" s="282">
        <v>25.49</v>
      </c>
      <c r="O60" s="282">
        <v>25.49</v>
      </c>
      <c r="P60" s="286">
        <v>25.49</v>
      </c>
    </row>
    <row r="61" spans="1:16" x14ac:dyDescent="0.25">
      <c r="A61" s="42" t="s">
        <v>3157</v>
      </c>
      <c r="B61" s="254"/>
      <c r="C61" s="267" t="s">
        <v>5291</v>
      </c>
      <c r="D61" s="255"/>
      <c r="E61" s="255"/>
      <c r="F61" s="255"/>
      <c r="G61" s="255"/>
      <c r="H61" s="273"/>
      <c r="I61" s="256"/>
      <c r="J61" s="293">
        <v>21.65</v>
      </c>
      <c r="K61" s="291">
        <v>21.65</v>
      </c>
      <c r="L61" s="37"/>
      <c r="M61" s="289"/>
      <c r="N61" s="290"/>
      <c r="O61" s="293">
        <v>26.09</v>
      </c>
      <c r="P61" s="291">
        <v>26.09</v>
      </c>
    </row>
    <row r="62" spans="1:16" x14ac:dyDescent="0.25">
      <c r="A62" s="42" t="s">
        <v>3158</v>
      </c>
      <c r="B62" s="37"/>
      <c r="C62" s="261"/>
      <c r="D62" s="37"/>
      <c r="E62" s="37"/>
      <c r="F62" s="37"/>
      <c r="G62" s="37"/>
      <c r="H62" s="261"/>
      <c r="I62" s="37"/>
      <c r="J62" s="261"/>
      <c r="K62" s="37"/>
      <c r="L62" s="37"/>
    </row>
    <row r="63" spans="1:16" x14ac:dyDescent="0.25">
      <c r="A63" s="42" t="s">
        <v>3159</v>
      </c>
      <c r="B63" s="247">
        <v>41</v>
      </c>
      <c r="C63" s="268" t="s">
        <v>5278</v>
      </c>
      <c r="D63" s="248" t="s">
        <v>132</v>
      </c>
      <c r="E63" s="248" t="s">
        <v>134</v>
      </c>
      <c r="F63" s="248" t="s">
        <v>5279</v>
      </c>
      <c r="G63" s="248" t="s">
        <v>5280</v>
      </c>
      <c r="H63" s="271" t="s">
        <v>5281</v>
      </c>
      <c r="I63" s="249"/>
      <c r="J63" s="271" t="s">
        <v>5282</v>
      </c>
      <c r="K63" s="250"/>
      <c r="L63" s="37"/>
      <c r="M63" s="288"/>
      <c r="N63" s="290"/>
      <c r="O63" s="288"/>
      <c r="P63" s="289"/>
    </row>
    <row r="64" spans="1:16" x14ac:dyDescent="0.25">
      <c r="A64" s="42" t="s">
        <v>3160</v>
      </c>
      <c r="B64" s="251"/>
      <c r="C64" s="264"/>
      <c r="D64" s="252"/>
      <c r="E64" s="252"/>
      <c r="F64" s="252"/>
      <c r="G64" s="252"/>
      <c r="H64" s="272" t="s">
        <v>5283</v>
      </c>
      <c r="I64" s="205" t="s">
        <v>5284</v>
      </c>
      <c r="J64" s="272" t="s">
        <v>5283</v>
      </c>
      <c r="K64" s="206" t="s">
        <v>5284</v>
      </c>
      <c r="L64" s="37"/>
      <c r="M64" s="276"/>
      <c r="N64" s="276"/>
      <c r="O64" s="276"/>
      <c r="P64" s="288"/>
    </row>
    <row r="65" spans="1:16" ht="24" x14ac:dyDescent="0.3">
      <c r="A65" s="42" t="s">
        <v>3161</v>
      </c>
      <c r="B65" s="253"/>
      <c r="C65" s="265" t="s">
        <v>197</v>
      </c>
      <c r="D65" s="207" t="s">
        <v>650</v>
      </c>
      <c r="E65" s="208" t="s">
        <v>5703</v>
      </c>
      <c r="F65" s="209" t="s">
        <v>160</v>
      </c>
      <c r="G65" s="219"/>
      <c r="H65" s="275"/>
      <c r="I65" s="219"/>
      <c r="J65" s="284">
        <v>5901.36</v>
      </c>
      <c r="K65" s="287">
        <v>6216.39</v>
      </c>
      <c r="L65" s="38"/>
      <c r="M65" s="276"/>
      <c r="N65" s="276"/>
      <c r="O65" s="284">
        <v>7109.22</v>
      </c>
      <c r="P65" s="287">
        <v>7488.73</v>
      </c>
    </row>
    <row r="66" spans="1:16" ht="36" x14ac:dyDescent="0.3">
      <c r="A66" s="42" t="s">
        <v>3162</v>
      </c>
      <c r="B66" s="254"/>
      <c r="C66" s="269" t="s">
        <v>163</v>
      </c>
      <c r="D66" s="215">
        <v>20701</v>
      </c>
      <c r="E66" s="212" t="s">
        <v>265</v>
      </c>
      <c r="F66" s="217" t="s">
        <v>5300</v>
      </c>
      <c r="G66" s="279" t="s">
        <v>5307</v>
      </c>
      <c r="H66" s="282">
        <v>4.32</v>
      </c>
      <c r="I66" s="282">
        <v>4.5</v>
      </c>
      <c r="J66" s="282">
        <v>12.97</v>
      </c>
      <c r="K66" s="286">
        <v>13.52</v>
      </c>
      <c r="L66" s="38"/>
      <c r="M66" s="282">
        <v>5.21</v>
      </c>
      <c r="N66" s="282">
        <v>5.43</v>
      </c>
      <c r="O66" s="282">
        <v>15.63</v>
      </c>
      <c r="P66" s="286">
        <v>16.29</v>
      </c>
    </row>
    <row r="67" spans="1:16" x14ac:dyDescent="0.25">
      <c r="A67" s="42" t="s">
        <v>3163</v>
      </c>
      <c r="B67" s="254"/>
      <c r="C67" s="266" t="s">
        <v>163</v>
      </c>
      <c r="D67" s="220">
        <v>30101</v>
      </c>
      <c r="E67" s="212" t="s">
        <v>230</v>
      </c>
      <c r="F67" s="213" t="s">
        <v>5308</v>
      </c>
      <c r="G67" s="279" t="s">
        <v>5309</v>
      </c>
      <c r="H67" s="282">
        <v>34.299999999999997</v>
      </c>
      <c r="I67" s="282">
        <v>36.28</v>
      </c>
      <c r="J67" s="282">
        <v>7.2</v>
      </c>
      <c r="K67" s="286">
        <v>7.62</v>
      </c>
      <c r="L67" s="37"/>
      <c r="M67" s="282">
        <v>41.33</v>
      </c>
      <c r="N67" s="282">
        <v>43.71</v>
      </c>
      <c r="O67" s="282">
        <v>8.68</v>
      </c>
      <c r="P67" s="286">
        <v>9.18</v>
      </c>
    </row>
    <row r="68" spans="1:16" x14ac:dyDescent="0.25">
      <c r="A68" s="42" t="s">
        <v>3164</v>
      </c>
      <c r="B68" s="254"/>
      <c r="C68" s="266" t="s">
        <v>163</v>
      </c>
      <c r="D68" s="220">
        <v>40101</v>
      </c>
      <c r="E68" s="212" t="s">
        <v>307</v>
      </c>
      <c r="F68" s="213" t="s">
        <v>5308</v>
      </c>
      <c r="G68" s="279" t="s">
        <v>5310</v>
      </c>
      <c r="H68" s="282">
        <v>24.56</v>
      </c>
      <c r="I68" s="282">
        <v>28.41</v>
      </c>
      <c r="J68" s="282">
        <v>20.13</v>
      </c>
      <c r="K68" s="286">
        <v>23.3</v>
      </c>
      <c r="L68" s="37"/>
      <c r="M68" s="282">
        <v>29.59</v>
      </c>
      <c r="N68" s="282">
        <v>34.229999999999997</v>
      </c>
      <c r="O68" s="282">
        <v>24.26</v>
      </c>
      <c r="P68" s="286">
        <v>28.07</v>
      </c>
    </row>
    <row r="69" spans="1:16" x14ac:dyDescent="0.25">
      <c r="A69" s="42" t="s">
        <v>3165</v>
      </c>
      <c r="B69" s="254"/>
      <c r="C69" s="266" t="s">
        <v>163</v>
      </c>
      <c r="D69" s="220">
        <v>40902</v>
      </c>
      <c r="E69" s="212" t="s">
        <v>316</v>
      </c>
      <c r="F69" s="213" t="s">
        <v>5308</v>
      </c>
      <c r="G69" s="279" t="s">
        <v>5311</v>
      </c>
      <c r="H69" s="282">
        <v>16.260000000000002</v>
      </c>
      <c r="I69" s="282">
        <v>18.82</v>
      </c>
      <c r="J69" s="282">
        <v>7.81</v>
      </c>
      <c r="K69" s="286">
        <v>9.0299999999999994</v>
      </c>
      <c r="L69" s="37"/>
      <c r="M69" s="282">
        <v>19.600000000000001</v>
      </c>
      <c r="N69" s="282">
        <v>22.68</v>
      </c>
      <c r="O69" s="282">
        <v>9.41</v>
      </c>
      <c r="P69" s="286">
        <v>10.89</v>
      </c>
    </row>
    <row r="70" spans="1:16" x14ac:dyDescent="0.25">
      <c r="A70" s="42" t="s">
        <v>3166</v>
      </c>
      <c r="B70" s="254"/>
      <c r="C70" s="266" t="s">
        <v>163</v>
      </c>
      <c r="D70" s="220">
        <v>41002</v>
      </c>
      <c r="E70" s="212" t="s">
        <v>659</v>
      </c>
      <c r="F70" s="213" t="s">
        <v>5300</v>
      </c>
      <c r="G70" s="279" t="s">
        <v>5312</v>
      </c>
      <c r="H70" s="282">
        <v>3.82</v>
      </c>
      <c r="I70" s="282">
        <v>4.43</v>
      </c>
      <c r="J70" s="282">
        <v>18.75</v>
      </c>
      <c r="K70" s="286">
        <v>21.72</v>
      </c>
      <c r="L70" s="37"/>
      <c r="M70" s="282">
        <v>4.6100000000000003</v>
      </c>
      <c r="N70" s="282">
        <v>5.34</v>
      </c>
      <c r="O70" s="282">
        <v>22.59</v>
      </c>
      <c r="P70" s="286">
        <v>26.17</v>
      </c>
    </row>
    <row r="71" spans="1:16" x14ac:dyDescent="0.3">
      <c r="A71" s="42" t="s">
        <v>3167</v>
      </c>
      <c r="B71" s="254"/>
      <c r="C71" s="266" t="s">
        <v>163</v>
      </c>
      <c r="D71" s="220">
        <v>41003</v>
      </c>
      <c r="E71" s="212" t="s">
        <v>5313</v>
      </c>
      <c r="F71" s="213" t="s">
        <v>5308</v>
      </c>
      <c r="G71" s="279" t="s">
        <v>5314</v>
      </c>
      <c r="H71" s="282">
        <v>19.14</v>
      </c>
      <c r="I71" s="282">
        <v>22.14</v>
      </c>
      <c r="J71" s="282">
        <v>28.14</v>
      </c>
      <c r="K71" s="286">
        <v>32.549999999999997</v>
      </c>
      <c r="L71" s="38"/>
      <c r="M71" s="282">
        <v>23.06</v>
      </c>
      <c r="N71" s="282">
        <v>26.68</v>
      </c>
      <c r="O71" s="282">
        <v>33.9</v>
      </c>
      <c r="P71" s="286">
        <v>39.22</v>
      </c>
    </row>
    <row r="72" spans="1:16" x14ac:dyDescent="0.25">
      <c r="A72" s="42" t="s">
        <v>3168</v>
      </c>
      <c r="B72" s="254"/>
      <c r="C72" s="266" t="s">
        <v>163</v>
      </c>
      <c r="D72" s="220">
        <v>50901</v>
      </c>
      <c r="E72" s="212" t="s">
        <v>286</v>
      </c>
      <c r="F72" s="213" t="s">
        <v>5308</v>
      </c>
      <c r="G72" s="279" t="s">
        <v>5301</v>
      </c>
      <c r="H72" s="282">
        <v>31.09</v>
      </c>
      <c r="I72" s="282">
        <v>35.97</v>
      </c>
      <c r="J72" s="282">
        <v>31.09</v>
      </c>
      <c r="K72" s="286">
        <v>35.97</v>
      </c>
      <c r="L72" s="37"/>
      <c r="M72" s="282">
        <v>37.46</v>
      </c>
      <c r="N72" s="282">
        <v>43.34</v>
      </c>
      <c r="O72" s="282">
        <v>37.46</v>
      </c>
      <c r="P72" s="286">
        <v>43.34</v>
      </c>
    </row>
    <row r="73" spans="1:16" x14ac:dyDescent="0.25">
      <c r="A73" s="42" t="s">
        <v>3169</v>
      </c>
      <c r="B73" s="254"/>
      <c r="C73" s="266" t="s">
        <v>163</v>
      </c>
      <c r="D73" s="220">
        <v>40902</v>
      </c>
      <c r="E73" s="212" t="s">
        <v>316</v>
      </c>
      <c r="F73" s="213" t="s">
        <v>5308</v>
      </c>
      <c r="G73" s="279" t="s">
        <v>5315</v>
      </c>
      <c r="H73" s="282">
        <v>16.260000000000002</v>
      </c>
      <c r="I73" s="282">
        <v>18.82</v>
      </c>
      <c r="J73" s="282">
        <v>5.86</v>
      </c>
      <c r="K73" s="286">
        <v>6.77</v>
      </c>
      <c r="L73" s="37"/>
      <c r="M73" s="282">
        <v>19.600000000000001</v>
      </c>
      <c r="N73" s="282">
        <v>22.68</v>
      </c>
      <c r="O73" s="282">
        <v>7.06</v>
      </c>
      <c r="P73" s="286">
        <v>8.16</v>
      </c>
    </row>
    <row r="74" spans="1:16" x14ac:dyDescent="0.3">
      <c r="A74" s="42" t="s">
        <v>3170</v>
      </c>
      <c r="B74" s="254"/>
      <c r="C74" s="266" t="s">
        <v>163</v>
      </c>
      <c r="D74" s="220">
        <v>51030</v>
      </c>
      <c r="E74" s="212" t="s">
        <v>5316</v>
      </c>
      <c r="F74" s="213" t="s">
        <v>5308</v>
      </c>
      <c r="G74" s="279" t="s">
        <v>5317</v>
      </c>
      <c r="H74" s="282">
        <v>420.94</v>
      </c>
      <c r="I74" s="282">
        <v>429.85</v>
      </c>
      <c r="J74" s="282">
        <v>269.39999999999998</v>
      </c>
      <c r="K74" s="286">
        <v>275.11</v>
      </c>
      <c r="L74" s="38"/>
      <c r="M74" s="282">
        <v>507.1</v>
      </c>
      <c r="N74" s="282">
        <v>517.84</v>
      </c>
      <c r="O74" s="282">
        <v>324.54000000000002</v>
      </c>
      <c r="P74" s="286">
        <v>331.42</v>
      </c>
    </row>
    <row r="75" spans="1:16" x14ac:dyDescent="0.3">
      <c r="A75" s="42" t="s">
        <v>3171</v>
      </c>
      <c r="B75" s="254"/>
      <c r="C75" s="266" t="s">
        <v>163</v>
      </c>
      <c r="D75" s="220">
        <v>51055</v>
      </c>
      <c r="E75" s="212" t="s">
        <v>5318</v>
      </c>
      <c r="F75" s="213" t="s">
        <v>5308</v>
      </c>
      <c r="G75" s="279" t="s">
        <v>5317</v>
      </c>
      <c r="H75" s="282">
        <v>34.590000000000003</v>
      </c>
      <c r="I75" s="282">
        <v>40.020000000000003</v>
      </c>
      <c r="J75" s="282">
        <v>22.14</v>
      </c>
      <c r="K75" s="286">
        <v>25.61</v>
      </c>
      <c r="L75" s="38"/>
      <c r="M75" s="282">
        <v>41.68</v>
      </c>
      <c r="N75" s="282">
        <v>48.22</v>
      </c>
      <c r="O75" s="282">
        <v>26.68</v>
      </c>
      <c r="P75" s="286">
        <v>30.86</v>
      </c>
    </row>
    <row r="76" spans="1:16" x14ac:dyDescent="0.25">
      <c r="A76" s="42" t="s">
        <v>3172</v>
      </c>
      <c r="B76" s="254"/>
      <c r="C76" s="266" t="s">
        <v>163</v>
      </c>
      <c r="D76" s="220">
        <v>52003</v>
      </c>
      <c r="E76" s="212" t="s">
        <v>668</v>
      </c>
      <c r="F76" s="213" t="s">
        <v>5298</v>
      </c>
      <c r="G76" s="279" t="s">
        <v>5319</v>
      </c>
      <c r="H76" s="282">
        <v>10.17</v>
      </c>
      <c r="I76" s="282">
        <v>10.5</v>
      </c>
      <c r="J76" s="282">
        <v>113.98</v>
      </c>
      <c r="K76" s="286">
        <v>117.69</v>
      </c>
      <c r="L76" s="37"/>
      <c r="M76" s="282">
        <v>12.26</v>
      </c>
      <c r="N76" s="282">
        <v>12.66</v>
      </c>
      <c r="O76" s="282">
        <v>137.31</v>
      </c>
      <c r="P76" s="286">
        <v>141.79</v>
      </c>
    </row>
    <row r="77" spans="1:16" x14ac:dyDescent="0.25">
      <c r="A77" s="42" t="s">
        <v>3173</v>
      </c>
      <c r="B77" s="254"/>
      <c r="C77" s="266" t="s">
        <v>163</v>
      </c>
      <c r="D77" s="220">
        <v>52005</v>
      </c>
      <c r="E77" s="212" t="s">
        <v>279</v>
      </c>
      <c r="F77" s="213" t="s">
        <v>5298</v>
      </c>
      <c r="G77" s="279" t="s">
        <v>5320</v>
      </c>
      <c r="H77" s="282">
        <v>9.51</v>
      </c>
      <c r="I77" s="282">
        <v>9.84</v>
      </c>
      <c r="J77" s="282">
        <v>190.25</v>
      </c>
      <c r="K77" s="286">
        <v>196.89</v>
      </c>
      <c r="L77" s="37"/>
      <c r="M77" s="282">
        <v>11.46</v>
      </c>
      <c r="N77" s="282">
        <v>11.86</v>
      </c>
      <c r="O77" s="282">
        <v>229.2</v>
      </c>
      <c r="P77" s="286">
        <v>237.2</v>
      </c>
    </row>
    <row r="78" spans="1:16" x14ac:dyDescent="0.25">
      <c r="A78" s="42" t="s">
        <v>3174</v>
      </c>
      <c r="B78" s="254"/>
      <c r="C78" s="266" t="s">
        <v>163</v>
      </c>
      <c r="D78" s="220">
        <v>52014</v>
      </c>
      <c r="E78" s="212" t="s">
        <v>282</v>
      </c>
      <c r="F78" s="213" t="s">
        <v>5298</v>
      </c>
      <c r="G78" s="279" t="s">
        <v>5321</v>
      </c>
      <c r="H78" s="282">
        <v>12.51</v>
      </c>
      <c r="I78" s="282">
        <v>12.8</v>
      </c>
      <c r="J78" s="282">
        <v>82.61</v>
      </c>
      <c r="K78" s="286">
        <v>84.53</v>
      </c>
      <c r="L78" s="37"/>
      <c r="M78" s="282">
        <v>15.08</v>
      </c>
      <c r="N78" s="282">
        <v>15.43</v>
      </c>
      <c r="O78" s="282">
        <v>99.53</v>
      </c>
      <c r="P78" s="286">
        <v>101.84</v>
      </c>
    </row>
    <row r="79" spans="1:16" x14ac:dyDescent="0.25">
      <c r="A79" s="42" t="s">
        <v>3175</v>
      </c>
      <c r="B79" s="37"/>
      <c r="C79" s="266" t="s">
        <v>163</v>
      </c>
      <c r="D79" s="220">
        <v>60191</v>
      </c>
      <c r="E79" s="212" t="s">
        <v>311</v>
      </c>
      <c r="F79" s="213" t="s">
        <v>5300</v>
      </c>
      <c r="G79" s="279" t="s">
        <v>5322</v>
      </c>
      <c r="H79" s="282">
        <v>28.43</v>
      </c>
      <c r="I79" s="282">
        <v>29.7</v>
      </c>
      <c r="J79" s="282">
        <v>170.02</v>
      </c>
      <c r="K79" s="286">
        <v>177.6</v>
      </c>
      <c r="L79" s="37"/>
      <c r="M79" s="282">
        <v>34.25</v>
      </c>
      <c r="N79" s="282">
        <v>35.78</v>
      </c>
      <c r="O79" s="282">
        <v>204.82</v>
      </c>
      <c r="P79" s="286">
        <v>213.96</v>
      </c>
    </row>
    <row r="80" spans="1:16" x14ac:dyDescent="0.3">
      <c r="A80" s="42" t="s">
        <v>3176</v>
      </c>
      <c r="B80" s="38"/>
      <c r="C80" s="266" t="s">
        <v>163</v>
      </c>
      <c r="D80" s="220">
        <v>60205</v>
      </c>
      <c r="E80" s="212" t="s">
        <v>324</v>
      </c>
      <c r="F80" s="213" t="s">
        <v>5300</v>
      </c>
      <c r="G80" s="279" t="s">
        <v>5323</v>
      </c>
      <c r="H80" s="282">
        <v>44.14</v>
      </c>
      <c r="I80" s="282">
        <v>46.79</v>
      </c>
      <c r="J80" s="282">
        <v>543.86</v>
      </c>
      <c r="K80" s="286">
        <v>576.48</v>
      </c>
      <c r="L80" s="38"/>
      <c r="M80" s="282">
        <v>53.18</v>
      </c>
      <c r="N80" s="282">
        <v>56.37</v>
      </c>
      <c r="O80" s="282">
        <v>655.17999999999995</v>
      </c>
      <c r="P80" s="286">
        <v>694.48</v>
      </c>
    </row>
    <row r="81" spans="1:16" x14ac:dyDescent="0.3">
      <c r="A81" s="42" t="s">
        <v>3177</v>
      </c>
      <c r="B81" s="38"/>
      <c r="C81" s="266" t="s">
        <v>163</v>
      </c>
      <c r="D81" s="220">
        <v>60517</v>
      </c>
      <c r="E81" s="212" t="s">
        <v>5316</v>
      </c>
      <c r="F81" s="213" t="s">
        <v>5308</v>
      </c>
      <c r="G81" s="279" t="s">
        <v>5324</v>
      </c>
      <c r="H81" s="282">
        <v>420.94</v>
      </c>
      <c r="I81" s="282">
        <v>429.85</v>
      </c>
      <c r="J81" s="282">
        <v>412.52</v>
      </c>
      <c r="K81" s="286">
        <v>421.25</v>
      </c>
      <c r="L81" s="38"/>
      <c r="M81" s="282">
        <v>507.1</v>
      </c>
      <c r="N81" s="282">
        <v>517.84</v>
      </c>
      <c r="O81" s="282">
        <v>496.96</v>
      </c>
      <c r="P81" s="286">
        <v>507.48</v>
      </c>
    </row>
    <row r="82" spans="1:16" ht="24" x14ac:dyDescent="0.3">
      <c r="A82" s="42" t="s">
        <v>3178</v>
      </c>
      <c r="B82" s="38"/>
      <c r="C82" s="266" t="s">
        <v>163</v>
      </c>
      <c r="D82" s="220">
        <v>60801</v>
      </c>
      <c r="E82" s="212" t="s">
        <v>5325</v>
      </c>
      <c r="F82" s="213" t="s">
        <v>5308</v>
      </c>
      <c r="G82" s="279" t="s">
        <v>5324</v>
      </c>
      <c r="H82" s="282">
        <v>34.590000000000003</v>
      </c>
      <c r="I82" s="282">
        <v>40.020000000000003</v>
      </c>
      <c r="J82" s="282">
        <v>33.9</v>
      </c>
      <c r="K82" s="286">
        <v>39.229999999999997</v>
      </c>
      <c r="L82" s="38"/>
      <c r="M82" s="282">
        <v>41.68</v>
      </c>
      <c r="N82" s="282">
        <v>48.22</v>
      </c>
      <c r="O82" s="282">
        <v>40.85</v>
      </c>
      <c r="P82" s="286">
        <v>47.26</v>
      </c>
    </row>
    <row r="83" spans="1:16" x14ac:dyDescent="0.25">
      <c r="A83" s="42" t="s">
        <v>3179</v>
      </c>
      <c r="B83" s="37"/>
      <c r="C83" s="266" t="s">
        <v>163</v>
      </c>
      <c r="D83" s="220">
        <v>60304</v>
      </c>
      <c r="E83" s="212" t="s">
        <v>318</v>
      </c>
      <c r="F83" s="213" t="s">
        <v>5298</v>
      </c>
      <c r="G83" s="279" t="s">
        <v>5326</v>
      </c>
      <c r="H83" s="282">
        <v>9.74</v>
      </c>
      <c r="I83" s="282">
        <v>10.07</v>
      </c>
      <c r="J83" s="282">
        <v>232.91</v>
      </c>
      <c r="K83" s="286">
        <v>240.85</v>
      </c>
      <c r="L83" s="37"/>
      <c r="M83" s="282">
        <v>11.74</v>
      </c>
      <c r="N83" s="282">
        <v>12.14</v>
      </c>
      <c r="O83" s="282">
        <v>280.58999999999997</v>
      </c>
      <c r="P83" s="286">
        <v>290.14999999999998</v>
      </c>
    </row>
    <row r="84" spans="1:16" x14ac:dyDescent="0.25">
      <c r="A84" s="42" t="s">
        <v>3180</v>
      </c>
      <c r="B84" s="37"/>
      <c r="C84" s="266" t="s">
        <v>163</v>
      </c>
      <c r="D84" s="220">
        <v>60305</v>
      </c>
      <c r="E84" s="212" t="s">
        <v>279</v>
      </c>
      <c r="F84" s="213" t="s">
        <v>5298</v>
      </c>
      <c r="G84" s="279" t="s">
        <v>5327</v>
      </c>
      <c r="H84" s="282">
        <v>9.51</v>
      </c>
      <c r="I84" s="282">
        <v>9.84</v>
      </c>
      <c r="J84" s="282">
        <v>412.85</v>
      </c>
      <c r="K84" s="286">
        <v>427.26</v>
      </c>
      <c r="L84" s="37"/>
      <c r="M84" s="282">
        <v>11.46</v>
      </c>
      <c r="N84" s="282">
        <v>11.86</v>
      </c>
      <c r="O84" s="282">
        <v>497.36</v>
      </c>
      <c r="P84" s="286">
        <v>514.72</v>
      </c>
    </row>
    <row r="85" spans="1:16" x14ac:dyDescent="0.25">
      <c r="A85" s="42" t="s">
        <v>3181</v>
      </c>
      <c r="B85" s="37"/>
      <c r="C85" s="266" t="s">
        <v>163</v>
      </c>
      <c r="D85" s="220">
        <v>60314</v>
      </c>
      <c r="E85" s="212" t="s">
        <v>5328</v>
      </c>
      <c r="F85" s="213" t="s">
        <v>5298</v>
      </c>
      <c r="G85" s="279" t="s">
        <v>5329</v>
      </c>
      <c r="H85" s="282">
        <v>12.51</v>
      </c>
      <c r="I85" s="282">
        <v>12.8</v>
      </c>
      <c r="J85" s="282">
        <v>282.89999999999998</v>
      </c>
      <c r="K85" s="286">
        <v>289.47000000000003</v>
      </c>
      <c r="L85" s="37"/>
      <c r="M85" s="282">
        <v>15.08</v>
      </c>
      <c r="N85" s="282">
        <v>15.43</v>
      </c>
      <c r="O85" s="282">
        <v>340.81</v>
      </c>
      <c r="P85" s="286">
        <v>348.72</v>
      </c>
    </row>
    <row r="86" spans="1:16" ht="24" x14ac:dyDescent="0.3">
      <c r="A86" s="42" t="s">
        <v>3182</v>
      </c>
      <c r="B86" s="38"/>
      <c r="C86" s="266" t="s">
        <v>163</v>
      </c>
      <c r="D86" s="220">
        <v>61101</v>
      </c>
      <c r="E86" s="216" t="s">
        <v>5704</v>
      </c>
      <c r="F86" s="213" t="s">
        <v>5300</v>
      </c>
      <c r="G86" s="279" t="s">
        <v>5330</v>
      </c>
      <c r="H86" s="282">
        <v>104.77</v>
      </c>
      <c r="I86" s="282">
        <v>107.03</v>
      </c>
      <c r="J86" s="282">
        <v>421.19</v>
      </c>
      <c r="K86" s="286">
        <v>430.27</v>
      </c>
      <c r="L86" s="38"/>
      <c r="M86" s="282">
        <v>126.22</v>
      </c>
      <c r="N86" s="282">
        <v>128.94</v>
      </c>
      <c r="O86" s="282">
        <v>507.4</v>
      </c>
      <c r="P86" s="286">
        <v>518.34</v>
      </c>
    </row>
    <row r="87" spans="1:16" ht="24" x14ac:dyDescent="0.3">
      <c r="A87" s="42" t="s">
        <v>3183</v>
      </c>
      <c r="B87" s="38"/>
      <c r="C87" s="266" t="s">
        <v>163</v>
      </c>
      <c r="D87" s="220">
        <v>100160</v>
      </c>
      <c r="E87" s="216" t="s">
        <v>5705</v>
      </c>
      <c r="F87" s="213" t="s">
        <v>5300</v>
      </c>
      <c r="G87" s="279" t="s">
        <v>5331</v>
      </c>
      <c r="H87" s="282">
        <v>40.56</v>
      </c>
      <c r="I87" s="282">
        <v>43.72</v>
      </c>
      <c r="J87" s="282">
        <v>598.76</v>
      </c>
      <c r="K87" s="286">
        <v>645.32000000000005</v>
      </c>
      <c r="L87" s="38"/>
      <c r="M87" s="282">
        <v>48.87</v>
      </c>
      <c r="N87" s="282">
        <v>52.67</v>
      </c>
      <c r="O87" s="282">
        <v>721.32</v>
      </c>
      <c r="P87" s="286">
        <v>777.41</v>
      </c>
    </row>
    <row r="88" spans="1:16" x14ac:dyDescent="0.25">
      <c r="A88" s="42" t="s">
        <v>3184</v>
      </c>
      <c r="B88" s="37"/>
      <c r="C88" s="266" t="s">
        <v>163</v>
      </c>
      <c r="D88" s="220">
        <v>120902</v>
      </c>
      <c r="E88" s="212" t="s">
        <v>422</v>
      </c>
      <c r="F88" s="213" t="s">
        <v>5300</v>
      </c>
      <c r="G88" s="279" t="s">
        <v>5332</v>
      </c>
      <c r="H88" s="282">
        <v>26.64</v>
      </c>
      <c r="I88" s="282">
        <v>29.1</v>
      </c>
      <c r="J88" s="282">
        <v>157.21</v>
      </c>
      <c r="K88" s="286">
        <v>171.7</v>
      </c>
      <c r="L88" s="37"/>
      <c r="M88" s="282">
        <v>32.1</v>
      </c>
      <c r="N88" s="282">
        <v>35.06</v>
      </c>
      <c r="O88" s="282">
        <v>189.39</v>
      </c>
      <c r="P88" s="286">
        <v>206.85</v>
      </c>
    </row>
    <row r="89" spans="1:16" ht="36" x14ac:dyDescent="0.3">
      <c r="A89" s="42" t="s">
        <v>3185</v>
      </c>
      <c r="B89" s="38"/>
      <c r="C89" s="266" t="s">
        <v>217</v>
      </c>
      <c r="D89" s="220">
        <v>98555</v>
      </c>
      <c r="E89" s="216" t="s">
        <v>5706</v>
      </c>
      <c r="F89" s="213" t="s">
        <v>164</v>
      </c>
      <c r="G89" s="279" t="s">
        <v>5330</v>
      </c>
      <c r="H89" s="282">
        <v>22.37</v>
      </c>
      <c r="I89" s="282">
        <v>23.94</v>
      </c>
      <c r="J89" s="282">
        <v>89.93</v>
      </c>
      <c r="K89" s="286">
        <v>96.24</v>
      </c>
      <c r="L89" s="38"/>
      <c r="M89" s="282">
        <v>26.95</v>
      </c>
      <c r="N89" s="282">
        <v>28.84</v>
      </c>
      <c r="O89" s="282">
        <v>108.34</v>
      </c>
      <c r="P89" s="286">
        <v>115.94</v>
      </c>
    </row>
    <row r="90" spans="1:16" x14ac:dyDescent="0.25">
      <c r="A90" s="42" t="s">
        <v>3186</v>
      </c>
      <c r="B90" s="37"/>
      <c r="C90" s="266" t="s">
        <v>163</v>
      </c>
      <c r="D90" s="220">
        <v>180504</v>
      </c>
      <c r="E90" s="212" t="s">
        <v>825</v>
      </c>
      <c r="F90" s="213" t="s">
        <v>5300</v>
      </c>
      <c r="G90" s="279" t="s">
        <v>5333</v>
      </c>
      <c r="H90" s="282">
        <v>529.17999999999995</v>
      </c>
      <c r="I90" s="282">
        <v>534.35</v>
      </c>
      <c r="J90" s="282">
        <v>539.77</v>
      </c>
      <c r="K90" s="286">
        <v>545.03</v>
      </c>
      <c r="L90" s="37"/>
      <c r="M90" s="282">
        <v>637.5</v>
      </c>
      <c r="N90" s="282">
        <v>643.72</v>
      </c>
      <c r="O90" s="282">
        <v>650.25</v>
      </c>
      <c r="P90" s="286">
        <v>656.59</v>
      </c>
    </row>
    <row r="91" spans="1:16" x14ac:dyDescent="0.25">
      <c r="A91" s="42" t="s">
        <v>3187</v>
      </c>
      <c r="B91" s="37"/>
      <c r="C91" s="266" t="s">
        <v>163</v>
      </c>
      <c r="D91" s="220">
        <v>210102</v>
      </c>
      <c r="E91" s="212" t="s">
        <v>835</v>
      </c>
      <c r="F91" s="213" t="s">
        <v>5300</v>
      </c>
      <c r="G91" s="279" t="s">
        <v>5334</v>
      </c>
      <c r="H91" s="282">
        <v>4</v>
      </c>
      <c r="I91" s="282">
        <v>4.1399999999999997</v>
      </c>
      <c r="J91" s="282">
        <v>118.11</v>
      </c>
      <c r="K91" s="286">
        <v>122.27</v>
      </c>
      <c r="L91" s="37"/>
      <c r="M91" s="282">
        <v>4.82</v>
      </c>
      <c r="N91" s="282">
        <v>4.99</v>
      </c>
      <c r="O91" s="282">
        <v>142.29</v>
      </c>
      <c r="P91" s="286">
        <v>147.30000000000001</v>
      </c>
    </row>
    <row r="92" spans="1:16" x14ac:dyDescent="0.25">
      <c r="A92" s="42" t="s">
        <v>3188</v>
      </c>
      <c r="B92" s="37"/>
      <c r="C92" s="266" t="s">
        <v>163</v>
      </c>
      <c r="D92" s="220">
        <v>200403</v>
      </c>
      <c r="E92" s="212" t="s">
        <v>451</v>
      </c>
      <c r="F92" s="213" t="s">
        <v>5300</v>
      </c>
      <c r="G92" s="279" t="s">
        <v>5334</v>
      </c>
      <c r="H92" s="282">
        <v>13.24</v>
      </c>
      <c r="I92" s="282">
        <v>14.95</v>
      </c>
      <c r="J92" s="282">
        <v>390.84</v>
      </c>
      <c r="K92" s="286">
        <v>441.33</v>
      </c>
      <c r="L92" s="37"/>
      <c r="M92" s="282">
        <v>15.95</v>
      </c>
      <c r="N92" s="282">
        <v>18.010000000000002</v>
      </c>
      <c r="O92" s="282">
        <v>470.84</v>
      </c>
      <c r="P92" s="286">
        <v>531.66</v>
      </c>
    </row>
    <row r="93" spans="1:16" ht="24" x14ac:dyDescent="0.3">
      <c r="A93" s="42" t="s">
        <v>3189</v>
      </c>
      <c r="B93" s="38"/>
      <c r="C93" s="269" t="s">
        <v>163</v>
      </c>
      <c r="D93" s="215">
        <v>220100</v>
      </c>
      <c r="E93" s="212" t="s">
        <v>2059</v>
      </c>
      <c r="F93" s="217" t="s">
        <v>5300</v>
      </c>
      <c r="G93" s="279" t="s">
        <v>5335</v>
      </c>
      <c r="H93" s="282">
        <v>68.08</v>
      </c>
      <c r="I93" s="282">
        <v>72.52</v>
      </c>
      <c r="J93" s="282">
        <v>211.06</v>
      </c>
      <c r="K93" s="286">
        <v>224.83</v>
      </c>
      <c r="L93" s="38"/>
      <c r="M93" s="282">
        <v>82.02</v>
      </c>
      <c r="N93" s="282">
        <v>87.37</v>
      </c>
      <c r="O93" s="282">
        <v>254.26</v>
      </c>
      <c r="P93" s="286">
        <v>270.85000000000002</v>
      </c>
    </row>
    <row r="94" spans="1:16" ht="24" x14ac:dyDescent="0.3">
      <c r="A94" s="42" t="s">
        <v>3190</v>
      </c>
      <c r="B94" s="38"/>
      <c r="C94" s="266" t="s">
        <v>163</v>
      </c>
      <c r="D94" s="220">
        <v>261602</v>
      </c>
      <c r="E94" s="212" t="s">
        <v>506</v>
      </c>
      <c r="F94" s="213" t="s">
        <v>5300</v>
      </c>
      <c r="G94" s="279" t="s">
        <v>5336</v>
      </c>
      <c r="H94" s="282">
        <v>20.079999999999998</v>
      </c>
      <c r="I94" s="282">
        <v>21.76</v>
      </c>
      <c r="J94" s="282">
        <v>61.26</v>
      </c>
      <c r="K94" s="286">
        <v>66.38</v>
      </c>
      <c r="L94" s="38"/>
      <c r="M94" s="282">
        <v>24.2</v>
      </c>
      <c r="N94" s="282">
        <v>26.22</v>
      </c>
      <c r="O94" s="282">
        <v>73.81</v>
      </c>
      <c r="P94" s="286">
        <v>79.97</v>
      </c>
    </row>
    <row r="95" spans="1:16" x14ac:dyDescent="0.25">
      <c r="A95" s="42" t="s">
        <v>3191</v>
      </c>
      <c r="B95" s="37"/>
      <c r="C95" s="266" t="s">
        <v>163</v>
      </c>
      <c r="D95" s="220">
        <v>261000</v>
      </c>
      <c r="E95" s="212" t="s">
        <v>498</v>
      </c>
      <c r="F95" s="213" t="s">
        <v>5300</v>
      </c>
      <c r="G95" s="279" t="s">
        <v>5337</v>
      </c>
      <c r="H95" s="282">
        <v>10.17</v>
      </c>
      <c r="I95" s="282">
        <v>11.08</v>
      </c>
      <c r="J95" s="282">
        <v>395.68</v>
      </c>
      <c r="K95" s="286">
        <v>430.86</v>
      </c>
      <c r="L95" s="37"/>
      <c r="M95" s="282">
        <v>12.26</v>
      </c>
      <c r="N95" s="282">
        <v>13.35</v>
      </c>
      <c r="O95" s="282">
        <v>476.67</v>
      </c>
      <c r="P95" s="286">
        <v>519.04999999999995</v>
      </c>
    </row>
    <row r="96" spans="1:16" x14ac:dyDescent="0.25">
      <c r="A96" s="42" t="s">
        <v>3192</v>
      </c>
      <c r="B96" s="37"/>
      <c r="C96" s="266" t="s">
        <v>163</v>
      </c>
      <c r="D96" s="220">
        <v>270501</v>
      </c>
      <c r="E96" s="212" t="s">
        <v>175</v>
      </c>
      <c r="F96" s="213" t="s">
        <v>5300</v>
      </c>
      <c r="G96" s="279" t="s">
        <v>5338</v>
      </c>
      <c r="H96" s="282">
        <v>2.81</v>
      </c>
      <c r="I96" s="282">
        <v>3.03</v>
      </c>
      <c r="J96" s="282">
        <v>18.12</v>
      </c>
      <c r="K96" s="286">
        <v>19.559999999999999</v>
      </c>
      <c r="L96" s="37"/>
      <c r="M96" s="282">
        <v>3.39</v>
      </c>
      <c r="N96" s="282">
        <v>3.66</v>
      </c>
      <c r="O96" s="282">
        <v>21.83</v>
      </c>
      <c r="P96" s="286">
        <v>23.57</v>
      </c>
    </row>
    <row r="97" spans="1:16" x14ac:dyDescent="0.25">
      <c r="A97" s="42" t="s">
        <v>3193</v>
      </c>
      <c r="B97" s="37"/>
      <c r="C97" s="267" t="s">
        <v>5290</v>
      </c>
      <c r="D97" s="255"/>
      <c r="E97" s="255"/>
      <c r="F97" s="255"/>
      <c r="G97" s="255"/>
      <c r="H97" s="273"/>
      <c r="I97" s="256"/>
      <c r="J97" s="293">
        <v>5901.36</v>
      </c>
      <c r="K97" s="293">
        <v>6216.39</v>
      </c>
      <c r="L97" s="37"/>
      <c r="M97" s="289"/>
      <c r="N97" s="290"/>
      <c r="O97" s="293">
        <v>7109.22</v>
      </c>
      <c r="P97" s="293">
        <v>7488.73</v>
      </c>
    </row>
    <row r="98" spans="1:16" x14ac:dyDescent="0.25">
      <c r="A98" s="42" t="s">
        <v>3194</v>
      </c>
      <c r="B98" s="37"/>
      <c r="C98" s="267" t="s">
        <v>5291</v>
      </c>
      <c r="D98" s="255"/>
      <c r="E98" s="255"/>
      <c r="F98" s="255"/>
      <c r="G98" s="255"/>
      <c r="H98" s="273"/>
      <c r="I98" s="256"/>
      <c r="J98" s="293">
        <v>0</v>
      </c>
      <c r="K98" s="293">
        <v>0</v>
      </c>
      <c r="L98" s="37"/>
      <c r="M98" s="289"/>
      <c r="N98" s="290"/>
      <c r="O98" s="293">
        <v>0</v>
      </c>
      <c r="P98" s="293">
        <v>0</v>
      </c>
    </row>
    <row r="99" spans="1:16" x14ac:dyDescent="0.25">
      <c r="A99" s="42" t="s">
        <v>3195</v>
      </c>
      <c r="B99" s="37"/>
      <c r="C99" s="261"/>
      <c r="D99" s="37"/>
      <c r="E99" s="37"/>
      <c r="F99" s="37"/>
      <c r="G99" s="37"/>
      <c r="H99" s="261"/>
      <c r="I99" s="37"/>
      <c r="J99" s="261"/>
      <c r="K99" s="37"/>
      <c r="L99" s="37"/>
    </row>
    <row r="100" spans="1:16" x14ac:dyDescent="0.25">
      <c r="A100" s="42" t="s">
        <v>3196</v>
      </c>
      <c r="B100" s="247">
        <v>45</v>
      </c>
      <c r="C100" s="268" t="s">
        <v>5278</v>
      </c>
      <c r="D100" s="248" t="s">
        <v>132</v>
      </c>
      <c r="E100" s="248" t="s">
        <v>134</v>
      </c>
      <c r="F100" s="248" t="s">
        <v>5279</v>
      </c>
      <c r="G100" s="248" t="s">
        <v>5280</v>
      </c>
      <c r="H100" s="271" t="s">
        <v>5281</v>
      </c>
      <c r="I100" s="249"/>
      <c r="J100" s="271" t="s">
        <v>5282</v>
      </c>
      <c r="K100" s="250"/>
      <c r="L100" s="37"/>
      <c r="M100" s="288"/>
      <c r="N100" s="290"/>
      <c r="O100" s="288"/>
      <c r="P100" s="289"/>
    </row>
    <row r="101" spans="1:16" x14ac:dyDescent="0.25">
      <c r="A101" s="42" t="s">
        <v>3197</v>
      </c>
      <c r="B101" s="251"/>
      <c r="C101" s="264"/>
      <c r="D101" s="252"/>
      <c r="E101" s="252"/>
      <c r="F101" s="252"/>
      <c r="G101" s="252"/>
      <c r="H101" s="272" t="s">
        <v>5283</v>
      </c>
      <c r="I101" s="205" t="s">
        <v>5284</v>
      </c>
      <c r="J101" s="272" t="s">
        <v>5283</v>
      </c>
      <c r="K101" s="206" t="s">
        <v>5284</v>
      </c>
      <c r="L101" s="37"/>
      <c r="M101" s="276"/>
      <c r="N101" s="276"/>
      <c r="O101" s="276"/>
      <c r="P101" s="288"/>
    </row>
    <row r="102" spans="1:16" x14ac:dyDescent="0.3">
      <c r="A102" s="42" t="s">
        <v>3198</v>
      </c>
      <c r="B102" s="253"/>
      <c r="C102" s="265" t="s">
        <v>197</v>
      </c>
      <c r="D102" s="207" t="s">
        <v>2848</v>
      </c>
      <c r="E102" s="221" t="s">
        <v>2849</v>
      </c>
      <c r="F102" s="209" t="s">
        <v>160</v>
      </c>
      <c r="G102" s="219"/>
      <c r="H102" s="275"/>
      <c r="I102" s="219"/>
      <c r="J102" s="284">
        <v>1037.55</v>
      </c>
      <c r="K102" s="287">
        <v>1201.58</v>
      </c>
      <c r="L102" s="38"/>
      <c r="M102" s="276"/>
      <c r="N102" s="276"/>
      <c r="O102" s="284">
        <v>1249.92</v>
      </c>
      <c r="P102" s="287">
        <v>1447.52</v>
      </c>
    </row>
    <row r="103" spans="1:16" x14ac:dyDescent="0.25">
      <c r="A103" s="42" t="s">
        <v>3199</v>
      </c>
      <c r="B103" s="254"/>
      <c r="C103" s="266" t="s">
        <v>163</v>
      </c>
      <c r="D103" s="220">
        <v>250101</v>
      </c>
      <c r="E103" s="212" t="s">
        <v>184</v>
      </c>
      <c r="F103" s="213" t="s">
        <v>185</v>
      </c>
      <c r="G103" s="279" t="s">
        <v>5339</v>
      </c>
      <c r="H103" s="282">
        <v>64.84</v>
      </c>
      <c r="I103" s="282">
        <v>75.09</v>
      </c>
      <c r="J103" s="282">
        <v>1037.55</v>
      </c>
      <c r="K103" s="286">
        <v>1201.58</v>
      </c>
      <c r="L103" s="37"/>
      <c r="M103" s="282">
        <v>78.12</v>
      </c>
      <c r="N103" s="282">
        <v>90.47</v>
      </c>
      <c r="O103" s="282">
        <v>1249.92</v>
      </c>
      <c r="P103" s="286">
        <v>1447.52</v>
      </c>
    </row>
    <row r="104" spans="1:16" x14ac:dyDescent="0.25">
      <c r="A104" s="42" t="s">
        <v>3200</v>
      </c>
      <c r="B104" s="254"/>
      <c r="C104" s="267" t="s">
        <v>5290</v>
      </c>
      <c r="D104" s="255"/>
      <c r="E104" s="255"/>
      <c r="F104" s="255"/>
      <c r="G104" s="255"/>
      <c r="H104" s="273"/>
      <c r="I104" s="256"/>
      <c r="J104" s="293">
        <v>1037.55</v>
      </c>
      <c r="K104" s="291">
        <v>1201.58</v>
      </c>
      <c r="L104" s="37"/>
      <c r="M104" s="289"/>
      <c r="N104" s="290"/>
      <c r="O104" s="293">
        <v>1249.92</v>
      </c>
      <c r="P104" s="291">
        <v>1447.52</v>
      </c>
    </row>
    <row r="105" spans="1:16" x14ac:dyDescent="0.25">
      <c r="A105" s="42" t="s">
        <v>3201</v>
      </c>
      <c r="B105" s="254"/>
      <c r="C105" s="267" t="s">
        <v>5291</v>
      </c>
      <c r="D105" s="255"/>
      <c r="E105" s="255"/>
      <c r="F105" s="255"/>
      <c r="G105" s="255"/>
      <c r="H105" s="273"/>
      <c r="I105" s="256"/>
      <c r="J105" s="293">
        <v>0</v>
      </c>
      <c r="K105" s="291">
        <v>0</v>
      </c>
      <c r="L105" s="37"/>
      <c r="M105" s="289"/>
      <c r="N105" s="290"/>
      <c r="O105" s="293">
        <v>0</v>
      </c>
      <c r="P105" s="291">
        <v>0</v>
      </c>
    </row>
    <row r="106" spans="1:16" x14ac:dyDescent="0.25">
      <c r="A106" s="42" t="s">
        <v>3202</v>
      </c>
      <c r="B106" s="37"/>
      <c r="C106" s="261"/>
      <c r="D106" s="37"/>
      <c r="E106" s="37"/>
      <c r="F106" s="37"/>
      <c r="G106" s="37"/>
      <c r="H106" s="261"/>
      <c r="I106" s="37"/>
      <c r="J106" s="261"/>
      <c r="K106" s="37"/>
      <c r="L106" s="37"/>
    </row>
    <row r="107" spans="1:16" x14ac:dyDescent="0.25">
      <c r="A107" s="42" t="s">
        <v>3203</v>
      </c>
      <c r="B107" s="247">
        <v>46</v>
      </c>
      <c r="C107" s="268" t="s">
        <v>5278</v>
      </c>
      <c r="D107" s="248" t="s">
        <v>132</v>
      </c>
      <c r="E107" s="248" t="s">
        <v>134</v>
      </c>
      <c r="F107" s="248" t="s">
        <v>5279</v>
      </c>
      <c r="G107" s="248" t="s">
        <v>5280</v>
      </c>
      <c r="H107" s="271" t="s">
        <v>5281</v>
      </c>
      <c r="I107" s="249"/>
      <c r="J107" s="271" t="s">
        <v>5282</v>
      </c>
      <c r="K107" s="250"/>
      <c r="L107" s="37"/>
      <c r="M107" s="288"/>
      <c r="N107" s="290"/>
      <c r="O107" s="288"/>
      <c r="P107" s="289"/>
    </row>
    <row r="108" spans="1:16" x14ac:dyDescent="0.25">
      <c r="A108" s="42" t="s">
        <v>3204</v>
      </c>
      <c r="B108" s="251"/>
      <c r="C108" s="264"/>
      <c r="D108" s="252"/>
      <c r="E108" s="252"/>
      <c r="F108" s="252"/>
      <c r="G108" s="252"/>
      <c r="H108" s="272" t="s">
        <v>5283</v>
      </c>
      <c r="I108" s="205" t="s">
        <v>5284</v>
      </c>
      <c r="J108" s="272" t="s">
        <v>5283</v>
      </c>
      <c r="K108" s="206" t="s">
        <v>5284</v>
      </c>
      <c r="L108" s="37"/>
      <c r="M108" s="276"/>
      <c r="N108" s="276"/>
      <c r="O108" s="276"/>
      <c r="P108" s="288"/>
    </row>
    <row r="109" spans="1:16" x14ac:dyDescent="0.3">
      <c r="A109" s="42" t="s">
        <v>3205</v>
      </c>
      <c r="B109" s="253"/>
      <c r="C109" s="265" t="s">
        <v>197</v>
      </c>
      <c r="D109" s="207" t="s">
        <v>1267</v>
      </c>
      <c r="E109" s="221" t="s">
        <v>1268</v>
      </c>
      <c r="F109" s="209" t="s">
        <v>160</v>
      </c>
      <c r="G109" s="219"/>
      <c r="H109" s="275"/>
      <c r="I109" s="219"/>
      <c r="J109" s="284">
        <v>14.99</v>
      </c>
      <c r="K109" s="287">
        <v>15.129999999999999</v>
      </c>
      <c r="L109" s="38"/>
      <c r="M109" s="276"/>
      <c r="N109" s="276"/>
      <c r="O109" s="284">
        <v>18.07</v>
      </c>
      <c r="P109" s="287">
        <v>18.239999999999998</v>
      </c>
    </row>
    <row r="110" spans="1:16" x14ac:dyDescent="0.25">
      <c r="A110" s="42" t="s">
        <v>3206</v>
      </c>
      <c r="B110" s="254"/>
      <c r="C110" s="266" t="s">
        <v>5285</v>
      </c>
      <c r="D110" s="211">
        <v>8</v>
      </c>
      <c r="E110" s="212" t="s">
        <v>5302</v>
      </c>
      <c r="F110" s="213" t="s">
        <v>86</v>
      </c>
      <c r="G110" s="279" t="s">
        <v>5340</v>
      </c>
      <c r="H110" s="282">
        <v>10.8</v>
      </c>
      <c r="I110" s="282">
        <v>12.5</v>
      </c>
      <c r="J110" s="282">
        <v>0.35</v>
      </c>
      <c r="K110" s="286">
        <v>0.41</v>
      </c>
      <c r="L110" s="37"/>
      <c r="M110" s="282">
        <v>13.02</v>
      </c>
      <c r="N110" s="282">
        <v>15.06</v>
      </c>
      <c r="O110" s="282">
        <v>0.43</v>
      </c>
      <c r="P110" s="286">
        <v>0.5</v>
      </c>
    </row>
    <row r="111" spans="1:16" x14ac:dyDescent="0.25">
      <c r="A111" s="42" t="s">
        <v>3207</v>
      </c>
      <c r="B111" s="254"/>
      <c r="C111" s="266" t="s">
        <v>5285</v>
      </c>
      <c r="D111" s="211">
        <v>12</v>
      </c>
      <c r="E111" s="212" t="s">
        <v>5341</v>
      </c>
      <c r="F111" s="213" t="s">
        <v>86</v>
      </c>
      <c r="G111" s="279" t="s">
        <v>5340</v>
      </c>
      <c r="H111" s="282">
        <v>15.99</v>
      </c>
      <c r="I111" s="282">
        <v>18.510000000000002</v>
      </c>
      <c r="J111" s="282">
        <v>0.53</v>
      </c>
      <c r="K111" s="286">
        <v>0.61</v>
      </c>
      <c r="L111" s="37"/>
      <c r="M111" s="282">
        <v>19.27</v>
      </c>
      <c r="N111" s="282">
        <v>22.3</v>
      </c>
      <c r="O111" s="282">
        <v>0.64</v>
      </c>
      <c r="P111" s="286">
        <v>0.74</v>
      </c>
    </row>
    <row r="112" spans="1:16" x14ac:dyDescent="0.25">
      <c r="A112" s="42" t="s">
        <v>3208</v>
      </c>
      <c r="B112" s="254"/>
      <c r="C112" s="267" t="s">
        <v>5290</v>
      </c>
      <c r="D112" s="255"/>
      <c r="E112" s="255"/>
      <c r="F112" s="255"/>
      <c r="G112" s="255"/>
      <c r="H112" s="273"/>
      <c r="I112" s="256"/>
      <c r="J112" s="293">
        <v>0.88</v>
      </c>
      <c r="K112" s="291">
        <v>1.02</v>
      </c>
      <c r="L112" s="37"/>
      <c r="M112" s="289"/>
      <c r="N112" s="290"/>
      <c r="O112" s="293">
        <v>1.07</v>
      </c>
      <c r="P112" s="291">
        <v>1.24</v>
      </c>
    </row>
    <row r="113" spans="1:16" x14ac:dyDescent="0.25">
      <c r="A113" s="42" t="s">
        <v>3209</v>
      </c>
      <c r="B113" s="254"/>
      <c r="C113" s="266" t="s">
        <v>5342</v>
      </c>
      <c r="D113" s="210" t="s">
        <v>5343</v>
      </c>
      <c r="E113" s="212" t="s">
        <v>5344</v>
      </c>
      <c r="F113" s="213" t="s">
        <v>160</v>
      </c>
      <c r="G113" s="279" t="s">
        <v>5301</v>
      </c>
      <c r="H113" s="282">
        <v>14.11</v>
      </c>
      <c r="I113" s="282">
        <v>14.11</v>
      </c>
      <c r="J113" s="282">
        <v>14.11</v>
      </c>
      <c r="K113" s="286">
        <v>14.11</v>
      </c>
      <c r="L113" s="37"/>
      <c r="M113" s="282">
        <v>17</v>
      </c>
      <c r="N113" s="282">
        <v>17</v>
      </c>
      <c r="O113" s="282">
        <v>17</v>
      </c>
      <c r="P113" s="286">
        <v>17</v>
      </c>
    </row>
    <row r="114" spans="1:16" x14ac:dyDescent="0.25">
      <c r="A114" s="42" t="s">
        <v>3210</v>
      </c>
      <c r="B114" s="254"/>
      <c r="C114" s="267" t="s">
        <v>5291</v>
      </c>
      <c r="D114" s="255"/>
      <c r="E114" s="255"/>
      <c r="F114" s="255"/>
      <c r="G114" s="255"/>
      <c r="H114" s="273"/>
      <c r="I114" s="256"/>
      <c r="J114" s="293">
        <v>14.11</v>
      </c>
      <c r="K114" s="291">
        <v>14.11</v>
      </c>
      <c r="L114" s="37"/>
      <c r="M114" s="289"/>
      <c r="N114" s="290"/>
      <c r="O114" s="293">
        <v>17</v>
      </c>
      <c r="P114" s="291">
        <v>17</v>
      </c>
    </row>
    <row r="115" spans="1:16" x14ac:dyDescent="0.25">
      <c r="A115" s="42" t="s">
        <v>3211</v>
      </c>
      <c r="B115" s="37"/>
      <c r="C115" s="261"/>
      <c r="D115" s="37"/>
      <c r="E115" s="37"/>
      <c r="F115" s="37"/>
      <c r="G115" s="37"/>
      <c r="H115" s="261"/>
      <c r="I115" s="37"/>
      <c r="J115" s="261"/>
      <c r="K115" s="37"/>
      <c r="L115" s="37"/>
    </row>
    <row r="116" spans="1:16" x14ac:dyDescent="0.25">
      <c r="A116" s="42" t="s">
        <v>3212</v>
      </c>
      <c r="B116" s="247">
        <v>47</v>
      </c>
      <c r="C116" s="268" t="s">
        <v>5278</v>
      </c>
      <c r="D116" s="248" t="s">
        <v>132</v>
      </c>
      <c r="E116" s="248" t="s">
        <v>134</v>
      </c>
      <c r="F116" s="248" t="s">
        <v>5279</v>
      </c>
      <c r="G116" s="248" t="s">
        <v>5280</v>
      </c>
      <c r="H116" s="271" t="s">
        <v>5281</v>
      </c>
      <c r="I116" s="249"/>
      <c r="J116" s="271" t="s">
        <v>5282</v>
      </c>
      <c r="K116" s="250"/>
      <c r="L116" s="37"/>
      <c r="M116" s="288"/>
      <c r="N116" s="290"/>
      <c r="O116" s="288"/>
      <c r="P116" s="289"/>
    </row>
    <row r="117" spans="1:16" x14ac:dyDescent="0.25">
      <c r="A117" s="42" t="s">
        <v>3213</v>
      </c>
      <c r="B117" s="251"/>
      <c r="C117" s="264"/>
      <c r="D117" s="252"/>
      <c r="E117" s="252"/>
      <c r="F117" s="252"/>
      <c r="G117" s="252"/>
      <c r="H117" s="272" t="s">
        <v>5283</v>
      </c>
      <c r="I117" s="205" t="s">
        <v>5284</v>
      </c>
      <c r="J117" s="272" t="s">
        <v>5283</v>
      </c>
      <c r="K117" s="206" t="s">
        <v>5284</v>
      </c>
      <c r="L117" s="37"/>
      <c r="M117" s="276"/>
      <c r="N117" s="276"/>
      <c r="O117" s="276"/>
      <c r="P117" s="288"/>
    </row>
    <row r="118" spans="1:16" x14ac:dyDescent="0.3">
      <c r="A118" s="42" t="s">
        <v>3214</v>
      </c>
      <c r="B118" s="253"/>
      <c r="C118" s="265" t="s">
        <v>197</v>
      </c>
      <c r="D118" s="207" t="s">
        <v>1264</v>
      </c>
      <c r="E118" s="221" t="s">
        <v>1265</v>
      </c>
      <c r="F118" s="209" t="s">
        <v>160</v>
      </c>
      <c r="G118" s="219"/>
      <c r="H118" s="275"/>
      <c r="I118" s="219"/>
      <c r="J118" s="284">
        <v>15.95</v>
      </c>
      <c r="K118" s="287">
        <v>16.080000000000002</v>
      </c>
      <c r="L118" s="38"/>
      <c r="M118" s="276"/>
      <c r="N118" s="276"/>
      <c r="O118" s="284">
        <v>19.22</v>
      </c>
      <c r="P118" s="287">
        <v>19.39</v>
      </c>
    </row>
    <row r="119" spans="1:16" x14ac:dyDescent="0.25">
      <c r="A119" s="42" t="s">
        <v>3215</v>
      </c>
      <c r="B119" s="254"/>
      <c r="C119" s="266" t="s">
        <v>5285</v>
      </c>
      <c r="D119" s="211">
        <v>8</v>
      </c>
      <c r="E119" s="212" t="s">
        <v>5302</v>
      </c>
      <c r="F119" s="213" t="s">
        <v>86</v>
      </c>
      <c r="G119" s="279" t="s">
        <v>5340</v>
      </c>
      <c r="H119" s="282">
        <v>10.8</v>
      </c>
      <c r="I119" s="282">
        <v>12.5</v>
      </c>
      <c r="J119" s="282">
        <v>0.35</v>
      </c>
      <c r="K119" s="286">
        <v>0.41</v>
      </c>
      <c r="L119" s="37"/>
      <c r="M119" s="282">
        <v>13.02</v>
      </c>
      <c r="N119" s="282">
        <v>15.06</v>
      </c>
      <c r="O119" s="282">
        <v>0.43</v>
      </c>
      <c r="P119" s="286">
        <v>0.5</v>
      </c>
    </row>
    <row r="120" spans="1:16" x14ac:dyDescent="0.25">
      <c r="A120" s="42" t="s">
        <v>3216</v>
      </c>
      <c r="B120" s="254"/>
      <c r="C120" s="266" t="s">
        <v>5285</v>
      </c>
      <c r="D120" s="211">
        <v>12</v>
      </c>
      <c r="E120" s="212" t="s">
        <v>5341</v>
      </c>
      <c r="F120" s="213" t="s">
        <v>86</v>
      </c>
      <c r="G120" s="279" t="s">
        <v>5340</v>
      </c>
      <c r="H120" s="282">
        <v>15.99</v>
      </c>
      <c r="I120" s="282">
        <v>18.510000000000002</v>
      </c>
      <c r="J120" s="282">
        <v>0.53</v>
      </c>
      <c r="K120" s="286">
        <v>0.61</v>
      </c>
      <c r="L120" s="37"/>
      <c r="M120" s="282">
        <v>19.27</v>
      </c>
      <c r="N120" s="282">
        <v>22.3</v>
      </c>
      <c r="O120" s="282">
        <v>0.64</v>
      </c>
      <c r="P120" s="286">
        <v>0.74</v>
      </c>
    </row>
    <row r="121" spans="1:16" x14ac:dyDescent="0.25">
      <c r="A121" s="42" t="s">
        <v>3217</v>
      </c>
      <c r="B121" s="254"/>
      <c r="C121" s="267" t="s">
        <v>5290</v>
      </c>
      <c r="D121" s="255"/>
      <c r="E121" s="255"/>
      <c r="F121" s="255"/>
      <c r="G121" s="255"/>
      <c r="H121" s="273"/>
      <c r="I121" s="256"/>
      <c r="J121" s="293">
        <v>0.88</v>
      </c>
      <c r="K121" s="291">
        <v>1.02</v>
      </c>
      <c r="L121" s="37"/>
      <c r="M121" s="289"/>
      <c r="N121" s="290"/>
      <c r="O121" s="293">
        <v>1.07</v>
      </c>
      <c r="P121" s="291">
        <v>1.24</v>
      </c>
    </row>
    <row r="122" spans="1:16" x14ac:dyDescent="0.25">
      <c r="A122" s="42" t="s">
        <v>3218</v>
      </c>
      <c r="B122" s="254"/>
      <c r="C122" s="266" t="s">
        <v>5342</v>
      </c>
      <c r="D122" s="210" t="s">
        <v>5345</v>
      </c>
      <c r="E122" s="212" t="s">
        <v>5346</v>
      </c>
      <c r="F122" s="213" t="s">
        <v>160</v>
      </c>
      <c r="G122" s="279" t="s">
        <v>5301</v>
      </c>
      <c r="H122" s="282">
        <v>15.06</v>
      </c>
      <c r="I122" s="282">
        <v>15.06</v>
      </c>
      <c r="J122" s="282">
        <v>15.06</v>
      </c>
      <c r="K122" s="286">
        <v>15.06</v>
      </c>
      <c r="L122" s="37"/>
      <c r="M122" s="282">
        <v>18.149999999999999</v>
      </c>
      <c r="N122" s="282">
        <v>18.149999999999999</v>
      </c>
      <c r="O122" s="282">
        <v>18.149999999999999</v>
      </c>
      <c r="P122" s="286">
        <v>18.149999999999999</v>
      </c>
    </row>
    <row r="123" spans="1:16" x14ac:dyDescent="0.25">
      <c r="A123" s="42" t="s">
        <v>3219</v>
      </c>
      <c r="B123" s="254"/>
      <c r="C123" s="267" t="s">
        <v>5291</v>
      </c>
      <c r="D123" s="255"/>
      <c r="E123" s="255"/>
      <c r="F123" s="255"/>
      <c r="G123" s="255"/>
      <c r="H123" s="273"/>
      <c r="I123" s="256"/>
      <c r="J123" s="293">
        <v>15.06</v>
      </c>
      <c r="K123" s="291">
        <v>15.06</v>
      </c>
      <c r="L123" s="37"/>
      <c r="M123" s="289"/>
      <c r="N123" s="290"/>
      <c r="O123" s="293">
        <v>18.149999999999999</v>
      </c>
      <c r="P123" s="291">
        <v>18.149999999999999</v>
      </c>
    </row>
    <row r="124" spans="1:16" x14ac:dyDescent="0.25">
      <c r="A124" s="42" t="s">
        <v>3220</v>
      </c>
      <c r="B124" s="37"/>
      <c r="C124" s="261"/>
      <c r="D124" s="37"/>
      <c r="E124" s="37"/>
      <c r="F124" s="37"/>
      <c r="G124" s="37"/>
      <c r="H124" s="261"/>
      <c r="I124" s="37"/>
      <c r="J124" s="261"/>
      <c r="K124" s="37"/>
      <c r="L124" s="37"/>
    </row>
    <row r="125" spans="1:16" x14ac:dyDescent="0.25">
      <c r="A125" s="42" t="s">
        <v>3221</v>
      </c>
      <c r="B125" s="247">
        <v>49</v>
      </c>
      <c r="C125" s="268" t="s">
        <v>5278</v>
      </c>
      <c r="D125" s="248" t="s">
        <v>132</v>
      </c>
      <c r="E125" s="248" t="s">
        <v>134</v>
      </c>
      <c r="F125" s="248" t="s">
        <v>5279</v>
      </c>
      <c r="G125" s="248" t="s">
        <v>5280</v>
      </c>
      <c r="H125" s="271" t="s">
        <v>5281</v>
      </c>
      <c r="I125" s="249"/>
      <c r="J125" s="271" t="s">
        <v>5282</v>
      </c>
      <c r="K125" s="250"/>
      <c r="L125" s="37"/>
      <c r="M125" s="288"/>
      <c r="N125" s="290"/>
      <c r="O125" s="288"/>
      <c r="P125" s="289"/>
    </row>
    <row r="126" spans="1:16" x14ac:dyDescent="0.25">
      <c r="A126" s="42" t="s">
        <v>3222</v>
      </c>
      <c r="B126" s="251"/>
      <c r="C126" s="264"/>
      <c r="D126" s="252"/>
      <c r="E126" s="252"/>
      <c r="F126" s="252"/>
      <c r="G126" s="252"/>
      <c r="H126" s="272" t="s">
        <v>5283</v>
      </c>
      <c r="I126" s="205" t="s">
        <v>5284</v>
      </c>
      <c r="J126" s="272" t="s">
        <v>5283</v>
      </c>
      <c r="K126" s="206" t="s">
        <v>5284</v>
      </c>
      <c r="L126" s="37"/>
      <c r="M126" s="276"/>
      <c r="N126" s="276"/>
      <c r="O126" s="276"/>
      <c r="P126" s="288"/>
    </row>
    <row r="127" spans="1:16" x14ac:dyDescent="0.3">
      <c r="A127" s="42" t="s">
        <v>3223</v>
      </c>
      <c r="B127" s="253"/>
      <c r="C127" s="265" t="s">
        <v>197</v>
      </c>
      <c r="D127" s="207" t="s">
        <v>1325</v>
      </c>
      <c r="E127" s="221" t="s">
        <v>1326</v>
      </c>
      <c r="F127" s="209" t="s">
        <v>160</v>
      </c>
      <c r="G127" s="219"/>
      <c r="H127" s="275"/>
      <c r="I127" s="219"/>
      <c r="J127" s="284">
        <v>0.31</v>
      </c>
      <c r="K127" s="287">
        <v>0.32</v>
      </c>
      <c r="L127" s="38"/>
      <c r="M127" s="276"/>
      <c r="N127" s="276"/>
      <c r="O127" s="284">
        <v>0.38</v>
      </c>
      <c r="P127" s="287">
        <v>0.4</v>
      </c>
    </row>
    <row r="128" spans="1:16" x14ac:dyDescent="0.25">
      <c r="A128" s="42" t="s">
        <v>3224</v>
      </c>
      <c r="B128" s="254"/>
      <c r="C128" s="266" t="s">
        <v>5285</v>
      </c>
      <c r="D128" s="211">
        <v>8</v>
      </c>
      <c r="E128" s="212" t="s">
        <v>5302</v>
      </c>
      <c r="F128" s="213" t="s">
        <v>86</v>
      </c>
      <c r="G128" s="279" t="s">
        <v>5347</v>
      </c>
      <c r="H128" s="282">
        <v>10.8</v>
      </c>
      <c r="I128" s="282">
        <v>12.5</v>
      </c>
      <c r="J128" s="282">
        <v>0.09</v>
      </c>
      <c r="K128" s="286">
        <v>0.11</v>
      </c>
      <c r="L128" s="37"/>
      <c r="M128" s="282">
        <v>13.02</v>
      </c>
      <c r="N128" s="282">
        <v>15.06</v>
      </c>
      <c r="O128" s="282">
        <v>0.12</v>
      </c>
      <c r="P128" s="286">
        <v>0.14000000000000001</v>
      </c>
    </row>
    <row r="129" spans="1:16" x14ac:dyDescent="0.25">
      <c r="A129" s="42" t="s">
        <v>3225</v>
      </c>
      <c r="B129" s="254"/>
      <c r="C129" s="267" t="s">
        <v>5290</v>
      </c>
      <c r="D129" s="255"/>
      <c r="E129" s="255"/>
      <c r="F129" s="255"/>
      <c r="G129" s="255"/>
      <c r="H129" s="273"/>
      <c r="I129" s="256"/>
      <c r="J129" s="293">
        <v>0.09</v>
      </c>
      <c r="K129" s="291">
        <v>0.11</v>
      </c>
      <c r="L129" s="37"/>
      <c r="M129" s="289"/>
      <c r="N129" s="290"/>
      <c r="O129" s="293">
        <v>0.12</v>
      </c>
      <c r="P129" s="291">
        <v>0.14000000000000001</v>
      </c>
    </row>
    <row r="130" spans="1:16" x14ac:dyDescent="0.25">
      <c r="A130" s="42" t="s">
        <v>3226</v>
      </c>
      <c r="B130" s="254"/>
      <c r="C130" s="266" t="s">
        <v>5295</v>
      </c>
      <c r="D130" s="220">
        <v>4342</v>
      </c>
      <c r="E130" s="212" t="s">
        <v>5348</v>
      </c>
      <c r="F130" s="213" t="s">
        <v>160</v>
      </c>
      <c r="G130" s="279" t="s">
        <v>5301</v>
      </c>
      <c r="H130" s="282">
        <v>0.21</v>
      </c>
      <c r="I130" s="282">
        <v>0.21</v>
      </c>
      <c r="J130" s="282">
        <v>0.21</v>
      </c>
      <c r="K130" s="286">
        <v>0.21</v>
      </c>
      <c r="L130" s="37"/>
      <c r="M130" s="282">
        <v>0.26</v>
      </c>
      <c r="N130" s="282">
        <v>0.26</v>
      </c>
      <c r="O130" s="282">
        <v>0.26</v>
      </c>
      <c r="P130" s="286">
        <v>0.26</v>
      </c>
    </row>
    <row r="131" spans="1:16" x14ac:dyDescent="0.25">
      <c r="A131" s="42" t="s">
        <v>3227</v>
      </c>
      <c r="B131" s="254"/>
      <c r="C131" s="267" t="s">
        <v>5291</v>
      </c>
      <c r="D131" s="255"/>
      <c r="E131" s="255"/>
      <c r="F131" s="255"/>
      <c r="G131" s="255"/>
      <c r="H131" s="273"/>
      <c r="I131" s="256"/>
      <c r="J131" s="293">
        <v>0.21</v>
      </c>
      <c r="K131" s="291">
        <v>0.21</v>
      </c>
      <c r="L131" s="37"/>
      <c r="M131" s="289"/>
      <c r="N131" s="290"/>
      <c r="O131" s="293">
        <v>0.26</v>
      </c>
      <c r="P131" s="291">
        <v>0.26</v>
      </c>
    </row>
    <row r="132" spans="1:16" x14ac:dyDescent="0.25">
      <c r="A132" s="42" t="s">
        <v>3228</v>
      </c>
      <c r="B132" s="37"/>
      <c r="C132" s="261"/>
      <c r="D132" s="37"/>
      <c r="E132" s="37"/>
      <c r="F132" s="37"/>
      <c r="G132" s="37"/>
      <c r="H132" s="261"/>
      <c r="I132" s="37"/>
      <c r="J132" s="261"/>
      <c r="K132" s="37"/>
      <c r="L132" s="37"/>
    </row>
    <row r="133" spans="1:16" x14ac:dyDescent="0.25">
      <c r="A133" s="42" t="s">
        <v>3229</v>
      </c>
      <c r="B133" s="247">
        <v>57</v>
      </c>
      <c r="C133" s="268" t="s">
        <v>5278</v>
      </c>
      <c r="D133" s="248" t="s">
        <v>132</v>
      </c>
      <c r="E133" s="248" t="s">
        <v>134</v>
      </c>
      <c r="F133" s="248" t="s">
        <v>5279</v>
      </c>
      <c r="G133" s="248" t="s">
        <v>5280</v>
      </c>
      <c r="H133" s="271" t="s">
        <v>5281</v>
      </c>
      <c r="I133" s="249"/>
      <c r="J133" s="271" t="s">
        <v>5282</v>
      </c>
      <c r="K133" s="250"/>
      <c r="L133" s="37"/>
      <c r="M133" s="288"/>
      <c r="N133" s="290"/>
      <c r="O133" s="288"/>
      <c r="P133" s="289"/>
    </row>
    <row r="134" spans="1:16" x14ac:dyDescent="0.25">
      <c r="A134" s="42" t="s">
        <v>3230</v>
      </c>
      <c r="B134" s="251"/>
      <c r="C134" s="264"/>
      <c r="D134" s="252"/>
      <c r="E134" s="252"/>
      <c r="F134" s="252"/>
      <c r="G134" s="252"/>
      <c r="H134" s="272" t="s">
        <v>5283</v>
      </c>
      <c r="I134" s="205" t="s">
        <v>5284</v>
      </c>
      <c r="J134" s="272" t="s">
        <v>5283</v>
      </c>
      <c r="K134" s="206" t="s">
        <v>5284</v>
      </c>
      <c r="L134" s="37"/>
      <c r="M134" s="276"/>
      <c r="N134" s="276"/>
      <c r="O134" s="276"/>
      <c r="P134" s="288"/>
    </row>
    <row r="135" spans="1:16" x14ac:dyDescent="0.3">
      <c r="A135" s="42" t="s">
        <v>3231</v>
      </c>
      <c r="B135" s="253"/>
      <c r="C135" s="265" t="s">
        <v>197</v>
      </c>
      <c r="D135" s="207" t="s">
        <v>1457</v>
      </c>
      <c r="E135" s="221" t="s">
        <v>1458</v>
      </c>
      <c r="F135" s="209" t="s">
        <v>160</v>
      </c>
      <c r="G135" s="219"/>
      <c r="H135" s="275"/>
      <c r="I135" s="219"/>
      <c r="J135" s="284">
        <v>32.130000000000003</v>
      </c>
      <c r="K135" s="287">
        <v>32.910000000000004</v>
      </c>
      <c r="L135" s="38"/>
      <c r="M135" s="276"/>
      <c r="N135" s="276"/>
      <c r="O135" s="284">
        <v>38.71</v>
      </c>
      <c r="P135" s="287">
        <v>39.659999999999997</v>
      </c>
    </row>
    <row r="136" spans="1:16" x14ac:dyDescent="0.25">
      <c r="A136" s="42" t="s">
        <v>3232</v>
      </c>
      <c r="B136" s="254"/>
      <c r="C136" s="266" t="s">
        <v>5285</v>
      </c>
      <c r="D136" s="211">
        <v>8</v>
      </c>
      <c r="E136" s="212" t="s">
        <v>5302</v>
      </c>
      <c r="F136" s="213" t="s">
        <v>86</v>
      </c>
      <c r="G136" s="279" t="s">
        <v>5349</v>
      </c>
      <c r="H136" s="282">
        <v>10.8</v>
      </c>
      <c r="I136" s="282">
        <v>12.5</v>
      </c>
      <c r="J136" s="282">
        <v>2</v>
      </c>
      <c r="K136" s="286">
        <v>2.31</v>
      </c>
      <c r="L136" s="37"/>
      <c r="M136" s="282">
        <v>13.02</v>
      </c>
      <c r="N136" s="282">
        <v>15.06</v>
      </c>
      <c r="O136" s="282">
        <v>2.41</v>
      </c>
      <c r="P136" s="286">
        <v>2.79</v>
      </c>
    </row>
    <row r="137" spans="1:16" x14ac:dyDescent="0.25">
      <c r="A137" s="42" t="s">
        <v>3233</v>
      </c>
      <c r="B137" s="254"/>
      <c r="C137" s="266" t="s">
        <v>5285</v>
      </c>
      <c r="D137" s="211">
        <v>11</v>
      </c>
      <c r="E137" s="212" t="s">
        <v>5350</v>
      </c>
      <c r="F137" s="213" t="s">
        <v>86</v>
      </c>
      <c r="G137" s="279" t="s">
        <v>5349</v>
      </c>
      <c r="H137" s="282">
        <v>15.99</v>
      </c>
      <c r="I137" s="282">
        <v>18.510000000000002</v>
      </c>
      <c r="J137" s="282">
        <v>2.95</v>
      </c>
      <c r="K137" s="286">
        <v>3.42</v>
      </c>
      <c r="L137" s="37"/>
      <c r="M137" s="282">
        <v>19.27</v>
      </c>
      <c r="N137" s="282">
        <v>22.3</v>
      </c>
      <c r="O137" s="282">
        <v>3.56</v>
      </c>
      <c r="P137" s="286">
        <v>4.13</v>
      </c>
    </row>
    <row r="138" spans="1:16" x14ac:dyDescent="0.25">
      <c r="A138" s="42" t="s">
        <v>3234</v>
      </c>
      <c r="B138" s="254"/>
      <c r="C138" s="267" t="s">
        <v>5290</v>
      </c>
      <c r="D138" s="255"/>
      <c r="E138" s="255"/>
      <c r="F138" s="255"/>
      <c r="G138" s="255"/>
      <c r="H138" s="273"/>
      <c r="I138" s="256"/>
      <c r="J138" s="293">
        <v>4.95</v>
      </c>
      <c r="K138" s="291">
        <v>5.74</v>
      </c>
      <c r="L138" s="37"/>
      <c r="M138" s="289"/>
      <c r="N138" s="290"/>
      <c r="O138" s="293">
        <v>5.97</v>
      </c>
      <c r="P138" s="291">
        <v>6.92</v>
      </c>
    </row>
    <row r="139" spans="1:16" x14ac:dyDescent="0.25">
      <c r="A139" s="42" t="s">
        <v>3235</v>
      </c>
      <c r="B139" s="254"/>
      <c r="C139" s="266" t="s">
        <v>5285</v>
      </c>
      <c r="D139" s="210" t="s">
        <v>5351</v>
      </c>
      <c r="E139" s="212" t="s">
        <v>5352</v>
      </c>
      <c r="F139" s="213" t="s">
        <v>5305</v>
      </c>
      <c r="G139" s="279" t="s">
        <v>5301</v>
      </c>
      <c r="H139" s="282">
        <v>13.48</v>
      </c>
      <c r="I139" s="282">
        <v>13.48</v>
      </c>
      <c r="J139" s="282">
        <v>13.48</v>
      </c>
      <c r="K139" s="286">
        <v>13.48</v>
      </c>
      <c r="L139" s="37"/>
      <c r="M139" s="282">
        <v>16.239999999999998</v>
      </c>
      <c r="N139" s="282">
        <v>16.239999999999998</v>
      </c>
      <c r="O139" s="282">
        <v>16.239999999999998</v>
      </c>
      <c r="P139" s="286">
        <v>16.239999999999998</v>
      </c>
    </row>
    <row r="140" spans="1:16" x14ac:dyDescent="0.25">
      <c r="A140" s="42" t="s">
        <v>3236</v>
      </c>
      <c r="B140" s="254"/>
      <c r="C140" s="266" t="s">
        <v>5285</v>
      </c>
      <c r="D140" s="210" t="s">
        <v>5353</v>
      </c>
      <c r="E140" s="212" t="s">
        <v>5354</v>
      </c>
      <c r="F140" s="213" t="s">
        <v>5305</v>
      </c>
      <c r="G140" s="279" t="s">
        <v>5301</v>
      </c>
      <c r="H140" s="282">
        <v>13.69</v>
      </c>
      <c r="I140" s="282">
        <v>13.69</v>
      </c>
      <c r="J140" s="282">
        <v>13.69</v>
      </c>
      <c r="K140" s="286">
        <v>13.69</v>
      </c>
      <c r="L140" s="37"/>
      <c r="M140" s="282">
        <v>16.5</v>
      </c>
      <c r="N140" s="282">
        <v>16.5</v>
      </c>
      <c r="O140" s="282">
        <v>16.5</v>
      </c>
      <c r="P140" s="286">
        <v>16.5</v>
      </c>
    </row>
    <row r="141" spans="1:16" x14ac:dyDescent="0.25">
      <c r="A141" s="42" t="s">
        <v>3237</v>
      </c>
      <c r="B141" s="254"/>
      <c r="C141" s="267" t="s">
        <v>5291</v>
      </c>
      <c r="D141" s="255"/>
      <c r="E141" s="255"/>
      <c r="F141" s="255"/>
      <c r="G141" s="255"/>
      <c r="H141" s="273"/>
      <c r="I141" s="256"/>
      <c r="J141" s="293">
        <v>27.17</v>
      </c>
      <c r="K141" s="291">
        <v>27.17</v>
      </c>
      <c r="L141" s="37"/>
      <c r="M141" s="289"/>
      <c r="N141" s="290"/>
      <c r="O141" s="293">
        <v>32.74</v>
      </c>
      <c r="P141" s="291">
        <v>32.74</v>
      </c>
    </row>
    <row r="142" spans="1:16" x14ac:dyDescent="0.25">
      <c r="A142" s="42" t="s">
        <v>3238</v>
      </c>
      <c r="B142" s="37"/>
      <c r="C142" s="261"/>
      <c r="D142" s="37"/>
      <c r="E142" s="37"/>
      <c r="F142" s="37"/>
      <c r="G142" s="37"/>
      <c r="H142" s="261"/>
      <c r="I142" s="37"/>
      <c r="J142" s="261"/>
      <c r="K142" s="37"/>
      <c r="L142" s="37"/>
    </row>
    <row r="143" spans="1:16" x14ac:dyDescent="0.25">
      <c r="A143" s="42" t="s">
        <v>3239</v>
      </c>
      <c r="B143" s="247">
        <v>60</v>
      </c>
      <c r="C143" s="268" t="s">
        <v>5278</v>
      </c>
      <c r="D143" s="248" t="s">
        <v>132</v>
      </c>
      <c r="E143" s="248" t="s">
        <v>134</v>
      </c>
      <c r="F143" s="248" t="s">
        <v>5279</v>
      </c>
      <c r="G143" s="248" t="s">
        <v>5280</v>
      </c>
      <c r="H143" s="271" t="s">
        <v>5281</v>
      </c>
      <c r="I143" s="249"/>
      <c r="J143" s="271" t="s">
        <v>5282</v>
      </c>
      <c r="K143" s="250"/>
      <c r="L143" s="37"/>
      <c r="M143" s="288"/>
      <c r="N143" s="290"/>
      <c r="O143" s="288"/>
      <c r="P143" s="289"/>
    </row>
    <row r="144" spans="1:16" x14ac:dyDescent="0.25">
      <c r="A144" s="42" t="s">
        <v>3240</v>
      </c>
      <c r="B144" s="251"/>
      <c r="C144" s="264"/>
      <c r="D144" s="252"/>
      <c r="E144" s="252"/>
      <c r="F144" s="252"/>
      <c r="G144" s="252"/>
      <c r="H144" s="272" t="s">
        <v>5283</v>
      </c>
      <c r="I144" s="205" t="s">
        <v>5284</v>
      </c>
      <c r="J144" s="272" t="s">
        <v>5283</v>
      </c>
      <c r="K144" s="206" t="s">
        <v>5284</v>
      </c>
      <c r="L144" s="37"/>
      <c r="M144" s="276"/>
      <c r="N144" s="276"/>
      <c r="O144" s="276"/>
      <c r="P144" s="288"/>
    </row>
    <row r="145" spans="1:16" x14ac:dyDescent="0.3">
      <c r="A145" s="42" t="s">
        <v>3241</v>
      </c>
      <c r="B145" s="253"/>
      <c r="C145" s="265" t="s">
        <v>197</v>
      </c>
      <c r="D145" s="207" t="s">
        <v>198</v>
      </c>
      <c r="E145" s="221" t="s">
        <v>199</v>
      </c>
      <c r="F145" s="209" t="s">
        <v>160</v>
      </c>
      <c r="G145" s="219"/>
      <c r="H145" s="275"/>
      <c r="I145" s="219"/>
      <c r="J145" s="284">
        <v>3.56</v>
      </c>
      <c r="K145" s="287">
        <v>3.56</v>
      </c>
      <c r="L145" s="38"/>
      <c r="M145" s="276"/>
      <c r="N145" s="276"/>
      <c r="O145" s="284">
        <v>4.3</v>
      </c>
      <c r="P145" s="287">
        <v>4.3</v>
      </c>
    </row>
    <row r="146" spans="1:16" x14ac:dyDescent="0.25">
      <c r="A146" s="42" t="s">
        <v>3242</v>
      </c>
      <c r="B146" s="254"/>
      <c r="C146" s="267" t="s">
        <v>5290</v>
      </c>
      <c r="D146" s="255"/>
      <c r="E146" s="255"/>
      <c r="F146" s="255"/>
      <c r="G146" s="255"/>
      <c r="H146" s="273"/>
      <c r="I146" s="256"/>
      <c r="J146" s="293">
        <v>0</v>
      </c>
      <c r="K146" s="291">
        <v>0</v>
      </c>
      <c r="L146" s="37"/>
      <c r="M146" s="289"/>
      <c r="N146" s="290"/>
      <c r="O146" s="293">
        <v>0</v>
      </c>
      <c r="P146" s="291">
        <v>0</v>
      </c>
    </row>
    <row r="147" spans="1:16" x14ac:dyDescent="0.25">
      <c r="A147" s="42" t="s">
        <v>3243</v>
      </c>
      <c r="B147" s="254"/>
      <c r="C147" s="262"/>
      <c r="D147" s="222"/>
      <c r="E147" s="212" t="s">
        <v>5355</v>
      </c>
      <c r="F147" s="218"/>
      <c r="G147" s="279" t="s">
        <v>5301</v>
      </c>
      <c r="H147" s="282">
        <v>3.56</v>
      </c>
      <c r="I147" s="282">
        <v>3.56</v>
      </c>
      <c r="J147" s="282">
        <v>3.56</v>
      </c>
      <c r="K147" s="286">
        <v>3.56</v>
      </c>
      <c r="L147" s="37"/>
      <c r="M147" s="282">
        <v>4.3</v>
      </c>
      <c r="N147" s="282">
        <v>4.3</v>
      </c>
      <c r="O147" s="282">
        <v>4.3</v>
      </c>
      <c r="P147" s="286">
        <v>4.3</v>
      </c>
    </row>
    <row r="148" spans="1:16" x14ac:dyDescent="0.25">
      <c r="A148" s="42" t="s">
        <v>3244</v>
      </c>
      <c r="B148" s="254"/>
      <c r="C148" s="267" t="s">
        <v>5291</v>
      </c>
      <c r="D148" s="255"/>
      <c r="E148" s="255"/>
      <c r="F148" s="255"/>
      <c r="G148" s="255"/>
      <c r="H148" s="273"/>
      <c r="I148" s="256"/>
      <c r="J148" s="293">
        <v>3.56</v>
      </c>
      <c r="K148" s="291">
        <v>3.56</v>
      </c>
      <c r="L148" s="37"/>
      <c r="M148" s="289"/>
      <c r="N148" s="290"/>
      <c r="O148" s="293">
        <v>4.3</v>
      </c>
      <c r="P148" s="291">
        <v>4.3</v>
      </c>
    </row>
    <row r="149" spans="1:16" x14ac:dyDescent="0.3">
      <c r="A149" s="42" t="s">
        <v>3246</v>
      </c>
      <c r="B149" s="375">
        <v>63</v>
      </c>
      <c r="C149" s="382" t="s">
        <v>5278</v>
      </c>
      <c r="D149" s="389" t="s">
        <v>132</v>
      </c>
      <c r="E149" s="389" t="s">
        <v>134</v>
      </c>
      <c r="F149" s="389" t="s">
        <v>5279</v>
      </c>
      <c r="G149" s="389" t="s">
        <v>5280</v>
      </c>
      <c r="H149" s="409" t="s">
        <v>5281</v>
      </c>
      <c r="I149" s="389"/>
      <c r="J149" s="409" t="s">
        <v>5282</v>
      </c>
      <c r="K149" s="389"/>
    </row>
    <row r="150" spans="1:16" x14ac:dyDescent="0.3">
      <c r="A150" s="42" t="s">
        <v>3247</v>
      </c>
      <c r="B150" s="247"/>
      <c r="C150" s="268"/>
      <c r="D150" s="248"/>
      <c r="E150" s="248"/>
      <c r="F150" s="248"/>
      <c r="G150" s="248"/>
      <c r="H150" s="413" t="s">
        <v>5283</v>
      </c>
      <c r="I150" s="416" t="s">
        <v>5284</v>
      </c>
      <c r="J150" s="413" t="s">
        <v>5283</v>
      </c>
      <c r="K150" s="420" t="s">
        <v>5284</v>
      </c>
      <c r="M150" s="288"/>
      <c r="N150" s="290"/>
      <c r="O150" s="288"/>
      <c r="P150" s="289"/>
    </row>
    <row r="151" spans="1:16" ht="24" x14ac:dyDescent="0.3">
      <c r="A151" s="42" t="s">
        <v>3248</v>
      </c>
      <c r="B151" s="373"/>
      <c r="C151" s="385" t="s">
        <v>197</v>
      </c>
      <c r="D151" s="395" t="s">
        <v>2903</v>
      </c>
      <c r="E151" s="398" t="s">
        <v>5707</v>
      </c>
      <c r="F151" s="401" t="s">
        <v>164</v>
      </c>
      <c r="G151" s="405"/>
      <c r="H151" s="275"/>
      <c r="I151" s="219"/>
      <c r="J151" s="284">
        <v>56.91</v>
      </c>
      <c r="K151" s="287">
        <v>59.55</v>
      </c>
      <c r="M151" s="276"/>
      <c r="N151" s="276"/>
      <c r="O151" s="284">
        <v>68.569999999999993</v>
      </c>
      <c r="P151" s="287">
        <v>71.760000000000005</v>
      </c>
    </row>
    <row r="152" spans="1:16" x14ac:dyDescent="0.3">
      <c r="A152" s="42" t="s">
        <v>3249</v>
      </c>
      <c r="B152" s="253"/>
      <c r="C152" s="266" t="s">
        <v>5285</v>
      </c>
      <c r="D152" s="211">
        <v>5</v>
      </c>
      <c r="E152" s="212" t="s">
        <v>5286</v>
      </c>
      <c r="F152" s="213" t="s">
        <v>86</v>
      </c>
      <c r="G152" s="279" t="s">
        <v>5356</v>
      </c>
      <c r="H152" s="282">
        <v>9.57</v>
      </c>
      <c r="I152" s="282">
        <v>11.07</v>
      </c>
      <c r="J152" s="282">
        <v>6.08</v>
      </c>
      <c r="K152" s="286">
        <v>7.03</v>
      </c>
      <c r="M152" s="282">
        <v>11.53</v>
      </c>
      <c r="N152" s="282">
        <v>13.34</v>
      </c>
      <c r="O152" s="282">
        <v>7.33</v>
      </c>
      <c r="P152" s="286">
        <v>8.48</v>
      </c>
    </row>
    <row r="153" spans="1:16" x14ac:dyDescent="0.3">
      <c r="A153" s="42" t="s">
        <v>3250</v>
      </c>
      <c r="B153" s="254"/>
      <c r="C153" s="266" t="s">
        <v>5285</v>
      </c>
      <c r="D153" s="211">
        <v>4</v>
      </c>
      <c r="E153" s="212" t="s">
        <v>5288</v>
      </c>
      <c r="F153" s="213" t="s">
        <v>86</v>
      </c>
      <c r="G153" s="279" t="s">
        <v>5357</v>
      </c>
      <c r="H153" s="282">
        <v>15.99</v>
      </c>
      <c r="I153" s="282">
        <v>18.510000000000002</v>
      </c>
      <c r="J153" s="282">
        <v>4.55</v>
      </c>
      <c r="K153" s="286">
        <v>5.27</v>
      </c>
      <c r="M153" s="282">
        <v>19.27</v>
      </c>
      <c r="N153" s="282">
        <v>22.3</v>
      </c>
      <c r="O153" s="282">
        <v>5.49</v>
      </c>
      <c r="P153" s="286">
        <v>6.35</v>
      </c>
    </row>
    <row r="154" spans="1:16" x14ac:dyDescent="0.3">
      <c r="A154" s="42" t="s">
        <v>3251</v>
      </c>
      <c r="B154" s="254"/>
      <c r="C154" s="266" t="s">
        <v>5285</v>
      </c>
      <c r="D154" s="211">
        <v>32</v>
      </c>
      <c r="E154" s="212" t="s">
        <v>5358</v>
      </c>
      <c r="F154" s="213" t="s">
        <v>86</v>
      </c>
      <c r="G154" s="279" t="s">
        <v>5359</v>
      </c>
      <c r="H154" s="282">
        <v>11.48</v>
      </c>
      <c r="I154" s="282">
        <v>13.28</v>
      </c>
      <c r="J154" s="282">
        <v>0.52</v>
      </c>
      <c r="K154" s="286">
        <v>0.6</v>
      </c>
      <c r="M154" s="282">
        <v>13.83</v>
      </c>
      <c r="N154" s="282">
        <v>16</v>
      </c>
      <c r="O154" s="282">
        <v>0.63</v>
      </c>
      <c r="P154" s="286">
        <v>0.73</v>
      </c>
    </row>
    <row r="155" spans="1:16" x14ac:dyDescent="0.3">
      <c r="A155" s="42" t="s">
        <v>3252</v>
      </c>
      <c r="B155" s="254"/>
      <c r="C155" s="266" t="s">
        <v>5285</v>
      </c>
      <c r="D155" s="211">
        <v>8</v>
      </c>
      <c r="E155" s="212" t="s">
        <v>5302</v>
      </c>
      <c r="F155" s="213" t="s">
        <v>86</v>
      </c>
      <c r="G155" s="279" t="s">
        <v>5360</v>
      </c>
      <c r="H155" s="282">
        <v>10.8</v>
      </c>
      <c r="I155" s="282">
        <v>12.5</v>
      </c>
      <c r="J155" s="282">
        <v>2.33</v>
      </c>
      <c r="K155" s="286">
        <v>2.69</v>
      </c>
      <c r="M155" s="282">
        <v>13.02</v>
      </c>
      <c r="N155" s="282">
        <v>15.06</v>
      </c>
      <c r="O155" s="282">
        <v>2.81</v>
      </c>
      <c r="P155" s="286">
        <v>3.25</v>
      </c>
    </row>
    <row r="156" spans="1:16" x14ac:dyDescent="0.3">
      <c r="A156" s="42" t="s">
        <v>3253</v>
      </c>
      <c r="B156" s="254"/>
      <c r="C156" s="266" t="s">
        <v>5285</v>
      </c>
      <c r="D156" s="211">
        <v>6</v>
      </c>
      <c r="E156" s="212" t="s">
        <v>5293</v>
      </c>
      <c r="F156" s="213" t="s">
        <v>86</v>
      </c>
      <c r="G156" s="279" t="s">
        <v>5361</v>
      </c>
      <c r="H156" s="282">
        <v>15.99</v>
      </c>
      <c r="I156" s="282">
        <v>18.510000000000002</v>
      </c>
      <c r="J156" s="282">
        <v>2.29</v>
      </c>
      <c r="K156" s="286">
        <v>2.64</v>
      </c>
      <c r="M156" s="282">
        <v>19.27</v>
      </c>
      <c r="N156" s="282">
        <v>22.3</v>
      </c>
      <c r="O156" s="282">
        <v>2.76</v>
      </c>
      <c r="P156" s="286">
        <v>3.19</v>
      </c>
    </row>
    <row r="157" spans="1:16" x14ac:dyDescent="0.3">
      <c r="A157" s="42" t="s">
        <v>3254</v>
      </c>
      <c r="B157" s="254"/>
      <c r="C157" s="266" t="s">
        <v>5285</v>
      </c>
      <c r="D157" s="211">
        <v>10</v>
      </c>
      <c r="E157" s="212" t="s">
        <v>5362</v>
      </c>
      <c r="F157" s="213" t="s">
        <v>86</v>
      </c>
      <c r="G157" s="279" t="s">
        <v>5363</v>
      </c>
      <c r="H157" s="282">
        <v>15.99</v>
      </c>
      <c r="I157" s="282">
        <v>18.510000000000002</v>
      </c>
      <c r="J157" s="282">
        <v>1.1100000000000001</v>
      </c>
      <c r="K157" s="286">
        <v>1.28</v>
      </c>
      <c r="M157" s="282">
        <v>19.27</v>
      </c>
      <c r="N157" s="282">
        <v>22.3</v>
      </c>
      <c r="O157" s="282">
        <v>1.34</v>
      </c>
      <c r="P157" s="286">
        <v>1.55</v>
      </c>
    </row>
    <row r="158" spans="1:16" x14ac:dyDescent="0.3">
      <c r="A158" s="42" t="s">
        <v>3255</v>
      </c>
      <c r="B158" s="254"/>
      <c r="C158" s="380" t="s">
        <v>5290</v>
      </c>
      <c r="D158" s="387"/>
      <c r="E158" s="387"/>
      <c r="F158" s="387"/>
      <c r="G158" s="387"/>
      <c r="H158" s="406"/>
      <c r="I158" s="387"/>
      <c r="J158" s="293">
        <v>16.899999999999999</v>
      </c>
      <c r="K158" s="291">
        <v>19.54</v>
      </c>
      <c r="M158" s="276"/>
      <c r="N158" s="276"/>
      <c r="O158" s="293">
        <v>20.36</v>
      </c>
      <c r="P158" s="291">
        <v>23.55</v>
      </c>
    </row>
    <row r="159" spans="1:16" x14ac:dyDescent="0.3">
      <c r="A159" s="42" t="s">
        <v>3256</v>
      </c>
      <c r="B159" s="254"/>
      <c r="C159" s="383" t="s">
        <v>5285</v>
      </c>
      <c r="D159" s="391">
        <v>104</v>
      </c>
      <c r="E159" s="396" t="s">
        <v>5364</v>
      </c>
      <c r="F159" s="400" t="s">
        <v>5308</v>
      </c>
      <c r="G159" s="403" t="s">
        <v>5365</v>
      </c>
      <c r="H159" s="410">
        <v>154.26</v>
      </c>
      <c r="I159" s="414">
        <v>154.26</v>
      </c>
      <c r="J159" s="282">
        <v>4.32</v>
      </c>
      <c r="K159" s="286">
        <v>4.32</v>
      </c>
      <c r="M159" s="410">
        <v>185.84</v>
      </c>
      <c r="N159" s="414">
        <v>185.84</v>
      </c>
      <c r="O159" s="282">
        <v>5.21</v>
      </c>
      <c r="P159" s="286">
        <v>5.21</v>
      </c>
    </row>
    <row r="160" spans="1:16" x14ac:dyDescent="0.3">
      <c r="A160" s="42" t="s">
        <v>3257</v>
      </c>
      <c r="B160" s="254"/>
      <c r="C160" s="266" t="s">
        <v>5285</v>
      </c>
      <c r="D160" s="211">
        <v>102</v>
      </c>
      <c r="E160" s="212" t="s">
        <v>5297</v>
      </c>
      <c r="F160" s="213" t="s">
        <v>5298</v>
      </c>
      <c r="G160" s="279" t="s">
        <v>5366</v>
      </c>
      <c r="H160" s="282">
        <v>20.12</v>
      </c>
      <c r="I160" s="282">
        <v>20.12</v>
      </c>
      <c r="J160" s="282">
        <v>0.74</v>
      </c>
      <c r="K160" s="286">
        <v>0.74</v>
      </c>
      <c r="M160" s="282">
        <v>24.25</v>
      </c>
      <c r="N160" s="282">
        <v>24.25</v>
      </c>
      <c r="O160" s="282">
        <v>0.9</v>
      </c>
      <c r="P160" s="286">
        <v>0.9</v>
      </c>
    </row>
    <row r="161" spans="1:16" x14ac:dyDescent="0.3">
      <c r="A161" s="42" t="s">
        <v>3258</v>
      </c>
      <c r="B161" s="254"/>
      <c r="C161" s="266" t="s">
        <v>5285</v>
      </c>
      <c r="D161" s="220">
        <v>2426</v>
      </c>
      <c r="E161" s="212" t="s">
        <v>5367</v>
      </c>
      <c r="F161" s="213" t="s">
        <v>5298</v>
      </c>
      <c r="G161" s="279" t="s">
        <v>5368</v>
      </c>
      <c r="H161" s="282">
        <v>17.43</v>
      </c>
      <c r="I161" s="282">
        <v>17.43</v>
      </c>
      <c r="J161" s="282">
        <v>0.05</v>
      </c>
      <c r="K161" s="286">
        <v>0.05</v>
      </c>
      <c r="M161" s="282">
        <v>21</v>
      </c>
      <c r="N161" s="282">
        <v>21</v>
      </c>
      <c r="O161" s="282">
        <v>7.0000000000000007E-2</v>
      </c>
      <c r="P161" s="286">
        <v>7.0000000000000007E-2</v>
      </c>
    </row>
    <row r="162" spans="1:16" x14ac:dyDescent="0.3">
      <c r="A162" s="42" t="s">
        <v>3259</v>
      </c>
      <c r="B162" s="254"/>
      <c r="C162" s="266" t="s">
        <v>5285</v>
      </c>
      <c r="D162" s="220">
        <v>2448</v>
      </c>
      <c r="E162" s="212" t="s">
        <v>5369</v>
      </c>
      <c r="F162" s="213" t="s">
        <v>5298</v>
      </c>
      <c r="G162" s="279" t="s">
        <v>5370</v>
      </c>
      <c r="H162" s="282">
        <v>9.3000000000000007</v>
      </c>
      <c r="I162" s="282">
        <v>9.3000000000000007</v>
      </c>
      <c r="J162" s="282">
        <v>5.86</v>
      </c>
      <c r="K162" s="286">
        <v>5.86</v>
      </c>
      <c r="M162" s="282">
        <v>11.21</v>
      </c>
      <c r="N162" s="282">
        <v>11.21</v>
      </c>
      <c r="O162" s="282">
        <v>7.07</v>
      </c>
      <c r="P162" s="286">
        <v>7.07</v>
      </c>
    </row>
    <row r="163" spans="1:16" x14ac:dyDescent="0.3">
      <c r="A163" s="42" t="s">
        <v>3260</v>
      </c>
      <c r="B163" s="254"/>
      <c r="C163" s="266" t="s">
        <v>5285</v>
      </c>
      <c r="D163" s="220">
        <v>2437</v>
      </c>
      <c r="E163" s="212" t="s">
        <v>5371</v>
      </c>
      <c r="F163" s="213" t="s">
        <v>5298</v>
      </c>
      <c r="G163" s="279" t="s">
        <v>5372</v>
      </c>
      <c r="H163" s="282">
        <v>6.93</v>
      </c>
      <c r="I163" s="282">
        <v>6.93</v>
      </c>
      <c r="J163" s="282">
        <v>2.85</v>
      </c>
      <c r="K163" s="286">
        <v>2.85</v>
      </c>
      <c r="M163" s="282">
        <v>8.35</v>
      </c>
      <c r="N163" s="282">
        <v>8.35</v>
      </c>
      <c r="O163" s="282">
        <v>3.44</v>
      </c>
      <c r="P163" s="286">
        <v>3.44</v>
      </c>
    </row>
    <row r="164" spans="1:16" x14ac:dyDescent="0.3">
      <c r="A164" s="42" t="s">
        <v>3261</v>
      </c>
      <c r="B164" s="254"/>
      <c r="C164" s="266" t="s">
        <v>5285</v>
      </c>
      <c r="D164" s="220">
        <v>2438</v>
      </c>
      <c r="E164" s="212" t="s">
        <v>5373</v>
      </c>
      <c r="F164" s="213" t="s">
        <v>5298</v>
      </c>
      <c r="G164" s="279" t="s">
        <v>5374</v>
      </c>
      <c r="H164" s="282">
        <v>6.54</v>
      </c>
      <c r="I164" s="282">
        <v>6.54</v>
      </c>
      <c r="J164" s="282">
        <v>6.57</v>
      </c>
      <c r="K164" s="286">
        <v>6.57</v>
      </c>
      <c r="M164" s="282">
        <v>7.88</v>
      </c>
      <c r="N164" s="282">
        <v>7.88</v>
      </c>
      <c r="O164" s="282">
        <v>7.92</v>
      </c>
      <c r="P164" s="286">
        <v>7.92</v>
      </c>
    </row>
    <row r="165" spans="1:16" x14ac:dyDescent="0.3">
      <c r="A165" s="42" t="s">
        <v>3262</v>
      </c>
      <c r="B165" s="254"/>
      <c r="C165" s="266" t="s">
        <v>5285</v>
      </c>
      <c r="D165" s="220">
        <v>2386</v>
      </c>
      <c r="E165" s="212" t="s">
        <v>5375</v>
      </c>
      <c r="F165" s="213" t="s">
        <v>5308</v>
      </c>
      <c r="G165" s="279" t="s">
        <v>5376</v>
      </c>
      <c r="H165" s="282">
        <v>118.26</v>
      </c>
      <c r="I165" s="282">
        <v>118.26</v>
      </c>
      <c r="J165" s="282">
        <v>2.4700000000000002</v>
      </c>
      <c r="K165" s="286">
        <v>2.4700000000000002</v>
      </c>
      <c r="M165" s="282">
        <v>142.47</v>
      </c>
      <c r="N165" s="282">
        <v>142.47</v>
      </c>
      <c r="O165" s="282">
        <v>2.98</v>
      </c>
      <c r="P165" s="286">
        <v>2.98</v>
      </c>
    </row>
    <row r="166" spans="1:16" x14ac:dyDescent="0.3">
      <c r="A166" s="42" t="s">
        <v>3263</v>
      </c>
      <c r="B166" s="254"/>
      <c r="C166" s="266" t="s">
        <v>5285</v>
      </c>
      <c r="D166" s="220">
        <v>2497</v>
      </c>
      <c r="E166" s="212" t="s">
        <v>5377</v>
      </c>
      <c r="F166" s="213" t="s">
        <v>5308</v>
      </c>
      <c r="G166" s="279" t="s">
        <v>5376</v>
      </c>
      <c r="H166" s="282">
        <v>117.49</v>
      </c>
      <c r="I166" s="282">
        <v>117.49</v>
      </c>
      <c r="J166" s="282">
        <v>2.4500000000000002</v>
      </c>
      <c r="K166" s="286">
        <v>2.4500000000000002</v>
      </c>
      <c r="M166" s="282">
        <v>141.54</v>
      </c>
      <c r="N166" s="282">
        <v>141.54</v>
      </c>
      <c r="O166" s="282">
        <v>2.96</v>
      </c>
      <c r="P166" s="286">
        <v>2.96</v>
      </c>
    </row>
    <row r="167" spans="1:16" x14ac:dyDescent="0.3">
      <c r="A167" s="42" t="s">
        <v>3264</v>
      </c>
      <c r="B167" s="254"/>
      <c r="C167" s="266" t="s">
        <v>5285</v>
      </c>
      <c r="D167" s="220">
        <v>1221</v>
      </c>
      <c r="E167" s="212" t="s">
        <v>5378</v>
      </c>
      <c r="F167" s="213" t="s">
        <v>5298</v>
      </c>
      <c r="G167" s="279" t="s">
        <v>5379</v>
      </c>
      <c r="H167" s="282">
        <v>0.8</v>
      </c>
      <c r="I167" s="282">
        <v>0.8</v>
      </c>
      <c r="J167" s="282">
        <v>0.68</v>
      </c>
      <c r="K167" s="286">
        <v>0.68</v>
      </c>
      <c r="M167" s="282">
        <v>0.97</v>
      </c>
      <c r="N167" s="282">
        <v>0.97</v>
      </c>
      <c r="O167" s="282">
        <v>0.82</v>
      </c>
      <c r="P167" s="286">
        <v>0.82</v>
      </c>
    </row>
    <row r="168" spans="1:16" x14ac:dyDescent="0.3">
      <c r="A168" s="42" t="s">
        <v>3265</v>
      </c>
      <c r="B168" s="254"/>
      <c r="C168" s="266" t="s">
        <v>5285</v>
      </c>
      <c r="D168" s="220">
        <v>1215</v>
      </c>
      <c r="E168" s="212" t="s">
        <v>5380</v>
      </c>
      <c r="F168" s="213" t="s">
        <v>5298</v>
      </c>
      <c r="G168" s="279" t="s">
        <v>5381</v>
      </c>
      <c r="H168" s="282">
        <v>0.52</v>
      </c>
      <c r="I168" s="282">
        <v>0.52</v>
      </c>
      <c r="J168" s="282">
        <v>4.3600000000000003</v>
      </c>
      <c r="K168" s="286">
        <v>4.3600000000000003</v>
      </c>
      <c r="M168" s="282">
        <v>0.63</v>
      </c>
      <c r="N168" s="282">
        <v>0.63</v>
      </c>
      <c r="O168" s="282">
        <v>5.26</v>
      </c>
      <c r="P168" s="286">
        <v>5.26</v>
      </c>
    </row>
    <row r="169" spans="1:16" x14ac:dyDescent="0.3">
      <c r="A169" s="42" t="s">
        <v>3266</v>
      </c>
      <c r="B169" s="254"/>
      <c r="C169" s="266" t="s">
        <v>5285</v>
      </c>
      <c r="D169" s="220">
        <v>2034</v>
      </c>
      <c r="E169" s="212" t="s">
        <v>5382</v>
      </c>
      <c r="F169" s="213" t="s">
        <v>5305</v>
      </c>
      <c r="G169" s="279" t="s">
        <v>5383</v>
      </c>
      <c r="H169" s="282">
        <v>0.53</v>
      </c>
      <c r="I169" s="282">
        <v>0.53</v>
      </c>
      <c r="J169" s="282">
        <v>5.64</v>
      </c>
      <c r="K169" s="286">
        <v>5.64</v>
      </c>
      <c r="M169" s="282">
        <v>0.65</v>
      </c>
      <c r="N169" s="282">
        <v>0.65</v>
      </c>
      <c r="O169" s="282">
        <v>6.8</v>
      </c>
      <c r="P169" s="286">
        <v>6.8</v>
      </c>
    </row>
    <row r="170" spans="1:16" x14ac:dyDescent="0.3">
      <c r="A170" s="42" t="s">
        <v>3267</v>
      </c>
      <c r="B170" s="254"/>
      <c r="C170" s="266" t="s">
        <v>5285</v>
      </c>
      <c r="D170" s="220">
        <v>2023</v>
      </c>
      <c r="E170" s="212" t="s">
        <v>5384</v>
      </c>
      <c r="F170" s="213" t="s">
        <v>5385</v>
      </c>
      <c r="G170" s="279" t="s">
        <v>5386</v>
      </c>
      <c r="H170" s="282">
        <v>11.87</v>
      </c>
      <c r="I170" s="282">
        <v>11.87</v>
      </c>
      <c r="J170" s="282">
        <v>2.63</v>
      </c>
      <c r="K170" s="286">
        <v>2.63</v>
      </c>
      <c r="M170" s="282">
        <v>14.3</v>
      </c>
      <c r="N170" s="282">
        <v>14.3</v>
      </c>
      <c r="O170" s="282">
        <v>3.17</v>
      </c>
      <c r="P170" s="286">
        <v>3.17</v>
      </c>
    </row>
    <row r="171" spans="1:16" x14ac:dyDescent="0.3">
      <c r="A171" s="42" t="s">
        <v>3268</v>
      </c>
      <c r="B171" s="254"/>
      <c r="C171" s="266" t="s">
        <v>5285</v>
      </c>
      <c r="D171" s="220">
        <v>1861</v>
      </c>
      <c r="E171" s="212" t="s">
        <v>5387</v>
      </c>
      <c r="F171" s="213" t="s">
        <v>5298</v>
      </c>
      <c r="G171" s="279" t="s">
        <v>5388</v>
      </c>
      <c r="H171" s="282">
        <v>20.66</v>
      </c>
      <c r="I171" s="282">
        <v>20.66</v>
      </c>
      <c r="J171" s="282">
        <v>0.33</v>
      </c>
      <c r="K171" s="286">
        <v>0.33</v>
      </c>
      <c r="M171" s="282">
        <v>24.9</v>
      </c>
      <c r="N171" s="282">
        <v>24.9</v>
      </c>
      <c r="O171" s="282">
        <v>0.4</v>
      </c>
      <c r="P171" s="286">
        <v>0.4</v>
      </c>
    </row>
    <row r="172" spans="1:16" x14ac:dyDescent="0.3">
      <c r="A172" s="42" t="s">
        <v>3269</v>
      </c>
      <c r="B172" s="254"/>
      <c r="C172" s="266" t="s">
        <v>5285</v>
      </c>
      <c r="D172" s="220">
        <v>1858</v>
      </c>
      <c r="E172" s="212" t="s">
        <v>5389</v>
      </c>
      <c r="F172" s="213" t="s">
        <v>5385</v>
      </c>
      <c r="G172" s="279" t="s">
        <v>5390</v>
      </c>
      <c r="H172" s="282">
        <v>7.07</v>
      </c>
      <c r="I172" s="282">
        <v>7.07</v>
      </c>
      <c r="J172" s="282">
        <v>1</v>
      </c>
      <c r="K172" s="286">
        <v>1</v>
      </c>
      <c r="M172" s="282">
        <v>8.52</v>
      </c>
      <c r="N172" s="282">
        <v>8.52</v>
      </c>
      <c r="O172" s="282">
        <v>1.21</v>
      </c>
      <c r="P172" s="286">
        <v>1.21</v>
      </c>
    </row>
    <row r="173" spans="1:16" x14ac:dyDescent="0.3">
      <c r="A173" s="42" t="s">
        <v>3270</v>
      </c>
      <c r="B173" s="254"/>
      <c r="C173" s="380" t="s">
        <v>5291</v>
      </c>
      <c r="D173" s="387"/>
      <c r="E173" s="387"/>
      <c r="F173" s="387"/>
      <c r="G173" s="387"/>
      <c r="H173" s="406"/>
      <c r="I173" s="387"/>
      <c r="J173" s="293">
        <v>40.01</v>
      </c>
      <c r="K173" s="291">
        <v>40.01</v>
      </c>
      <c r="M173" s="276"/>
      <c r="N173" s="276"/>
      <c r="O173" s="293">
        <v>48.21</v>
      </c>
      <c r="P173" s="291">
        <v>48.21</v>
      </c>
    </row>
    <row r="174" spans="1:16" x14ac:dyDescent="0.25">
      <c r="A174" s="42" t="s">
        <v>3271</v>
      </c>
      <c r="B174" s="372"/>
      <c r="C174" s="384"/>
      <c r="D174" s="393"/>
      <c r="E174" s="393"/>
      <c r="F174" s="393"/>
      <c r="G174" s="393"/>
      <c r="H174" s="411"/>
      <c r="I174" s="415"/>
      <c r="J174" s="274"/>
      <c r="K174" s="418"/>
      <c r="M174" s="289"/>
      <c r="N174" s="290"/>
      <c r="O174" s="276"/>
      <c r="P174" s="288"/>
    </row>
    <row r="175" spans="1:16" x14ac:dyDescent="0.3">
      <c r="A175" s="42" t="s">
        <v>3272</v>
      </c>
      <c r="B175" s="375">
        <v>66</v>
      </c>
      <c r="C175" s="382" t="s">
        <v>5278</v>
      </c>
      <c r="D175" s="389" t="s">
        <v>132</v>
      </c>
      <c r="E175" s="389" t="s">
        <v>134</v>
      </c>
      <c r="F175" s="389" t="s">
        <v>5279</v>
      </c>
      <c r="G175" s="389" t="s">
        <v>5280</v>
      </c>
      <c r="H175" s="409" t="s">
        <v>5281</v>
      </c>
      <c r="I175" s="389"/>
      <c r="J175" s="409" t="s">
        <v>5282</v>
      </c>
      <c r="K175" s="389"/>
    </row>
    <row r="176" spans="1:16" x14ac:dyDescent="0.3">
      <c r="A176" s="42" t="s">
        <v>3273</v>
      </c>
      <c r="B176" s="247"/>
      <c r="C176" s="268"/>
      <c r="D176" s="248"/>
      <c r="E176" s="248"/>
      <c r="F176" s="248"/>
      <c r="G176" s="248"/>
      <c r="H176" s="413" t="s">
        <v>5283</v>
      </c>
      <c r="I176" s="416" t="s">
        <v>5284</v>
      </c>
      <c r="J176" s="413" t="s">
        <v>5283</v>
      </c>
      <c r="K176" s="420" t="s">
        <v>5284</v>
      </c>
      <c r="M176" s="288"/>
      <c r="N176" s="290"/>
      <c r="O176" s="288"/>
      <c r="P176" s="289"/>
    </row>
    <row r="177" spans="1:16" x14ac:dyDescent="0.3">
      <c r="A177" s="42" t="s">
        <v>3274</v>
      </c>
      <c r="B177" s="373"/>
      <c r="C177" s="385" t="s">
        <v>197</v>
      </c>
      <c r="D177" s="395" t="s">
        <v>785</v>
      </c>
      <c r="E177" s="397" t="s">
        <v>786</v>
      </c>
      <c r="F177" s="401" t="s">
        <v>160</v>
      </c>
      <c r="G177" s="405"/>
      <c r="H177" s="275"/>
      <c r="I177" s="219"/>
      <c r="J177" s="284">
        <v>48.04</v>
      </c>
      <c r="K177" s="287">
        <v>51.91</v>
      </c>
      <c r="M177" s="276"/>
      <c r="N177" s="276"/>
      <c r="O177" s="284">
        <v>57.88</v>
      </c>
      <c r="P177" s="287">
        <v>62.55</v>
      </c>
    </row>
    <row r="178" spans="1:16" x14ac:dyDescent="0.3">
      <c r="A178" s="42" t="s">
        <v>3275</v>
      </c>
      <c r="B178" s="253"/>
      <c r="C178" s="266" t="s">
        <v>5285</v>
      </c>
      <c r="D178" s="211">
        <v>8</v>
      </c>
      <c r="E178" s="212" t="s">
        <v>5302</v>
      </c>
      <c r="F178" s="213" t="s">
        <v>86</v>
      </c>
      <c r="G178" s="279" t="s">
        <v>5391</v>
      </c>
      <c r="H178" s="282">
        <v>10.8</v>
      </c>
      <c r="I178" s="282">
        <v>12.5</v>
      </c>
      <c r="J178" s="282">
        <v>9.94</v>
      </c>
      <c r="K178" s="286">
        <v>11.5</v>
      </c>
      <c r="M178" s="282">
        <v>13.02</v>
      </c>
      <c r="N178" s="282">
        <v>15.06</v>
      </c>
      <c r="O178" s="282">
        <v>11.98</v>
      </c>
      <c r="P178" s="286">
        <v>13.86</v>
      </c>
    </row>
    <row r="179" spans="1:16" x14ac:dyDescent="0.3">
      <c r="A179" s="42" t="s">
        <v>3276</v>
      </c>
      <c r="B179" s="254"/>
      <c r="C179" s="266" t="s">
        <v>5285</v>
      </c>
      <c r="D179" s="211">
        <v>11</v>
      </c>
      <c r="E179" s="212" t="s">
        <v>5350</v>
      </c>
      <c r="F179" s="213" t="s">
        <v>86</v>
      </c>
      <c r="G179" s="279" t="s">
        <v>5391</v>
      </c>
      <c r="H179" s="282">
        <v>15.99</v>
      </c>
      <c r="I179" s="282">
        <v>18.510000000000002</v>
      </c>
      <c r="J179" s="282">
        <v>14.71</v>
      </c>
      <c r="K179" s="286">
        <v>17.03</v>
      </c>
      <c r="M179" s="282">
        <v>19.27</v>
      </c>
      <c r="N179" s="282">
        <v>22.3</v>
      </c>
      <c r="O179" s="282">
        <v>17.73</v>
      </c>
      <c r="P179" s="286">
        <v>20.52</v>
      </c>
    </row>
    <row r="180" spans="1:16" x14ac:dyDescent="0.3">
      <c r="A180" s="42" t="s">
        <v>3277</v>
      </c>
      <c r="B180" s="254"/>
      <c r="C180" s="380" t="s">
        <v>5290</v>
      </c>
      <c r="D180" s="387"/>
      <c r="E180" s="387"/>
      <c r="F180" s="387"/>
      <c r="G180" s="387"/>
      <c r="H180" s="406"/>
      <c r="I180" s="387"/>
      <c r="J180" s="293">
        <v>24.66</v>
      </c>
      <c r="K180" s="291">
        <v>28.53</v>
      </c>
      <c r="M180" s="276"/>
      <c r="N180" s="276"/>
      <c r="O180" s="293">
        <v>29.71</v>
      </c>
      <c r="P180" s="291">
        <v>34.380000000000003</v>
      </c>
    </row>
    <row r="181" spans="1:16" x14ac:dyDescent="0.3">
      <c r="A181" s="42" t="s">
        <v>3278</v>
      </c>
      <c r="B181" s="254"/>
      <c r="C181" s="383" t="s">
        <v>5295</v>
      </c>
      <c r="D181" s="392">
        <v>3457</v>
      </c>
      <c r="E181" s="396" t="s">
        <v>5392</v>
      </c>
      <c r="F181" s="400" t="s">
        <v>160</v>
      </c>
      <c r="G181" s="403" t="s">
        <v>5301</v>
      </c>
      <c r="H181" s="410">
        <v>22.62</v>
      </c>
      <c r="I181" s="414">
        <v>22.62</v>
      </c>
      <c r="J181" s="282">
        <v>22.62</v>
      </c>
      <c r="K181" s="286">
        <v>22.62</v>
      </c>
      <c r="M181" s="410">
        <v>27.25</v>
      </c>
      <c r="N181" s="414">
        <v>27.25</v>
      </c>
      <c r="O181" s="282">
        <v>27.25</v>
      </c>
      <c r="P181" s="286">
        <v>27.25</v>
      </c>
    </row>
    <row r="182" spans="1:16" x14ac:dyDescent="0.3">
      <c r="A182" s="42" t="s">
        <v>3279</v>
      </c>
      <c r="B182" s="254"/>
      <c r="C182" s="266" t="s">
        <v>5285</v>
      </c>
      <c r="D182" s="210" t="s">
        <v>5393</v>
      </c>
      <c r="E182" s="212" t="s">
        <v>5394</v>
      </c>
      <c r="F182" s="213" t="s">
        <v>5385</v>
      </c>
      <c r="G182" s="279" t="s">
        <v>5289</v>
      </c>
      <c r="H182" s="282">
        <v>0.38</v>
      </c>
      <c r="I182" s="282">
        <v>0.38</v>
      </c>
      <c r="J182" s="282">
        <v>0.76</v>
      </c>
      <c r="K182" s="286">
        <v>0.76</v>
      </c>
      <c r="M182" s="282">
        <v>0.46</v>
      </c>
      <c r="N182" s="282">
        <v>0.46</v>
      </c>
      <c r="O182" s="282">
        <v>0.92</v>
      </c>
      <c r="P182" s="286">
        <v>0.92</v>
      </c>
    </row>
    <row r="183" spans="1:16" x14ac:dyDescent="0.3">
      <c r="A183" s="42" t="s">
        <v>3280</v>
      </c>
      <c r="B183" s="254"/>
      <c r="C183" s="380" t="s">
        <v>5291</v>
      </c>
      <c r="D183" s="387"/>
      <c r="E183" s="387"/>
      <c r="F183" s="387"/>
      <c r="G183" s="387"/>
      <c r="H183" s="406"/>
      <c r="I183" s="387"/>
      <c r="J183" s="293">
        <v>23.38</v>
      </c>
      <c r="K183" s="291">
        <v>23.38</v>
      </c>
      <c r="M183" s="276"/>
      <c r="N183" s="276"/>
      <c r="O183" s="293">
        <v>28.17</v>
      </c>
      <c r="P183" s="291">
        <v>28.17</v>
      </c>
    </row>
    <row r="184" spans="1:16" x14ac:dyDescent="0.25">
      <c r="A184" s="42" t="s">
        <v>3281</v>
      </c>
      <c r="B184" s="372"/>
      <c r="C184" s="384"/>
      <c r="D184" s="393"/>
      <c r="E184" s="393"/>
      <c r="F184" s="393"/>
      <c r="G184" s="393"/>
      <c r="H184" s="411"/>
      <c r="I184" s="415"/>
      <c r="J184" s="274"/>
      <c r="K184" s="418"/>
      <c r="M184" s="289"/>
      <c r="N184" s="290"/>
      <c r="O184" s="276"/>
      <c r="P184" s="288"/>
    </row>
    <row r="185" spans="1:16" x14ac:dyDescent="0.3">
      <c r="A185" s="42" t="s">
        <v>3282</v>
      </c>
      <c r="B185" s="375">
        <v>71</v>
      </c>
      <c r="C185" s="382" t="s">
        <v>5278</v>
      </c>
      <c r="D185" s="389" t="s">
        <v>132</v>
      </c>
      <c r="E185" s="389" t="s">
        <v>134</v>
      </c>
      <c r="F185" s="389" t="s">
        <v>5279</v>
      </c>
      <c r="G185" s="389" t="s">
        <v>5280</v>
      </c>
      <c r="H185" s="409" t="s">
        <v>5281</v>
      </c>
      <c r="I185" s="389"/>
      <c r="J185" s="409" t="s">
        <v>5282</v>
      </c>
      <c r="K185" s="389"/>
    </row>
    <row r="186" spans="1:16" x14ac:dyDescent="0.3">
      <c r="A186" s="42" t="s">
        <v>3283</v>
      </c>
      <c r="B186" s="247"/>
      <c r="C186" s="268"/>
      <c r="D186" s="248"/>
      <c r="E186" s="248"/>
      <c r="F186" s="248"/>
      <c r="G186" s="248"/>
      <c r="H186" s="413" t="s">
        <v>5283</v>
      </c>
      <c r="I186" s="416" t="s">
        <v>5284</v>
      </c>
      <c r="J186" s="413" t="s">
        <v>5283</v>
      </c>
      <c r="K186" s="420" t="s">
        <v>5284</v>
      </c>
      <c r="M186" s="288"/>
      <c r="N186" s="290"/>
      <c r="O186" s="288"/>
      <c r="P186" s="289"/>
    </row>
    <row r="187" spans="1:16" x14ac:dyDescent="0.3">
      <c r="A187" s="42" t="s">
        <v>3284</v>
      </c>
      <c r="B187" s="373"/>
      <c r="C187" s="385" t="s">
        <v>197</v>
      </c>
      <c r="D187" s="395" t="s">
        <v>793</v>
      </c>
      <c r="E187" s="397" t="s">
        <v>794</v>
      </c>
      <c r="F187" s="401" t="s">
        <v>160</v>
      </c>
      <c r="G187" s="405"/>
      <c r="H187" s="275"/>
      <c r="I187" s="219"/>
      <c r="J187" s="284">
        <v>42.31</v>
      </c>
      <c r="K187" s="287">
        <v>43.98</v>
      </c>
      <c r="M187" s="276"/>
      <c r="N187" s="276"/>
      <c r="O187" s="284">
        <v>50.97</v>
      </c>
      <c r="P187" s="287">
        <v>52.99</v>
      </c>
    </row>
    <row r="188" spans="1:16" x14ac:dyDescent="0.3">
      <c r="A188" s="42" t="s">
        <v>3285</v>
      </c>
      <c r="B188" s="253"/>
      <c r="C188" s="266" t="s">
        <v>5285</v>
      </c>
      <c r="D188" s="211">
        <v>8</v>
      </c>
      <c r="E188" s="212" t="s">
        <v>5302</v>
      </c>
      <c r="F188" s="213" t="s">
        <v>86</v>
      </c>
      <c r="G188" s="279" t="s">
        <v>5395</v>
      </c>
      <c r="H188" s="282">
        <v>10.8</v>
      </c>
      <c r="I188" s="282">
        <v>12.5</v>
      </c>
      <c r="J188" s="282">
        <v>4.32</v>
      </c>
      <c r="K188" s="286">
        <v>4.99</v>
      </c>
      <c r="M188" s="282">
        <v>13.02</v>
      </c>
      <c r="N188" s="282">
        <v>15.06</v>
      </c>
      <c r="O188" s="282">
        <v>5.21</v>
      </c>
      <c r="P188" s="286">
        <v>6.02</v>
      </c>
    </row>
    <row r="189" spans="1:16" x14ac:dyDescent="0.3">
      <c r="A189" s="42" t="s">
        <v>3286</v>
      </c>
      <c r="B189" s="254"/>
      <c r="C189" s="266" t="s">
        <v>5285</v>
      </c>
      <c r="D189" s="211">
        <v>11</v>
      </c>
      <c r="E189" s="212" t="s">
        <v>5350</v>
      </c>
      <c r="F189" s="213" t="s">
        <v>86</v>
      </c>
      <c r="G189" s="279" t="s">
        <v>5395</v>
      </c>
      <c r="H189" s="282">
        <v>15.99</v>
      </c>
      <c r="I189" s="282">
        <v>18.510000000000002</v>
      </c>
      <c r="J189" s="282">
        <v>6.4</v>
      </c>
      <c r="K189" s="286">
        <v>7.4</v>
      </c>
      <c r="M189" s="282">
        <v>19.27</v>
      </c>
      <c r="N189" s="282">
        <v>22.3</v>
      </c>
      <c r="O189" s="282">
        <v>7.71</v>
      </c>
      <c r="P189" s="286">
        <v>8.92</v>
      </c>
    </row>
    <row r="190" spans="1:16" x14ac:dyDescent="0.3">
      <c r="A190" s="42" t="s">
        <v>3287</v>
      </c>
      <c r="B190" s="254"/>
      <c r="C190" s="380" t="s">
        <v>5290</v>
      </c>
      <c r="D190" s="387"/>
      <c r="E190" s="387"/>
      <c r="F190" s="387"/>
      <c r="G190" s="387"/>
      <c r="H190" s="406"/>
      <c r="I190" s="387"/>
      <c r="J190" s="293">
        <v>10.72</v>
      </c>
      <c r="K190" s="291">
        <v>12.4</v>
      </c>
      <c r="M190" s="276"/>
      <c r="N190" s="276"/>
      <c r="O190" s="293">
        <v>12.92</v>
      </c>
      <c r="P190" s="291">
        <v>14.94</v>
      </c>
    </row>
    <row r="191" spans="1:16" x14ac:dyDescent="0.3">
      <c r="A191" s="42" t="s">
        <v>3288</v>
      </c>
      <c r="B191" s="254"/>
      <c r="C191" s="383" t="s">
        <v>5285</v>
      </c>
      <c r="D191" s="390" t="s">
        <v>5393</v>
      </c>
      <c r="E191" s="396" t="s">
        <v>5394</v>
      </c>
      <c r="F191" s="400" t="s">
        <v>5385</v>
      </c>
      <c r="G191" s="403" t="s">
        <v>5289</v>
      </c>
      <c r="H191" s="410">
        <v>0.38</v>
      </c>
      <c r="I191" s="414">
        <v>0.38</v>
      </c>
      <c r="J191" s="282">
        <v>0.76</v>
      </c>
      <c r="K191" s="286">
        <v>0.76</v>
      </c>
      <c r="M191" s="410">
        <v>0.46</v>
      </c>
      <c r="N191" s="414">
        <v>0.46</v>
      </c>
      <c r="O191" s="282">
        <v>0.92</v>
      </c>
      <c r="P191" s="286">
        <v>0.92</v>
      </c>
    </row>
    <row r="192" spans="1:16" x14ac:dyDescent="0.3">
      <c r="A192" s="42" t="s">
        <v>3289</v>
      </c>
      <c r="B192" s="254"/>
      <c r="C192" s="266" t="s">
        <v>5295</v>
      </c>
      <c r="D192" s="220">
        <v>9886</v>
      </c>
      <c r="E192" s="212" t="s">
        <v>5396</v>
      </c>
      <c r="F192" s="213" t="s">
        <v>160</v>
      </c>
      <c r="G192" s="279" t="s">
        <v>5301</v>
      </c>
      <c r="H192" s="282">
        <v>30.82</v>
      </c>
      <c r="I192" s="282">
        <v>30.82</v>
      </c>
      <c r="J192" s="282">
        <v>30.82</v>
      </c>
      <c r="K192" s="286">
        <v>30.82</v>
      </c>
      <c r="M192" s="282">
        <v>37.130000000000003</v>
      </c>
      <c r="N192" s="282">
        <v>37.130000000000003</v>
      </c>
      <c r="O192" s="282">
        <v>37.130000000000003</v>
      </c>
      <c r="P192" s="286">
        <v>37.130000000000003</v>
      </c>
    </row>
    <row r="193" spans="1:16" x14ac:dyDescent="0.3">
      <c r="A193" s="42" t="s">
        <v>3290</v>
      </c>
      <c r="B193" s="254"/>
      <c r="C193" s="380" t="s">
        <v>5291</v>
      </c>
      <c r="D193" s="387"/>
      <c r="E193" s="387"/>
      <c r="F193" s="387"/>
      <c r="G193" s="387"/>
      <c r="H193" s="406"/>
      <c r="I193" s="387"/>
      <c r="J193" s="293">
        <v>31.58</v>
      </c>
      <c r="K193" s="291">
        <v>31.58</v>
      </c>
      <c r="M193" s="276"/>
      <c r="N193" s="276"/>
      <c r="O193" s="293">
        <v>38.049999999999997</v>
      </c>
      <c r="P193" s="291">
        <v>38.049999999999997</v>
      </c>
    </row>
    <row r="194" spans="1:16" x14ac:dyDescent="0.25">
      <c r="A194" s="42" t="s">
        <v>3291</v>
      </c>
      <c r="B194" s="372"/>
      <c r="C194" s="384"/>
      <c r="D194" s="393"/>
      <c r="E194" s="393"/>
      <c r="F194" s="393"/>
      <c r="G194" s="393"/>
      <c r="H194" s="411"/>
      <c r="I194" s="415"/>
      <c r="J194" s="274"/>
      <c r="K194" s="418"/>
      <c r="M194" s="289"/>
      <c r="N194" s="290"/>
      <c r="O194" s="276"/>
      <c r="P194" s="288"/>
    </row>
    <row r="195" spans="1:16" x14ac:dyDescent="0.3">
      <c r="A195" s="42" t="s">
        <v>3292</v>
      </c>
      <c r="B195" s="375">
        <v>81</v>
      </c>
      <c r="C195" s="382" t="s">
        <v>5278</v>
      </c>
      <c r="D195" s="389" t="s">
        <v>132</v>
      </c>
      <c r="E195" s="389" t="s">
        <v>134</v>
      </c>
      <c r="F195" s="389" t="s">
        <v>5279</v>
      </c>
      <c r="G195" s="389" t="s">
        <v>5280</v>
      </c>
      <c r="H195" s="409" t="s">
        <v>5281</v>
      </c>
      <c r="I195" s="389"/>
      <c r="J195" s="409" t="s">
        <v>5282</v>
      </c>
      <c r="K195" s="389"/>
    </row>
    <row r="196" spans="1:16" x14ac:dyDescent="0.3">
      <c r="A196" s="42" t="s">
        <v>3293</v>
      </c>
      <c r="B196" s="247"/>
      <c r="C196" s="268"/>
      <c r="D196" s="248"/>
      <c r="E196" s="248"/>
      <c r="F196" s="248"/>
      <c r="G196" s="248"/>
      <c r="H196" s="413" t="s">
        <v>5283</v>
      </c>
      <c r="I196" s="416" t="s">
        <v>5284</v>
      </c>
      <c r="J196" s="413" t="s">
        <v>5283</v>
      </c>
      <c r="K196" s="420" t="s">
        <v>5284</v>
      </c>
      <c r="M196" s="288"/>
      <c r="N196" s="290"/>
      <c r="O196" s="288"/>
      <c r="P196" s="289"/>
    </row>
    <row r="197" spans="1:16" ht="24" x14ac:dyDescent="0.3">
      <c r="A197" s="42" t="s">
        <v>3294</v>
      </c>
      <c r="B197" s="373"/>
      <c r="C197" s="385" t="s">
        <v>197</v>
      </c>
      <c r="D197" s="395" t="s">
        <v>1278</v>
      </c>
      <c r="E197" s="398" t="s">
        <v>5708</v>
      </c>
      <c r="F197" s="401" t="s">
        <v>172</v>
      </c>
      <c r="G197" s="405"/>
      <c r="H197" s="275"/>
      <c r="I197" s="219"/>
      <c r="J197" s="284">
        <v>9.02</v>
      </c>
      <c r="K197" s="287">
        <v>9.86</v>
      </c>
      <c r="M197" s="276"/>
      <c r="N197" s="276"/>
      <c r="O197" s="284">
        <v>10.87</v>
      </c>
      <c r="P197" s="287">
        <v>11.89</v>
      </c>
    </row>
    <row r="198" spans="1:16" x14ac:dyDescent="0.3">
      <c r="A198" s="42" t="s">
        <v>3295</v>
      </c>
      <c r="B198" s="253"/>
      <c r="C198" s="266" t="s">
        <v>5285</v>
      </c>
      <c r="D198" s="211">
        <v>8</v>
      </c>
      <c r="E198" s="212" t="s">
        <v>5302</v>
      </c>
      <c r="F198" s="213" t="s">
        <v>86</v>
      </c>
      <c r="G198" s="279" t="s">
        <v>5397</v>
      </c>
      <c r="H198" s="282">
        <v>10.8</v>
      </c>
      <c r="I198" s="282">
        <v>12.5</v>
      </c>
      <c r="J198" s="282">
        <v>2.15</v>
      </c>
      <c r="K198" s="286">
        <v>2.4900000000000002</v>
      </c>
      <c r="M198" s="282">
        <v>13.02</v>
      </c>
      <c r="N198" s="282">
        <v>15.06</v>
      </c>
      <c r="O198" s="282">
        <v>2.6</v>
      </c>
      <c r="P198" s="286">
        <v>3.01</v>
      </c>
    </row>
    <row r="199" spans="1:16" x14ac:dyDescent="0.3">
      <c r="A199" s="42" t="s">
        <v>3296</v>
      </c>
      <c r="B199" s="254"/>
      <c r="C199" s="266" t="s">
        <v>5285</v>
      </c>
      <c r="D199" s="211">
        <v>12</v>
      </c>
      <c r="E199" s="212" t="s">
        <v>5341</v>
      </c>
      <c r="F199" s="213" t="s">
        <v>86</v>
      </c>
      <c r="G199" s="279" t="s">
        <v>5397</v>
      </c>
      <c r="H199" s="282">
        <v>15.99</v>
      </c>
      <c r="I199" s="282">
        <v>18.510000000000002</v>
      </c>
      <c r="J199" s="282">
        <v>3.19</v>
      </c>
      <c r="K199" s="286">
        <v>3.7</v>
      </c>
      <c r="M199" s="282">
        <v>19.27</v>
      </c>
      <c r="N199" s="282">
        <v>22.3</v>
      </c>
      <c r="O199" s="282">
        <v>3.85</v>
      </c>
      <c r="P199" s="286">
        <v>4.46</v>
      </c>
    </row>
    <row r="200" spans="1:16" x14ac:dyDescent="0.3">
      <c r="A200" s="42" t="s">
        <v>3297</v>
      </c>
      <c r="B200" s="254"/>
      <c r="C200" s="380" t="s">
        <v>5290</v>
      </c>
      <c r="D200" s="387"/>
      <c r="E200" s="387"/>
      <c r="F200" s="387"/>
      <c r="G200" s="387"/>
      <c r="H200" s="406"/>
      <c r="I200" s="387"/>
      <c r="J200" s="293">
        <v>5.35</v>
      </c>
      <c r="K200" s="291">
        <v>6.2</v>
      </c>
      <c r="M200" s="276"/>
      <c r="N200" s="276"/>
      <c r="O200" s="293">
        <v>6.45</v>
      </c>
      <c r="P200" s="291">
        <v>7.47</v>
      </c>
    </row>
    <row r="201" spans="1:16" x14ac:dyDescent="0.3">
      <c r="A201" s="42" t="s">
        <v>3298</v>
      </c>
      <c r="B201" s="254"/>
      <c r="C201" s="383" t="s">
        <v>5295</v>
      </c>
      <c r="D201" s="391">
        <v>406</v>
      </c>
      <c r="E201" s="396" t="s">
        <v>5398</v>
      </c>
      <c r="F201" s="400" t="s">
        <v>160</v>
      </c>
      <c r="G201" s="403" t="s">
        <v>5399</v>
      </c>
      <c r="H201" s="410">
        <v>65.94</v>
      </c>
      <c r="I201" s="414">
        <v>65.94</v>
      </c>
      <c r="J201" s="282">
        <v>3.66</v>
      </c>
      <c r="K201" s="286">
        <v>3.66</v>
      </c>
      <c r="M201" s="410">
        <v>79.44</v>
      </c>
      <c r="N201" s="414">
        <v>79.44</v>
      </c>
      <c r="O201" s="282">
        <v>4.42</v>
      </c>
      <c r="P201" s="286">
        <v>4.42</v>
      </c>
    </row>
    <row r="202" spans="1:16" x14ac:dyDescent="0.3">
      <c r="A202" s="42" t="s">
        <v>3299</v>
      </c>
      <c r="B202" s="254"/>
      <c r="C202" s="266" t="s">
        <v>5342</v>
      </c>
      <c r="D202" s="210" t="s">
        <v>5400</v>
      </c>
      <c r="E202" s="212" t="s">
        <v>5401</v>
      </c>
      <c r="F202" s="213" t="s">
        <v>160</v>
      </c>
      <c r="G202" s="279" t="s">
        <v>5301</v>
      </c>
      <c r="H202" s="282">
        <v>1.03</v>
      </c>
      <c r="I202" s="282">
        <v>1.03</v>
      </c>
      <c r="J202" s="282">
        <v>1.03</v>
      </c>
      <c r="K202" s="286">
        <v>1.03</v>
      </c>
      <c r="M202" s="282">
        <v>1.25</v>
      </c>
      <c r="N202" s="282">
        <v>1.25</v>
      </c>
      <c r="O202" s="282">
        <v>1.25</v>
      </c>
      <c r="P202" s="286">
        <v>1.25</v>
      </c>
    </row>
    <row r="203" spans="1:16" x14ac:dyDescent="0.3">
      <c r="A203" s="42" t="s">
        <v>3300</v>
      </c>
      <c r="B203" s="254"/>
      <c r="C203" s="380" t="s">
        <v>5291</v>
      </c>
      <c r="D203" s="387"/>
      <c r="E203" s="387"/>
      <c r="F203" s="387"/>
      <c r="G203" s="387"/>
      <c r="H203" s="406"/>
      <c r="I203" s="387"/>
      <c r="J203" s="293">
        <v>3.66</v>
      </c>
      <c r="K203" s="291">
        <v>3.66</v>
      </c>
      <c r="M203" s="276"/>
      <c r="N203" s="276"/>
      <c r="O203" s="293">
        <v>4.42</v>
      </c>
      <c r="P203" s="291">
        <v>4.42</v>
      </c>
    </row>
    <row r="204" spans="1:16" x14ac:dyDescent="0.25">
      <c r="A204" s="42" t="s">
        <v>3301</v>
      </c>
      <c r="B204" s="372"/>
      <c r="C204" s="384"/>
      <c r="D204" s="393"/>
      <c r="E204" s="393"/>
      <c r="F204" s="393"/>
      <c r="G204" s="393"/>
      <c r="H204" s="411"/>
      <c r="I204" s="415"/>
      <c r="J204" s="274"/>
      <c r="K204" s="418"/>
      <c r="M204" s="289"/>
      <c r="N204" s="290"/>
      <c r="O204" s="276"/>
      <c r="P204" s="288"/>
    </row>
    <row r="205" spans="1:16" x14ac:dyDescent="0.3">
      <c r="A205" s="42" t="s">
        <v>3302</v>
      </c>
      <c r="B205" s="375">
        <v>82</v>
      </c>
      <c r="C205" s="382" t="s">
        <v>5278</v>
      </c>
      <c r="D205" s="389" t="s">
        <v>132</v>
      </c>
      <c r="E205" s="389" t="s">
        <v>134</v>
      </c>
      <c r="F205" s="389" t="s">
        <v>5279</v>
      </c>
      <c r="G205" s="389" t="s">
        <v>5280</v>
      </c>
      <c r="H205" s="409" t="s">
        <v>5281</v>
      </c>
      <c r="I205" s="389"/>
      <c r="J205" s="409" t="s">
        <v>5282</v>
      </c>
      <c r="K205" s="389"/>
    </row>
    <row r="206" spans="1:16" x14ac:dyDescent="0.3">
      <c r="A206" s="42" t="s">
        <v>3303</v>
      </c>
      <c r="B206" s="247"/>
      <c r="C206" s="268"/>
      <c r="D206" s="248"/>
      <c r="E206" s="248"/>
      <c r="F206" s="248"/>
      <c r="G206" s="248"/>
      <c r="H206" s="413" t="s">
        <v>5283</v>
      </c>
      <c r="I206" s="416" t="s">
        <v>5284</v>
      </c>
      <c r="J206" s="413" t="s">
        <v>5283</v>
      </c>
      <c r="K206" s="420" t="s">
        <v>5284</v>
      </c>
      <c r="M206" s="288"/>
      <c r="N206" s="290"/>
      <c r="O206" s="288"/>
      <c r="P206" s="289"/>
    </row>
    <row r="207" spans="1:16" x14ac:dyDescent="0.3">
      <c r="A207" s="42" t="s">
        <v>3304</v>
      </c>
      <c r="B207" s="373"/>
      <c r="C207" s="385" t="s">
        <v>197</v>
      </c>
      <c r="D207" s="395" t="s">
        <v>2067</v>
      </c>
      <c r="E207" s="397" t="s">
        <v>2068</v>
      </c>
      <c r="F207" s="401" t="s">
        <v>172</v>
      </c>
      <c r="G207" s="405"/>
      <c r="H207" s="275"/>
      <c r="I207" s="219"/>
      <c r="J207" s="284">
        <v>121.8</v>
      </c>
      <c r="K207" s="287">
        <v>126.52000000000001</v>
      </c>
      <c r="M207" s="276"/>
      <c r="N207" s="276"/>
      <c r="O207" s="284">
        <v>146.74</v>
      </c>
      <c r="P207" s="287">
        <v>152.41999999999999</v>
      </c>
    </row>
    <row r="208" spans="1:16" x14ac:dyDescent="0.3">
      <c r="A208" s="42" t="s">
        <v>3305</v>
      </c>
      <c r="B208" s="253"/>
      <c r="C208" s="266" t="s">
        <v>5285</v>
      </c>
      <c r="D208" s="211">
        <v>25</v>
      </c>
      <c r="E208" s="212" t="s">
        <v>5402</v>
      </c>
      <c r="F208" s="213" t="s">
        <v>86</v>
      </c>
      <c r="G208" s="279" t="s">
        <v>5301</v>
      </c>
      <c r="H208" s="282">
        <v>15.99</v>
      </c>
      <c r="I208" s="282">
        <v>18.510000000000002</v>
      </c>
      <c r="J208" s="282">
        <v>15.99</v>
      </c>
      <c r="K208" s="286">
        <v>18.510000000000002</v>
      </c>
      <c r="M208" s="282">
        <v>19.27</v>
      </c>
      <c r="N208" s="282">
        <v>22.3</v>
      </c>
      <c r="O208" s="282">
        <v>19.27</v>
      </c>
      <c r="P208" s="286">
        <v>22.3</v>
      </c>
    </row>
    <row r="209" spans="1:16" x14ac:dyDescent="0.3">
      <c r="A209" s="42" t="s">
        <v>3306</v>
      </c>
      <c r="B209" s="254"/>
      <c r="C209" s="266" t="s">
        <v>5285</v>
      </c>
      <c r="D209" s="211">
        <v>8</v>
      </c>
      <c r="E209" s="212" t="s">
        <v>5302</v>
      </c>
      <c r="F209" s="213" t="s">
        <v>86</v>
      </c>
      <c r="G209" s="279" t="s">
        <v>5301</v>
      </c>
      <c r="H209" s="282">
        <v>10.8</v>
      </c>
      <c r="I209" s="282">
        <v>12.5</v>
      </c>
      <c r="J209" s="282">
        <v>10.8</v>
      </c>
      <c r="K209" s="286">
        <v>12.5</v>
      </c>
      <c r="M209" s="282">
        <v>13.02</v>
      </c>
      <c r="N209" s="282">
        <v>15.06</v>
      </c>
      <c r="O209" s="282">
        <v>13.02</v>
      </c>
      <c r="P209" s="286">
        <v>15.06</v>
      </c>
    </row>
    <row r="210" spans="1:16" x14ac:dyDescent="0.3">
      <c r="A210" s="42" t="s">
        <v>3307</v>
      </c>
      <c r="B210" s="254"/>
      <c r="C210" s="380" t="s">
        <v>5290</v>
      </c>
      <c r="D210" s="387"/>
      <c r="E210" s="387"/>
      <c r="F210" s="387"/>
      <c r="G210" s="387"/>
      <c r="H210" s="406"/>
      <c r="I210" s="387"/>
      <c r="J210" s="293">
        <v>26.8</v>
      </c>
      <c r="K210" s="291">
        <v>31.01</v>
      </c>
      <c r="M210" s="276"/>
      <c r="N210" s="276"/>
      <c r="O210" s="293">
        <v>32.29</v>
      </c>
      <c r="P210" s="291">
        <v>37.36</v>
      </c>
    </row>
    <row r="211" spans="1:16" x14ac:dyDescent="0.3">
      <c r="A211" s="42" t="s">
        <v>3308</v>
      </c>
      <c r="B211" s="254"/>
      <c r="C211" s="383" t="s">
        <v>5285</v>
      </c>
      <c r="D211" s="392">
        <v>2376</v>
      </c>
      <c r="E211" s="396" t="s">
        <v>5403</v>
      </c>
      <c r="F211" s="400" t="s">
        <v>5298</v>
      </c>
      <c r="G211" s="403" t="s">
        <v>5404</v>
      </c>
      <c r="H211" s="410">
        <v>8.98</v>
      </c>
      <c r="I211" s="414">
        <v>8.98</v>
      </c>
      <c r="J211" s="282">
        <v>49.62</v>
      </c>
      <c r="K211" s="286">
        <v>49.62</v>
      </c>
      <c r="M211" s="410">
        <v>10.82</v>
      </c>
      <c r="N211" s="414">
        <v>10.82</v>
      </c>
      <c r="O211" s="282">
        <v>59.78</v>
      </c>
      <c r="P211" s="286">
        <v>59.78</v>
      </c>
    </row>
    <row r="212" spans="1:16" x14ac:dyDescent="0.3">
      <c r="A212" s="42" t="s">
        <v>3309</v>
      </c>
      <c r="B212" s="254"/>
      <c r="C212" s="266" t="s">
        <v>5285</v>
      </c>
      <c r="D212" s="220">
        <v>2504</v>
      </c>
      <c r="E212" s="212" t="s">
        <v>5405</v>
      </c>
      <c r="F212" s="213" t="s">
        <v>5298</v>
      </c>
      <c r="G212" s="279" t="s">
        <v>5406</v>
      </c>
      <c r="H212" s="282">
        <v>7.98</v>
      </c>
      <c r="I212" s="282">
        <v>7.98</v>
      </c>
      <c r="J212" s="282">
        <v>8.7799999999999994</v>
      </c>
      <c r="K212" s="286">
        <v>8.7799999999999994</v>
      </c>
      <c r="M212" s="282">
        <v>9.6199999999999992</v>
      </c>
      <c r="N212" s="282">
        <v>9.6199999999999992</v>
      </c>
      <c r="O212" s="282">
        <v>10.58</v>
      </c>
      <c r="P212" s="286">
        <v>10.58</v>
      </c>
    </row>
    <row r="213" spans="1:16" x14ac:dyDescent="0.3">
      <c r="A213" s="42" t="s">
        <v>3310</v>
      </c>
      <c r="B213" s="254"/>
      <c r="C213" s="266" t="s">
        <v>5285</v>
      </c>
      <c r="D213" s="220">
        <v>2417</v>
      </c>
      <c r="E213" s="212" t="s">
        <v>5407</v>
      </c>
      <c r="F213" s="213" t="s">
        <v>5298</v>
      </c>
      <c r="G213" s="279" t="s">
        <v>5408</v>
      </c>
      <c r="H213" s="282">
        <v>27.94</v>
      </c>
      <c r="I213" s="282">
        <v>27.94</v>
      </c>
      <c r="J213" s="282">
        <v>5.7</v>
      </c>
      <c r="K213" s="286">
        <v>5.7</v>
      </c>
      <c r="M213" s="282">
        <v>33.659999999999997</v>
      </c>
      <c r="N213" s="282">
        <v>33.659999999999997</v>
      </c>
      <c r="O213" s="282">
        <v>6.87</v>
      </c>
      <c r="P213" s="286">
        <v>6.87</v>
      </c>
    </row>
    <row r="214" spans="1:16" x14ac:dyDescent="0.3">
      <c r="A214" s="42" t="s">
        <v>3311</v>
      </c>
      <c r="B214" s="254"/>
      <c r="C214" s="266" t="s">
        <v>5285</v>
      </c>
      <c r="D214" s="220">
        <v>2246</v>
      </c>
      <c r="E214" s="212" t="s">
        <v>5409</v>
      </c>
      <c r="F214" s="213" t="s">
        <v>5298</v>
      </c>
      <c r="G214" s="279" t="s">
        <v>5410</v>
      </c>
      <c r="H214" s="282">
        <v>23.16</v>
      </c>
      <c r="I214" s="282">
        <v>23.16</v>
      </c>
      <c r="J214" s="282">
        <v>2.65</v>
      </c>
      <c r="K214" s="286">
        <v>2.65</v>
      </c>
      <c r="M214" s="282">
        <v>27.91</v>
      </c>
      <c r="N214" s="282">
        <v>27.91</v>
      </c>
      <c r="O214" s="282">
        <v>3.2</v>
      </c>
      <c r="P214" s="286">
        <v>3.2</v>
      </c>
    </row>
    <row r="215" spans="1:16" x14ac:dyDescent="0.3">
      <c r="A215" s="42" t="s">
        <v>3312</v>
      </c>
      <c r="B215" s="254"/>
      <c r="C215" s="266" t="s">
        <v>5285</v>
      </c>
      <c r="D215" s="220">
        <v>1672</v>
      </c>
      <c r="E215" s="212" t="s">
        <v>5411</v>
      </c>
      <c r="F215" s="213" t="s">
        <v>5305</v>
      </c>
      <c r="G215" s="279" t="s">
        <v>5412</v>
      </c>
      <c r="H215" s="282">
        <v>2.2400000000000002</v>
      </c>
      <c r="I215" s="282">
        <v>2.2400000000000002</v>
      </c>
      <c r="J215" s="282">
        <v>0.28000000000000003</v>
      </c>
      <c r="K215" s="286">
        <v>0.28000000000000003</v>
      </c>
      <c r="M215" s="282">
        <v>2.71</v>
      </c>
      <c r="N215" s="282">
        <v>2.71</v>
      </c>
      <c r="O215" s="282">
        <v>0.34</v>
      </c>
      <c r="P215" s="286">
        <v>0.34</v>
      </c>
    </row>
    <row r="216" spans="1:16" x14ac:dyDescent="0.3">
      <c r="A216" s="42" t="s">
        <v>3313</v>
      </c>
      <c r="B216" s="254"/>
      <c r="C216" s="266" t="s">
        <v>5285</v>
      </c>
      <c r="D216" s="220">
        <v>1264</v>
      </c>
      <c r="E216" s="212" t="s">
        <v>5413</v>
      </c>
      <c r="F216" s="213" t="s">
        <v>5305</v>
      </c>
      <c r="G216" s="279" t="s">
        <v>5294</v>
      </c>
      <c r="H216" s="282">
        <v>12.5</v>
      </c>
      <c r="I216" s="282">
        <v>12.5</v>
      </c>
      <c r="J216" s="282">
        <v>0.31</v>
      </c>
      <c r="K216" s="286">
        <v>0.31</v>
      </c>
      <c r="M216" s="282">
        <v>15.06</v>
      </c>
      <c r="N216" s="282">
        <v>15.06</v>
      </c>
      <c r="O216" s="282">
        <v>0.38</v>
      </c>
      <c r="P216" s="286">
        <v>0.38</v>
      </c>
    </row>
    <row r="217" spans="1:16" x14ac:dyDescent="0.3">
      <c r="A217" s="42" t="s">
        <v>3314</v>
      </c>
      <c r="B217" s="254"/>
      <c r="C217" s="266" t="s">
        <v>5285</v>
      </c>
      <c r="D217" s="220">
        <v>1334</v>
      </c>
      <c r="E217" s="212" t="s">
        <v>5414</v>
      </c>
      <c r="F217" s="213" t="s">
        <v>5305</v>
      </c>
      <c r="G217" s="279" t="s">
        <v>5415</v>
      </c>
      <c r="H217" s="282">
        <v>9.0299999999999994</v>
      </c>
      <c r="I217" s="282">
        <v>9.0299999999999994</v>
      </c>
      <c r="J217" s="282">
        <v>1.68</v>
      </c>
      <c r="K217" s="286">
        <v>1.68</v>
      </c>
      <c r="M217" s="282">
        <v>10.88</v>
      </c>
      <c r="N217" s="282">
        <v>10.88</v>
      </c>
      <c r="O217" s="282">
        <v>2.0299999999999998</v>
      </c>
      <c r="P217" s="286">
        <v>2.0299999999999998</v>
      </c>
    </row>
    <row r="218" spans="1:16" x14ac:dyDescent="0.3">
      <c r="A218" s="42" t="s">
        <v>3315</v>
      </c>
      <c r="B218" s="254"/>
      <c r="C218" s="266" t="s">
        <v>5285</v>
      </c>
      <c r="D218" s="220">
        <v>2904</v>
      </c>
      <c r="E218" s="212" t="s">
        <v>5416</v>
      </c>
      <c r="F218" s="213" t="s">
        <v>5305</v>
      </c>
      <c r="G218" s="279" t="s">
        <v>5301</v>
      </c>
      <c r="H218" s="282">
        <v>12.37</v>
      </c>
      <c r="I218" s="282">
        <v>12.37</v>
      </c>
      <c r="J218" s="282">
        <v>12.37</v>
      </c>
      <c r="K218" s="286">
        <v>12.37</v>
      </c>
      <c r="M218" s="282">
        <v>14.91</v>
      </c>
      <c r="N218" s="282">
        <v>14.91</v>
      </c>
      <c r="O218" s="282">
        <v>14.91</v>
      </c>
      <c r="P218" s="286">
        <v>14.91</v>
      </c>
    </row>
    <row r="219" spans="1:16" x14ac:dyDescent="0.3">
      <c r="A219" s="42" t="s">
        <v>3316</v>
      </c>
      <c r="B219" s="254"/>
      <c r="C219" s="266" t="s">
        <v>5285</v>
      </c>
      <c r="D219" s="220">
        <v>2719</v>
      </c>
      <c r="E219" s="212" t="s">
        <v>5417</v>
      </c>
      <c r="F219" s="213" t="s">
        <v>5298</v>
      </c>
      <c r="G219" s="279" t="s">
        <v>5418</v>
      </c>
      <c r="H219" s="282">
        <v>7.83</v>
      </c>
      <c r="I219" s="282">
        <v>7.83</v>
      </c>
      <c r="J219" s="282">
        <v>5.64</v>
      </c>
      <c r="K219" s="286">
        <v>5.64</v>
      </c>
      <c r="M219" s="282">
        <v>9.44</v>
      </c>
      <c r="N219" s="282">
        <v>9.44</v>
      </c>
      <c r="O219" s="282">
        <v>6.8</v>
      </c>
      <c r="P219" s="286">
        <v>6.8</v>
      </c>
    </row>
    <row r="220" spans="1:16" x14ac:dyDescent="0.3">
      <c r="A220" s="42" t="s">
        <v>3317</v>
      </c>
      <c r="B220" s="254"/>
      <c r="C220" s="266" t="s">
        <v>5285</v>
      </c>
      <c r="D220" s="220">
        <v>2436</v>
      </c>
      <c r="E220" s="212" t="s">
        <v>5419</v>
      </c>
      <c r="F220" s="213" t="s">
        <v>5298</v>
      </c>
      <c r="G220" s="279" t="s">
        <v>5420</v>
      </c>
      <c r="H220" s="282">
        <v>7.63</v>
      </c>
      <c r="I220" s="282">
        <v>7.63</v>
      </c>
      <c r="J220" s="282">
        <v>1.9</v>
      </c>
      <c r="K220" s="286">
        <v>1.9</v>
      </c>
      <c r="M220" s="282">
        <v>9.1999999999999993</v>
      </c>
      <c r="N220" s="282">
        <v>9.1999999999999993</v>
      </c>
      <c r="O220" s="282">
        <v>2.2999999999999998</v>
      </c>
      <c r="P220" s="286">
        <v>2.2999999999999998</v>
      </c>
    </row>
    <row r="221" spans="1:16" ht="24" x14ac:dyDescent="0.3">
      <c r="A221" s="42" t="s">
        <v>3318</v>
      </c>
      <c r="B221" s="254"/>
      <c r="C221" s="266" t="s">
        <v>163</v>
      </c>
      <c r="D221" s="220">
        <v>261602</v>
      </c>
      <c r="E221" s="212" t="s">
        <v>506</v>
      </c>
      <c r="F221" s="213" t="s">
        <v>5300</v>
      </c>
      <c r="G221" s="279" t="s">
        <v>5421</v>
      </c>
      <c r="H221" s="282">
        <v>20.079999999999998</v>
      </c>
      <c r="I221" s="282">
        <v>21.76</v>
      </c>
      <c r="J221" s="282">
        <v>6.02</v>
      </c>
      <c r="K221" s="286">
        <v>6.53</v>
      </c>
      <c r="M221" s="282">
        <v>24.2</v>
      </c>
      <c r="N221" s="282">
        <v>26.22</v>
      </c>
      <c r="O221" s="282">
        <v>7.26</v>
      </c>
      <c r="P221" s="286">
        <v>7.87</v>
      </c>
    </row>
    <row r="222" spans="1:16" x14ac:dyDescent="0.3">
      <c r="A222" s="42" t="s">
        <v>3319</v>
      </c>
      <c r="B222" s="254"/>
      <c r="C222" s="380" t="s">
        <v>5291</v>
      </c>
      <c r="D222" s="387"/>
      <c r="E222" s="387"/>
      <c r="F222" s="387"/>
      <c r="G222" s="387"/>
      <c r="H222" s="406"/>
      <c r="I222" s="387"/>
      <c r="J222" s="293">
        <v>95</v>
      </c>
      <c r="K222" s="291">
        <v>95.51</v>
      </c>
      <c r="M222" s="276"/>
      <c r="N222" s="276"/>
      <c r="O222" s="293">
        <v>114.45</v>
      </c>
      <c r="P222" s="291">
        <v>115.06</v>
      </c>
    </row>
    <row r="223" spans="1:16" x14ac:dyDescent="0.25">
      <c r="A223" s="42" t="s">
        <v>3320</v>
      </c>
      <c r="B223" s="369">
        <v>83</v>
      </c>
      <c r="C223" s="381" t="s">
        <v>5278</v>
      </c>
      <c r="D223" s="250" t="s">
        <v>132</v>
      </c>
      <c r="E223" s="250" t="s">
        <v>134</v>
      </c>
      <c r="F223" s="250" t="s">
        <v>5279</v>
      </c>
      <c r="G223" s="250" t="s">
        <v>5280</v>
      </c>
      <c r="H223" s="407" t="s">
        <v>5281</v>
      </c>
      <c r="I223" s="249"/>
      <c r="J223" s="408" t="s">
        <v>5282</v>
      </c>
      <c r="K223" s="417"/>
      <c r="L223" s="37"/>
      <c r="M223" s="289"/>
      <c r="N223" s="290"/>
      <c r="O223" s="276"/>
      <c r="P223" s="288"/>
    </row>
    <row r="224" spans="1:16" x14ac:dyDescent="0.25">
      <c r="A224" s="42" t="s">
        <v>3321</v>
      </c>
      <c r="B224" s="247"/>
      <c r="C224" s="268"/>
      <c r="D224" s="248"/>
      <c r="E224" s="248"/>
      <c r="F224" s="248"/>
      <c r="G224" s="248"/>
      <c r="H224" s="413" t="s">
        <v>5283</v>
      </c>
      <c r="I224" s="416" t="s">
        <v>5284</v>
      </c>
      <c r="J224" s="413" t="s">
        <v>5283</v>
      </c>
      <c r="K224" s="420" t="s">
        <v>5284</v>
      </c>
      <c r="L224" s="37"/>
      <c r="M224" s="288"/>
      <c r="N224" s="290"/>
      <c r="O224" s="288"/>
      <c r="P224" s="289"/>
    </row>
    <row r="225" spans="1:16" x14ac:dyDescent="0.3">
      <c r="A225" s="42" t="s">
        <v>3322</v>
      </c>
      <c r="B225" s="373"/>
      <c r="C225" s="385" t="s">
        <v>197</v>
      </c>
      <c r="D225" s="395" t="s">
        <v>2136</v>
      </c>
      <c r="E225" s="397" t="s">
        <v>2137</v>
      </c>
      <c r="F225" s="401" t="s">
        <v>172</v>
      </c>
      <c r="G225" s="405"/>
      <c r="H225" s="275"/>
      <c r="I225" s="219"/>
      <c r="J225" s="284">
        <v>157.35</v>
      </c>
      <c r="K225" s="287">
        <v>162.29</v>
      </c>
      <c r="L225" s="38"/>
      <c r="M225" s="276"/>
      <c r="N225" s="276"/>
      <c r="O225" s="284">
        <v>189.56</v>
      </c>
      <c r="P225" s="287">
        <v>195.52</v>
      </c>
    </row>
    <row r="226" spans="1:16" x14ac:dyDescent="0.25">
      <c r="A226" s="42" t="s">
        <v>3323</v>
      </c>
      <c r="B226" s="253"/>
      <c r="C226" s="266" t="s">
        <v>5285</v>
      </c>
      <c r="D226" s="211">
        <v>25</v>
      </c>
      <c r="E226" s="212" t="s">
        <v>5402</v>
      </c>
      <c r="F226" s="213" t="s">
        <v>86</v>
      </c>
      <c r="G226" s="279" t="s">
        <v>5301</v>
      </c>
      <c r="H226" s="282">
        <v>15.99</v>
      </c>
      <c r="I226" s="282">
        <v>18.510000000000002</v>
      </c>
      <c r="J226" s="282">
        <v>15.99</v>
      </c>
      <c r="K226" s="286">
        <v>18.510000000000002</v>
      </c>
      <c r="L226" s="37"/>
      <c r="M226" s="282">
        <v>19.27</v>
      </c>
      <c r="N226" s="282">
        <v>22.3</v>
      </c>
      <c r="O226" s="282">
        <v>19.27</v>
      </c>
      <c r="P226" s="286">
        <v>22.3</v>
      </c>
    </row>
    <row r="227" spans="1:16" x14ac:dyDescent="0.25">
      <c r="A227" s="42" t="s">
        <v>3324</v>
      </c>
      <c r="B227" s="254"/>
      <c r="C227" s="266" t="s">
        <v>5285</v>
      </c>
      <c r="D227" s="211">
        <v>8</v>
      </c>
      <c r="E227" s="212" t="s">
        <v>5302</v>
      </c>
      <c r="F227" s="213" t="s">
        <v>86</v>
      </c>
      <c r="G227" s="279" t="s">
        <v>5301</v>
      </c>
      <c r="H227" s="282">
        <v>10.8</v>
      </c>
      <c r="I227" s="282">
        <v>12.5</v>
      </c>
      <c r="J227" s="282">
        <v>10.8</v>
      </c>
      <c r="K227" s="286">
        <v>12.5</v>
      </c>
      <c r="L227" s="37"/>
      <c r="M227" s="282">
        <v>13.02</v>
      </c>
      <c r="N227" s="282">
        <v>15.06</v>
      </c>
      <c r="O227" s="282">
        <v>13.02</v>
      </c>
      <c r="P227" s="286">
        <v>15.06</v>
      </c>
    </row>
    <row r="228" spans="1:16" x14ac:dyDescent="0.25">
      <c r="A228" s="42" t="s">
        <v>3325</v>
      </c>
      <c r="B228" s="254"/>
      <c r="C228" s="380" t="s">
        <v>5290</v>
      </c>
      <c r="D228" s="387"/>
      <c r="E228" s="387"/>
      <c r="F228" s="387"/>
      <c r="G228" s="387"/>
      <c r="H228" s="406"/>
      <c r="I228" s="387"/>
      <c r="J228" s="293">
        <v>26.8</v>
      </c>
      <c r="K228" s="291">
        <v>31.01</v>
      </c>
      <c r="L228" s="37"/>
      <c r="M228" s="276"/>
      <c r="N228" s="276"/>
      <c r="O228" s="293">
        <v>32.29</v>
      </c>
      <c r="P228" s="291">
        <v>37.36</v>
      </c>
    </row>
    <row r="229" spans="1:16" x14ac:dyDescent="0.25">
      <c r="A229" s="42" t="s">
        <v>3326</v>
      </c>
      <c r="B229" s="254"/>
      <c r="C229" s="383" t="s">
        <v>5285</v>
      </c>
      <c r="D229" s="392">
        <v>2376</v>
      </c>
      <c r="E229" s="396" t="s">
        <v>5403</v>
      </c>
      <c r="F229" s="400" t="s">
        <v>5298</v>
      </c>
      <c r="G229" s="403" t="s">
        <v>5422</v>
      </c>
      <c r="H229" s="410">
        <v>8.98</v>
      </c>
      <c r="I229" s="414">
        <v>8.98</v>
      </c>
      <c r="J229" s="282">
        <v>73.819999999999993</v>
      </c>
      <c r="K229" s="286">
        <v>73.819999999999993</v>
      </c>
      <c r="L229" s="37"/>
      <c r="M229" s="410">
        <v>10.82</v>
      </c>
      <c r="N229" s="414">
        <v>10.82</v>
      </c>
      <c r="O229" s="282">
        <v>88.94</v>
      </c>
      <c r="P229" s="286">
        <v>88.94</v>
      </c>
    </row>
    <row r="230" spans="1:16" x14ac:dyDescent="0.25">
      <c r="A230" s="42" t="s">
        <v>3327</v>
      </c>
      <c r="B230" s="254"/>
      <c r="C230" s="266" t="s">
        <v>5285</v>
      </c>
      <c r="D230" s="220">
        <v>2504</v>
      </c>
      <c r="E230" s="212" t="s">
        <v>5405</v>
      </c>
      <c r="F230" s="213" t="s">
        <v>5298</v>
      </c>
      <c r="G230" s="279" t="s">
        <v>5406</v>
      </c>
      <c r="H230" s="282">
        <v>7.98</v>
      </c>
      <c r="I230" s="282">
        <v>7.98</v>
      </c>
      <c r="J230" s="282">
        <v>8.7799999999999994</v>
      </c>
      <c r="K230" s="286">
        <v>8.7799999999999994</v>
      </c>
      <c r="L230" s="37"/>
      <c r="M230" s="282">
        <v>9.6199999999999992</v>
      </c>
      <c r="N230" s="282">
        <v>9.6199999999999992</v>
      </c>
      <c r="O230" s="282">
        <v>10.58</v>
      </c>
      <c r="P230" s="286">
        <v>10.58</v>
      </c>
    </row>
    <row r="231" spans="1:16" x14ac:dyDescent="0.25">
      <c r="A231" s="42" t="s">
        <v>3328</v>
      </c>
      <c r="B231" s="254"/>
      <c r="C231" s="266" t="s">
        <v>5285</v>
      </c>
      <c r="D231" s="220">
        <v>2417</v>
      </c>
      <c r="E231" s="212" t="s">
        <v>5407</v>
      </c>
      <c r="F231" s="213" t="s">
        <v>5298</v>
      </c>
      <c r="G231" s="279" t="s">
        <v>5408</v>
      </c>
      <c r="H231" s="282">
        <v>27.94</v>
      </c>
      <c r="I231" s="282">
        <v>27.94</v>
      </c>
      <c r="J231" s="282">
        <v>5.7</v>
      </c>
      <c r="K231" s="286">
        <v>5.7</v>
      </c>
      <c r="L231" s="37"/>
      <c r="M231" s="282">
        <v>33.659999999999997</v>
      </c>
      <c r="N231" s="282">
        <v>33.659999999999997</v>
      </c>
      <c r="O231" s="282">
        <v>6.87</v>
      </c>
      <c r="P231" s="286">
        <v>6.87</v>
      </c>
    </row>
    <row r="232" spans="1:16" x14ac:dyDescent="0.25">
      <c r="A232" s="42" t="s">
        <v>3329</v>
      </c>
      <c r="B232" s="254"/>
      <c r="C232" s="266" t="s">
        <v>5285</v>
      </c>
      <c r="D232" s="220">
        <v>2246</v>
      </c>
      <c r="E232" s="212" t="s">
        <v>5409</v>
      </c>
      <c r="F232" s="213" t="s">
        <v>5298</v>
      </c>
      <c r="G232" s="279" t="s">
        <v>5410</v>
      </c>
      <c r="H232" s="282">
        <v>23.16</v>
      </c>
      <c r="I232" s="282">
        <v>23.16</v>
      </c>
      <c r="J232" s="282">
        <v>2.65</v>
      </c>
      <c r="K232" s="286">
        <v>2.65</v>
      </c>
      <c r="L232" s="37"/>
      <c r="M232" s="282">
        <v>27.91</v>
      </c>
      <c r="N232" s="282">
        <v>27.91</v>
      </c>
      <c r="O232" s="282">
        <v>3.2</v>
      </c>
      <c r="P232" s="286">
        <v>3.2</v>
      </c>
    </row>
    <row r="233" spans="1:16" x14ac:dyDescent="0.25">
      <c r="A233" s="42" t="s">
        <v>3330</v>
      </c>
      <c r="B233" s="254"/>
      <c r="C233" s="266" t="s">
        <v>5285</v>
      </c>
      <c r="D233" s="220">
        <v>1672</v>
      </c>
      <c r="E233" s="212" t="s">
        <v>5411</v>
      </c>
      <c r="F233" s="213" t="s">
        <v>5305</v>
      </c>
      <c r="G233" s="279" t="s">
        <v>5412</v>
      </c>
      <c r="H233" s="282">
        <v>2.2400000000000002</v>
      </c>
      <c r="I233" s="282">
        <v>2.2400000000000002</v>
      </c>
      <c r="J233" s="282">
        <v>0.28000000000000003</v>
      </c>
      <c r="K233" s="286">
        <v>0.28000000000000003</v>
      </c>
      <c r="L233" s="37"/>
      <c r="M233" s="282">
        <v>2.71</v>
      </c>
      <c r="N233" s="282">
        <v>2.71</v>
      </c>
      <c r="O233" s="282">
        <v>0.34</v>
      </c>
      <c r="P233" s="286">
        <v>0.34</v>
      </c>
    </row>
    <row r="234" spans="1:16" x14ac:dyDescent="0.25">
      <c r="A234" s="42" t="s">
        <v>3331</v>
      </c>
      <c r="B234" s="254"/>
      <c r="C234" s="266" t="s">
        <v>5285</v>
      </c>
      <c r="D234" s="220">
        <v>1264</v>
      </c>
      <c r="E234" s="212" t="s">
        <v>5413</v>
      </c>
      <c r="F234" s="213" t="s">
        <v>5305</v>
      </c>
      <c r="G234" s="279" t="s">
        <v>5294</v>
      </c>
      <c r="H234" s="282">
        <v>12.5</v>
      </c>
      <c r="I234" s="282">
        <v>12.5</v>
      </c>
      <c r="J234" s="282">
        <v>0.31</v>
      </c>
      <c r="K234" s="286">
        <v>0.31</v>
      </c>
      <c r="L234" s="37"/>
      <c r="M234" s="282">
        <v>15.06</v>
      </c>
      <c r="N234" s="282">
        <v>15.06</v>
      </c>
      <c r="O234" s="282">
        <v>0.38</v>
      </c>
      <c r="P234" s="286">
        <v>0.38</v>
      </c>
    </row>
    <row r="235" spans="1:16" x14ac:dyDescent="0.25">
      <c r="A235" s="42" t="s">
        <v>3332</v>
      </c>
      <c r="B235" s="254"/>
      <c r="C235" s="266" t="s">
        <v>5285</v>
      </c>
      <c r="D235" s="220">
        <v>1334</v>
      </c>
      <c r="E235" s="212" t="s">
        <v>5414</v>
      </c>
      <c r="F235" s="213" t="s">
        <v>5305</v>
      </c>
      <c r="G235" s="279" t="s">
        <v>5415</v>
      </c>
      <c r="H235" s="282">
        <v>9.0299999999999994</v>
      </c>
      <c r="I235" s="282">
        <v>9.0299999999999994</v>
      </c>
      <c r="J235" s="282">
        <v>1.68</v>
      </c>
      <c r="K235" s="286">
        <v>1.68</v>
      </c>
      <c r="L235" s="37"/>
      <c r="M235" s="282">
        <v>10.88</v>
      </c>
      <c r="N235" s="282">
        <v>10.88</v>
      </c>
      <c r="O235" s="282">
        <v>2.0299999999999998</v>
      </c>
      <c r="P235" s="286">
        <v>2.0299999999999998</v>
      </c>
    </row>
    <row r="236" spans="1:16" x14ac:dyDescent="0.25">
      <c r="A236" s="42" t="s">
        <v>3333</v>
      </c>
      <c r="B236" s="254"/>
      <c r="C236" s="266" t="s">
        <v>5285</v>
      </c>
      <c r="D236" s="220">
        <v>2904</v>
      </c>
      <c r="E236" s="212" t="s">
        <v>5416</v>
      </c>
      <c r="F236" s="213" t="s">
        <v>5305</v>
      </c>
      <c r="G236" s="279" t="s">
        <v>5301</v>
      </c>
      <c r="H236" s="282">
        <v>12.37</v>
      </c>
      <c r="I236" s="282">
        <v>12.37</v>
      </c>
      <c r="J236" s="282">
        <v>12.37</v>
      </c>
      <c r="K236" s="286">
        <v>12.37</v>
      </c>
      <c r="L236" s="37"/>
      <c r="M236" s="282">
        <v>14.91</v>
      </c>
      <c r="N236" s="282">
        <v>14.91</v>
      </c>
      <c r="O236" s="282">
        <v>14.91</v>
      </c>
      <c r="P236" s="286">
        <v>14.91</v>
      </c>
    </row>
    <row r="237" spans="1:16" x14ac:dyDescent="0.25">
      <c r="A237" s="42" t="s">
        <v>3334</v>
      </c>
      <c r="B237" s="254"/>
      <c r="C237" s="266" t="s">
        <v>5285</v>
      </c>
      <c r="D237" s="220">
        <v>2150</v>
      </c>
      <c r="E237" s="212" t="s">
        <v>5423</v>
      </c>
      <c r="F237" s="213" t="s">
        <v>5298</v>
      </c>
      <c r="G237" s="279" t="s">
        <v>5424</v>
      </c>
      <c r="H237" s="282">
        <v>7.52</v>
      </c>
      <c r="I237" s="282">
        <v>7.52</v>
      </c>
      <c r="J237" s="282">
        <v>3.27</v>
      </c>
      <c r="K237" s="286">
        <v>3.27</v>
      </c>
      <c r="L237" s="37"/>
      <c r="M237" s="282">
        <v>9.07</v>
      </c>
      <c r="N237" s="282">
        <v>9.07</v>
      </c>
      <c r="O237" s="282">
        <v>3.95</v>
      </c>
      <c r="P237" s="286">
        <v>3.95</v>
      </c>
    </row>
    <row r="238" spans="1:16" x14ac:dyDescent="0.25">
      <c r="A238" s="42" t="s">
        <v>3335</v>
      </c>
      <c r="B238" s="254"/>
      <c r="C238" s="266" t="s">
        <v>5285</v>
      </c>
      <c r="D238" s="220">
        <v>2719</v>
      </c>
      <c r="E238" s="212" t="s">
        <v>5417</v>
      </c>
      <c r="F238" s="213" t="s">
        <v>5298</v>
      </c>
      <c r="G238" s="279" t="s">
        <v>5425</v>
      </c>
      <c r="H238" s="282">
        <v>7.83</v>
      </c>
      <c r="I238" s="282">
        <v>7.83</v>
      </c>
      <c r="J238" s="282">
        <v>9.1199999999999992</v>
      </c>
      <c r="K238" s="286">
        <v>9.1199999999999992</v>
      </c>
      <c r="L238" s="37"/>
      <c r="M238" s="282">
        <v>9.44</v>
      </c>
      <c r="N238" s="282">
        <v>9.44</v>
      </c>
      <c r="O238" s="282">
        <v>10.99</v>
      </c>
      <c r="P238" s="286">
        <v>10.99</v>
      </c>
    </row>
    <row r="239" spans="1:16" x14ac:dyDescent="0.25">
      <c r="A239" s="42" t="s">
        <v>3336</v>
      </c>
      <c r="B239" s="254"/>
      <c r="C239" s="266" t="s">
        <v>5285</v>
      </c>
      <c r="D239" s="220">
        <v>2436</v>
      </c>
      <c r="E239" s="212" t="s">
        <v>5419</v>
      </c>
      <c r="F239" s="213" t="s">
        <v>5298</v>
      </c>
      <c r="G239" s="279" t="s">
        <v>5426</v>
      </c>
      <c r="H239" s="282">
        <v>7.63</v>
      </c>
      <c r="I239" s="282">
        <v>7.63</v>
      </c>
      <c r="J239" s="282">
        <v>3.67</v>
      </c>
      <c r="K239" s="286">
        <v>3.67</v>
      </c>
      <c r="L239" s="37"/>
      <c r="M239" s="282">
        <v>9.1999999999999993</v>
      </c>
      <c r="N239" s="282">
        <v>9.1999999999999993</v>
      </c>
      <c r="O239" s="282">
        <v>4.43</v>
      </c>
      <c r="P239" s="286">
        <v>4.43</v>
      </c>
    </row>
    <row r="240" spans="1:16" ht="24" x14ac:dyDescent="0.3">
      <c r="A240" s="42" t="s">
        <v>3337</v>
      </c>
      <c r="B240" s="254"/>
      <c r="C240" s="266" t="s">
        <v>163</v>
      </c>
      <c r="D240" s="220">
        <v>261602</v>
      </c>
      <c r="E240" s="212" t="s">
        <v>506</v>
      </c>
      <c r="F240" s="213" t="s">
        <v>5300</v>
      </c>
      <c r="G240" s="279" t="s">
        <v>5427</v>
      </c>
      <c r="H240" s="282">
        <v>20.079999999999998</v>
      </c>
      <c r="I240" s="282">
        <v>21.76</v>
      </c>
      <c r="J240" s="282">
        <v>8.84</v>
      </c>
      <c r="K240" s="286">
        <v>9.57</v>
      </c>
      <c r="L240" s="38"/>
      <c r="M240" s="282">
        <v>24.2</v>
      </c>
      <c r="N240" s="282">
        <v>26.22</v>
      </c>
      <c r="O240" s="282">
        <v>10.65</v>
      </c>
      <c r="P240" s="286">
        <v>11.54</v>
      </c>
    </row>
    <row r="241" spans="1:16" x14ac:dyDescent="0.25">
      <c r="A241" s="42" t="s">
        <v>3338</v>
      </c>
      <c r="B241" s="254"/>
      <c r="C241" s="380" t="s">
        <v>5291</v>
      </c>
      <c r="D241" s="387"/>
      <c r="E241" s="387"/>
      <c r="F241" s="387"/>
      <c r="G241" s="387"/>
      <c r="H241" s="406"/>
      <c r="I241" s="387"/>
      <c r="J241" s="293">
        <v>130.54</v>
      </c>
      <c r="K241" s="291">
        <v>131.28</v>
      </c>
      <c r="L241" s="37"/>
      <c r="M241" s="276"/>
      <c r="N241" s="276"/>
      <c r="O241" s="293">
        <v>157.27000000000001</v>
      </c>
      <c r="P241" s="291">
        <v>158.16</v>
      </c>
    </row>
    <row r="242" spans="1:16" x14ac:dyDescent="0.25">
      <c r="A242" s="42" t="s">
        <v>3339</v>
      </c>
      <c r="B242" s="372"/>
      <c r="C242" s="384"/>
      <c r="D242" s="393"/>
      <c r="E242" s="393"/>
      <c r="F242" s="393"/>
      <c r="G242" s="393"/>
      <c r="H242" s="411"/>
      <c r="I242" s="415"/>
      <c r="J242" s="274"/>
      <c r="K242" s="418"/>
      <c r="L242" s="37"/>
      <c r="M242" s="289"/>
      <c r="N242" s="290"/>
      <c r="O242" s="276"/>
      <c r="P242" s="288"/>
    </row>
    <row r="243" spans="1:16" x14ac:dyDescent="0.25">
      <c r="A243" s="42" t="s">
        <v>3340</v>
      </c>
      <c r="B243" s="375">
        <v>84</v>
      </c>
      <c r="C243" s="382" t="s">
        <v>5278</v>
      </c>
      <c r="D243" s="389" t="s">
        <v>132</v>
      </c>
      <c r="E243" s="389" t="s">
        <v>134</v>
      </c>
      <c r="F243" s="389" t="s">
        <v>5279</v>
      </c>
      <c r="G243" s="389" t="s">
        <v>5280</v>
      </c>
      <c r="H243" s="409" t="s">
        <v>5281</v>
      </c>
      <c r="I243" s="389"/>
      <c r="J243" s="409" t="s">
        <v>5282</v>
      </c>
      <c r="K243" s="389"/>
      <c r="L243" s="37"/>
    </row>
    <row r="244" spans="1:16" x14ac:dyDescent="0.25">
      <c r="A244" s="42" t="s">
        <v>3341</v>
      </c>
      <c r="B244" s="247"/>
      <c r="C244" s="268"/>
      <c r="D244" s="248"/>
      <c r="E244" s="248"/>
      <c r="F244" s="248"/>
      <c r="G244" s="248"/>
      <c r="H244" s="413" t="s">
        <v>5283</v>
      </c>
      <c r="I244" s="416" t="s">
        <v>5284</v>
      </c>
      <c r="J244" s="413" t="s">
        <v>5283</v>
      </c>
      <c r="K244" s="420" t="s">
        <v>5284</v>
      </c>
      <c r="L244" s="37"/>
      <c r="M244" s="288"/>
      <c r="N244" s="290"/>
      <c r="O244" s="288"/>
      <c r="P244" s="289"/>
    </row>
    <row r="245" spans="1:16" ht="24" x14ac:dyDescent="0.3">
      <c r="A245" s="42" t="s">
        <v>3342</v>
      </c>
      <c r="B245" s="373"/>
      <c r="C245" s="385" t="s">
        <v>197</v>
      </c>
      <c r="D245" s="395" t="s">
        <v>615</v>
      </c>
      <c r="E245" s="398" t="s">
        <v>5709</v>
      </c>
      <c r="F245" s="401" t="s">
        <v>172</v>
      </c>
      <c r="G245" s="405"/>
      <c r="H245" s="275"/>
      <c r="I245" s="219"/>
      <c r="J245" s="284">
        <v>321.41000000000003</v>
      </c>
      <c r="K245" s="287">
        <v>327.34000000000003</v>
      </c>
      <c r="L245" s="38"/>
      <c r="M245" s="276"/>
      <c r="N245" s="276"/>
      <c r="O245" s="284">
        <v>387.2</v>
      </c>
      <c r="P245" s="287">
        <v>394.35</v>
      </c>
    </row>
    <row r="246" spans="1:16" x14ac:dyDescent="0.25">
      <c r="A246" s="42" t="s">
        <v>3343</v>
      </c>
      <c r="B246" s="253"/>
      <c r="C246" s="266" t="s">
        <v>5285</v>
      </c>
      <c r="D246" s="211">
        <v>25</v>
      </c>
      <c r="E246" s="212" t="s">
        <v>5402</v>
      </c>
      <c r="F246" s="213" t="s">
        <v>86</v>
      </c>
      <c r="G246" s="279" t="s">
        <v>5406</v>
      </c>
      <c r="H246" s="282">
        <v>15.99</v>
      </c>
      <c r="I246" s="282">
        <v>18.510000000000002</v>
      </c>
      <c r="J246" s="282">
        <v>17.59</v>
      </c>
      <c r="K246" s="286">
        <v>20.36</v>
      </c>
      <c r="L246" s="37"/>
      <c r="M246" s="282">
        <v>19.27</v>
      </c>
      <c r="N246" s="282">
        <v>22.3</v>
      </c>
      <c r="O246" s="282">
        <v>21.2</v>
      </c>
      <c r="P246" s="286">
        <v>24.53</v>
      </c>
    </row>
    <row r="247" spans="1:16" x14ac:dyDescent="0.25">
      <c r="A247" s="42" t="s">
        <v>3344</v>
      </c>
      <c r="B247" s="254"/>
      <c r="C247" s="266" t="s">
        <v>5285</v>
      </c>
      <c r="D247" s="211">
        <v>8</v>
      </c>
      <c r="E247" s="212" t="s">
        <v>5302</v>
      </c>
      <c r="F247" s="213" t="s">
        <v>86</v>
      </c>
      <c r="G247" s="279" t="s">
        <v>5406</v>
      </c>
      <c r="H247" s="282">
        <v>10.8</v>
      </c>
      <c r="I247" s="282">
        <v>12.5</v>
      </c>
      <c r="J247" s="282">
        <v>11.88</v>
      </c>
      <c r="K247" s="286">
        <v>13.75</v>
      </c>
      <c r="L247" s="37"/>
      <c r="M247" s="282">
        <v>13.02</v>
      </c>
      <c r="N247" s="282">
        <v>15.06</v>
      </c>
      <c r="O247" s="282">
        <v>14.32</v>
      </c>
      <c r="P247" s="286">
        <v>16.57</v>
      </c>
    </row>
    <row r="248" spans="1:16" x14ac:dyDescent="0.25">
      <c r="A248" s="42" t="s">
        <v>3345</v>
      </c>
      <c r="B248" s="254"/>
      <c r="C248" s="380" t="s">
        <v>5290</v>
      </c>
      <c r="D248" s="387"/>
      <c r="E248" s="387"/>
      <c r="F248" s="387"/>
      <c r="G248" s="387"/>
      <c r="H248" s="406"/>
      <c r="I248" s="387"/>
      <c r="J248" s="293">
        <v>29.48</v>
      </c>
      <c r="K248" s="291">
        <v>34.11</v>
      </c>
      <c r="L248" s="37"/>
      <c r="M248" s="276"/>
      <c r="N248" s="276"/>
      <c r="O248" s="293">
        <v>35.520000000000003</v>
      </c>
      <c r="P248" s="291">
        <v>41.1</v>
      </c>
    </row>
    <row r="249" spans="1:16" x14ac:dyDescent="0.25">
      <c r="A249" s="42" t="s">
        <v>3346</v>
      </c>
      <c r="B249" s="254"/>
      <c r="C249" s="383" t="s">
        <v>5285</v>
      </c>
      <c r="D249" s="392">
        <v>2376</v>
      </c>
      <c r="E249" s="396" t="s">
        <v>5403</v>
      </c>
      <c r="F249" s="400" t="s">
        <v>5298</v>
      </c>
      <c r="G249" s="403" t="s">
        <v>5428</v>
      </c>
      <c r="H249" s="410">
        <v>8.98</v>
      </c>
      <c r="I249" s="414">
        <v>8.98</v>
      </c>
      <c r="J249" s="282">
        <v>69.86</v>
      </c>
      <c r="K249" s="286">
        <v>69.86</v>
      </c>
      <c r="L249" s="37"/>
      <c r="M249" s="410">
        <v>10.82</v>
      </c>
      <c r="N249" s="414">
        <v>10.82</v>
      </c>
      <c r="O249" s="282">
        <v>84.16</v>
      </c>
      <c r="P249" s="286">
        <v>84.16</v>
      </c>
    </row>
    <row r="250" spans="1:16" x14ac:dyDescent="0.25">
      <c r="A250" s="42" t="s">
        <v>3347</v>
      </c>
      <c r="B250" s="254"/>
      <c r="C250" s="266" t="s">
        <v>5285</v>
      </c>
      <c r="D250" s="220">
        <v>2504</v>
      </c>
      <c r="E250" s="212" t="s">
        <v>5405</v>
      </c>
      <c r="F250" s="213" t="s">
        <v>5298</v>
      </c>
      <c r="G250" s="279" t="s">
        <v>5429</v>
      </c>
      <c r="H250" s="282">
        <v>7.98</v>
      </c>
      <c r="I250" s="282">
        <v>7.98</v>
      </c>
      <c r="J250" s="282">
        <v>36.979999999999997</v>
      </c>
      <c r="K250" s="286">
        <v>36.979999999999997</v>
      </c>
      <c r="L250" s="37"/>
      <c r="M250" s="282">
        <v>9.6199999999999992</v>
      </c>
      <c r="N250" s="282">
        <v>9.6199999999999992</v>
      </c>
      <c r="O250" s="282">
        <v>44.56</v>
      </c>
      <c r="P250" s="286">
        <v>44.56</v>
      </c>
    </row>
    <row r="251" spans="1:16" x14ac:dyDescent="0.25">
      <c r="A251" s="42" t="s">
        <v>3348</v>
      </c>
      <c r="B251" s="254"/>
      <c r="C251" s="266" t="s">
        <v>5285</v>
      </c>
      <c r="D251" s="220">
        <v>2377</v>
      </c>
      <c r="E251" s="212" t="s">
        <v>5430</v>
      </c>
      <c r="F251" s="213" t="s">
        <v>5298</v>
      </c>
      <c r="G251" s="279" t="s">
        <v>5431</v>
      </c>
      <c r="H251" s="282">
        <v>10.62</v>
      </c>
      <c r="I251" s="282">
        <v>10.62</v>
      </c>
      <c r="J251" s="282">
        <v>67.38</v>
      </c>
      <c r="K251" s="286">
        <v>67.38</v>
      </c>
      <c r="L251" s="37"/>
      <c r="M251" s="282">
        <v>12.8</v>
      </c>
      <c r="N251" s="282">
        <v>12.8</v>
      </c>
      <c r="O251" s="282">
        <v>81.180000000000007</v>
      </c>
      <c r="P251" s="286">
        <v>81.180000000000007</v>
      </c>
    </row>
    <row r="252" spans="1:16" x14ac:dyDescent="0.25">
      <c r="A252" s="42" t="s">
        <v>3349</v>
      </c>
      <c r="B252" s="254"/>
      <c r="C252" s="266" t="s">
        <v>5285</v>
      </c>
      <c r="D252" s="220">
        <v>2421</v>
      </c>
      <c r="E252" s="212" t="s">
        <v>5432</v>
      </c>
      <c r="F252" s="213" t="s">
        <v>5298</v>
      </c>
      <c r="G252" s="279" t="s">
        <v>5433</v>
      </c>
      <c r="H252" s="282">
        <v>8.73</v>
      </c>
      <c r="I252" s="282">
        <v>8.73</v>
      </c>
      <c r="J252" s="282">
        <v>12.97</v>
      </c>
      <c r="K252" s="286">
        <v>12.97</v>
      </c>
      <c r="L252" s="37"/>
      <c r="M252" s="282">
        <v>10.52</v>
      </c>
      <c r="N252" s="282">
        <v>10.52</v>
      </c>
      <c r="O252" s="282">
        <v>15.63</v>
      </c>
      <c r="P252" s="286">
        <v>15.63</v>
      </c>
    </row>
    <row r="253" spans="1:16" x14ac:dyDescent="0.25">
      <c r="A253" s="42" t="s">
        <v>3350</v>
      </c>
      <c r="B253" s="254"/>
      <c r="C253" s="266" t="s">
        <v>5285</v>
      </c>
      <c r="D253" s="220">
        <v>2417</v>
      </c>
      <c r="E253" s="212" t="s">
        <v>5407</v>
      </c>
      <c r="F253" s="213" t="s">
        <v>5298</v>
      </c>
      <c r="G253" s="279" t="s">
        <v>5408</v>
      </c>
      <c r="H253" s="282">
        <v>27.94</v>
      </c>
      <c r="I253" s="282">
        <v>27.94</v>
      </c>
      <c r="J253" s="282">
        <v>5.7</v>
      </c>
      <c r="K253" s="286">
        <v>5.7</v>
      </c>
      <c r="L253" s="37"/>
      <c r="M253" s="282">
        <v>33.659999999999997</v>
      </c>
      <c r="N253" s="282">
        <v>33.659999999999997</v>
      </c>
      <c r="O253" s="282">
        <v>6.87</v>
      </c>
      <c r="P253" s="286">
        <v>6.87</v>
      </c>
    </row>
    <row r="254" spans="1:16" x14ac:dyDescent="0.25">
      <c r="A254" s="42" t="s">
        <v>3351</v>
      </c>
      <c r="B254" s="254"/>
      <c r="C254" s="266" t="s">
        <v>5285</v>
      </c>
      <c r="D254" s="220">
        <v>2246</v>
      </c>
      <c r="E254" s="212" t="s">
        <v>5409</v>
      </c>
      <c r="F254" s="213" t="s">
        <v>5298</v>
      </c>
      <c r="G254" s="279" t="s">
        <v>5410</v>
      </c>
      <c r="H254" s="282">
        <v>23.16</v>
      </c>
      <c r="I254" s="282">
        <v>23.16</v>
      </c>
      <c r="J254" s="282">
        <v>2.65</v>
      </c>
      <c r="K254" s="286">
        <v>2.65</v>
      </c>
      <c r="L254" s="37"/>
      <c r="M254" s="282">
        <v>27.91</v>
      </c>
      <c r="N254" s="282">
        <v>27.91</v>
      </c>
      <c r="O254" s="282">
        <v>3.2</v>
      </c>
      <c r="P254" s="286">
        <v>3.2</v>
      </c>
    </row>
    <row r="255" spans="1:16" x14ac:dyDescent="0.25">
      <c r="A255" s="42" t="s">
        <v>3352</v>
      </c>
      <c r="B255" s="254"/>
      <c r="C255" s="266" t="s">
        <v>5285</v>
      </c>
      <c r="D255" s="220">
        <v>1672</v>
      </c>
      <c r="E255" s="212" t="s">
        <v>5411</v>
      </c>
      <c r="F255" s="213" t="s">
        <v>5305</v>
      </c>
      <c r="G255" s="279" t="s">
        <v>5434</v>
      </c>
      <c r="H255" s="282">
        <v>2.2400000000000002</v>
      </c>
      <c r="I255" s="282">
        <v>2.2400000000000002</v>
      </c>
      <c r="J255" s="282">
        <v>0.56999999999999995</v>
      </c>
      <c r="K255" s="286">
        <v>0.56999999999999995</v>
      </c>
      <c r="L255" s="37"/>
      <c r="M255" s="282">
        <v>2.71</v>
      </c>
      <c r="N255" s="282">
        <v>2.71</v>
      </c>
      <c r="O255" s="282">
        <v>0.69</v>
      </c>
      <c r="P255" s="286">
        <v>0.69</v>
      </c>
    </row>
    <row r="256" spans="1:16" x14ac:dyDescent="0.25">
      <c r="A256" s="42" t="s">
        <v>3353</v>
      </c>
      <c r="B256" s="254"/>
      <c r="C256" s="266" t="s">
        <v>5285</v>
      </c>
      <c r="D256" s="220">
        <v>1264</v>
      </c>
      <c r="E256" s="212" t="s">
        <v>5413</v>
      </c>
      <c r="F256" s="213" t="s">
        <v>5305</v>
      </c>
      <c r="G256" s="279" t="s">
        <v>5435</v>
      </c>
      <c r="H256" s="282">
        <v>12.5</v>
      </c>
      <c r="I256" s="282">
        <v>12.5</v>
      </c>
      <c r="J256" s="282">
        <v>0.63</v>
      </c>
      <c r="K256" s="286">
        <v>0.63</v>
      </c>
      <c r="L256" s="37"/>
      <c r="M256" s="282">
        <v>15.06</v>
      </c>
      <c r="N256" s="282">
        <v>15.06</v>
      </c>
      <c r="O256" s="282">
        <v>0.77</v>
      </c>
      <c r="P256" s="286">
        <v>0.77</v>
      </c>
    </row>
    <row r="257" spans="1:16" x14ac:dyDescent="0.25">
      <c r="A257" s="42" t="s">
        <v>3354</v>
      </c>
      <c r="B257" s="254"/>
      <c r="C257" s="266" t="s">
        <v>5285</v>
      </c>
      <c r="D257" s="220">
        <v>1334</v>
      </c>
      <c r="E257" s="212" t="s">
        <v>5414</v>
      </c>
      <c r="F257" s="213" t="s">
        <v>5305</v>
      </c>
      <c r="G257" s="279" t="s">
        <v>5436</v>
      </c>
      <c r="H257" s="282">
        <v>9.0299999999999994</v>
      </c>
      <c r="I257" s="282">
        <v>9.0299999999999994</v>
      </c>
      <c r="J257" s="282">
        <v>3.37</v>
      </c>
      <c r="K257" s="286">
        <v>3.37</v>
      </c>
      <c r="L257" s="37"/>
      <c r="M257" s="282">
        <v>10.88</v>
      </c>
      <c r="N257" s="282">
        <v>10.88</v>
      </c>
      <c r="O257" s="282">
        <v>4.0599999999999996</v>
      </c>
      <c r="P257" s="286">
        <v>4.0599999999999996</v>
      </c>
    </row>
    <row r="258" spans="1:16" x14ac:dyDescent="0.25">
      <c r="A258" s="42" t="s">
        <v>3355</v>
      </c>
      <c r="B258" s="254"/>
      <c r="C258" s="266" t="s">
        <v>5285</v>
      </c>
      <c r="D258" s="220">
        <v>2908</v>
      </c>
      <c r="E258" s="212" t="s">
        <v>5416</v>
      </c>
      <c r="F258" s="213" t="s">
        <v>5305</v>
      </c>
      <c r="G258" s="279" t="s">
        <v>5301</v>
      </c>
      <c r="H258" s="282">
        <v>61.3</v>
      </c>
      <c r="I258" s="282">
        <v>61.3</v>
      </c>
      <c r="J258" s="282">
        <v>61.3</v>
      </c>
      <c r="K258" s="286">
        <v>61.3</v>
      </c>
      <c r="L258" s="37"/>
      <c r="M258" s="282">
        <v>73.849999999999994</v>
      </c>
      <c r="N258" s="282">
        <v>73.849999999999994</v>
      </c>
      <c r="O258" s="282">
        <v>73.849999999999994</v>
      </c>
      <c r="P258" s="286">
        <v>73.849999999999994</v>
      </c>
    </row>
    <row r="259" spans="1:16" x14ac:dyDescent="0.25">
      <c r="A259" s="42" t="s">
        <v>3356</v>
      </c>
      <c r="B259" s="254"/>
      <c r="C259" s="266" t="s">
        <v>5285</v>
      </c>
      <c r="D259" s="220">
        <v>2150</v>
      </c>
      <c r="E259" s="212" t="s">
        <v>5423</v>
      </c>
      <c r="F259" s="213" t="s">
        <v>5298</v>
      </c>
      <c r="G259" s="279" t="s">
        <v>5424</v>
      </c>
      <c r="H259" s="282">
        <v>7.52</v>
      </c>
      <c r="I259" s="282">
        <v>7.52</v>
      </c>
      <c r="J259" s="282">
        <v>3.27</v>
      </c>
      <c r="K259" s="286">
        <v>3.27</v>
      </c>
      <c r="L259" s="37"/>
      <c r="M259" s="282">
        <v>9.07</v>
      </c>
      <c r="N259" s="282">
        <v>9.07</v>
      </c>
      <c r="O259" s="282">
        <v>3.95</v>
      </c>
      <c r="P259" s="286">
        <v>3.95</v>
      </c>
    </row>
    <row r="260" spans="1:16" x14ac:dyDescent="0.25">
      <c r="A260" s="42" t="s">
        <v>3357</v>
      </c>
      <c r="B260" s="254"/>
      <c r="C260" s="266" t="s">
        <v>5285</v>
      </c>
      <c r="D260" s="220">
        <v>2719</v>
      </c>
      <c r="E260" s="212" t="s">
        <v>5417</v>
      </c>
      <c r="F260" s="213" t="s">
        <v>5298</v>
      </c>
      <c r="G260" s="279" t="s">
        <v>5437</v>
      </c>
      <c r="H260" s="282">
        <v>7.83</v>
      </c>
      <c r="I260" s="282">
        <v>7.83</v>
      </c>
      <c r="J260" s="282">
        <v>8.6</v>
      </c>
      <c r="K260" s="286">
        <v>8.6</v>
      </c>
      <c r="L260" s="37"/>
      <c r="M260" s="282">
        <v>9.44</v>
      </c>
      <c r="N260" s="282">
        <v>9.44</v>
      </c>
      <c r="O260" s="282">
        <v>10.37</v>
      </c>
      <c r="P260" s="286">
        <v>10.37</v>
      </c>
    </row>
    <row r="261" spans="1:16" x14ac:dyDescent="0.25">
      <c r="A261" s="42" t="s">
        <v>3358</v>
      </c>
      <c r="B261" s="254"/>
      <c r="C261" s="266" t="s">
        <v>5285</v>
      </c>
      <c r="D261" s="220">
        <v>2436</v>
      </c>
      <c r="E261" s="212" t="s">
        <v>5419</v>
      </c>
      <c r="F261" s="213" t="s">
        <v>5298</v>
      </c>
      <c r="G261" s="279" t="s">
        <v>5438</v>
      </c>
      <c r="H261" s="282">
        <v>7.63</v>
      </c>
      <c r="I261" s="282">
        <v>7.63</v>
      </c>
      <c r="J261" s="282">
        <v>2.91</v>
      </c>
      <c r="K261" s="286">
        <v>2.91</v>
      </c>
      <c r="L261" s="37"/>
      <c r="M261" s="282">
        <v>9.1999999999999993</v>
      </c>
      <c r="N261" s="282">
        <v>9.1999999999999993</v>
      </c>
      <c r="O261" s="282">
        <v>3.51</v>
      </c>
      <c r="P261" s="286">
        <v>3.51</v>
      </c>
    </row>
    <row r="262" spans="1:16" ht="24" x14ac:dyDescent="0.3">
      <c r="A262" s="42" t="s">
        <v>3359</v>
      </c>
      <c r="B262" s="254"/>
      <c r="C262" s="266" t="s">
        <v>163</v>
      </c>
      <c r="D262" s="220">
        <v>261602</v>
      </c>
      <c r="E262" s="212" t="s">
        <v>506</v>
      </c>
      <c r="F262" s="213" t="s">
        <v>5300</v>
      </c>
      <c r="G262" s="279" t="s">
        <v>5439</v>
      </c>
      <c r="H262" s="282">
        <v>20.079999999999998</v>
      </c>
      <c r="I262" s="282">
        <v>21.76</v>
      </c>
      <c r="J262" s="282">
        <v>15.67</v>
      </c>
      <c r="K262" s="286">
        <v>16.97</v>
      </c>
      <c r="L262" s="38"/>
      <c r="M262" s="282">
        <v>24.2</v>
      </c>
      <c r="N262" s="282">
        <v>26.22</v>
      </c>
      <c r="O262" s="282">
        <v>18.88</v>
      </c>
      <c r="P262" s="286">
        <v>20.45</v>
      </c>
    </row>
    <row r="263" spans="1:16" x14ac:dyDescent="0.25">
      <c r="A263" s="42" t="s">
        <v>3360</v>
      </c>
      <c r="B263" s="254"/>
      <c r="C263" s="380" t="s">
        <v>5291</v>
      </c>
      <c r="D263" s="387"/>
      <c r="E263" s="387"/>
      <c r="F263" s="387"/>
      <c r="G263" s="387"/>
      <c r="H263" s="406"/>
      <c r="I263" s="387"/>
      <c r="J263" s="293">
        <v>291.92</v>
      </c>
      <c r="K263" s="291">
        <v>293.23</v>
      </c>
      <c r="L263" s="37"/>
      <c r="M263" s="276"/>
      <c r="N263" s="276"/>
      <c r="O263" s="293">
        <v>351.68</v>
      </c>
      <c r="P263" s="291">
        <v>353.25</v>
      </c>
    </row>
    <row r="264" spans="1:16" x14ac:dyDescent="0.25">
      <c r="A264" s="42" t="s">
        <v>3361</v>
      </c>
      <c r="B264" s="372"/>
      <c r="C264" s="384"/>
      <c r="D264" s="393"/>
      <c r="E264" s="393"/>
      <c r="F264" s="393"/>
      <c r="G264" s="393"/>
      <c r="H264" s="411"/>
      <c r="I264" s="415"/>
      <c r="J264" s="274"/>
      <c r="K264" s="418"/>
      <c r="L264" s="37"/>
      <c r="M264" s="289"/>
      <c r="N264" s="290"/>
      <c r="O264" s="276"/>
      <c r="P264" s="288"/>
    </row>
    <row r="265" spans="1:16" x14ac:dyDescent="0.25">
      <c r="A265" s="42" t="s">
        <v>3362</v>
      </c>
      <c r="B265" s="375">
        <v>85</v>
      </c>
      <c r="C265" s="382" t="s">
        <v>5278</v>
      </c>
      <c r="D265" s="389" t="s">
        <v>132</v>
      </c>
      <c r="E265" s="389" t="s">
        <v>134</v>
      </c>
      <c r="F265" s="389" t="s">
        <v>5279</v>
      </c>
      <c r="G265" s="389" t="s">
        <v>5280</v>
      </c>
      <c r="H265" s="409" t="s">
        <v>5281</v>
      </c>
      <c r="I265" s="389"/>
      <c r="J265" s="409" t="s">
        <v>5282</v>
      </c>
      <c r="K265" s="389"/>
      <c r="L265" s="37"/>
    </row>
    <row r="266" spans="1:16" x14ac:dyDescent="0.25">
      <c r="A266" s="42" t="s">
        <v>3363</v>
      </c>
      <c r="B266" s="247"/>
      <c r="C266" s="268"/>
      <c r="D266" s="248"/>
      <c r="E266" s="248"/>
      <c r="F266" s="248"/>
      <c r="G266" s="248"/>
      <c r="H266" s="413" t="s">
        <v>5283</v>
      </c>
      <c r="I266" s="416" t="s">
        <v>5284</v>
      </c>
      <c r="J266" s="413" t="s">
        <v>5283</v>
      </c>
      <c r="K266" s="420" t="s">
        <v>5284</v>
      </c>
      <c r="L266" s="37"/>
      <c r="M266" s="288"/>
      <c r="N266" s="290"/>
      <c r="O266" s="288"/>
      <c r="P266" s="289"/>
    </row>
    <row r="267" spans="1:16" x14ac:dyDescent="0.3">
      <c r="A267" s="42" t="s">
        <v>3364</v>
      </c>
      <c r="B267" s="373"/>
      <c r="C267" s="385" t="s">
        <v>197</v>
      </c>
      <c r="D267" s="395" t="s">
        <v>257</v>
      </c>
      <c r="E267" s="397" t="s">
        <v>258</v>
      </c>
      <c r="F267" s="401" t="s">
        <v>172</v>
      </c>
      <c r="G267" s="405"/>
      <c r="H267" s="275"/>
      <c r="I267" s="219"/>
      <c r="J267" s="284">
        <v>296.20999999999998</v>
      </c>
      <c r="K267" s="287">
        <v>301.90000000000003</v>
      </c>
      <c r="L267" s="38"/>
      <c r="M267" s="276"/>
      <c r="N267" s="276"/>
      <c r="O267" s="284">
        <v>356.84</v>
      </c>
      <c r="P267" s="287">
        <v>363.71</v>
      </c>
    </row>
    <row r="268" spans="1:16" x14ac:dyDescent="0.25">
      <c r="A268" s="42" t="s">
        <v>3365</v>
      </c>
      <c r="B268" s="253"/>
      <c r="C268" s="266" t="s">
        <v>5285</v>
      </c>
      <c r="D268" s="211">
        <v>25</v>
      </c>
      <c r="E268" s="212" t="s">
        <v>5402</v>
      </c>
      <c r="F268" s="213" t="s">
        <v>86</v>
      </c>
      <c r="G268" s="279" t="s">
        <v>5406</v>
      </c>
      <c r="H268" s="282">
        <v>15.99</v>
      </c>
      <c r="I268" s="282">
        <v>18.510000000000002</v>
      </c>
      <c r="J268" s="282">
        <v>17.59</v>
      </c>
      <c r="K268" s="286">
        <v>20.36</v>
      </c>
      <c r="L268" s="37"/>
      <c r="M268" s="282">
        <v>19.27</v>
      </c>
      <c r="N268" s="282">
        <v>22.3</v>
      </c>
      <c r="O268" s="282">
        <v>21.2</v>
      </c>
      <c r="P268" s="286">
        <v>24.53</v>
      </c>
    </row>
    <row r="269" spans="1:16" x14ac:dyDescent="0.25">
      <c r="A269" s="42" t="s">
        <v>3366</v>
      </c>
      <c r="B269" s="254"/>
      <c r="C269" s="266" t="s">
        <v>5285</v>
      </c>
      <c r="D269" s="211">
        <v>8</v>
      </c>
      <c r="E269" s="212" t="s">
        <v>5302</v>
      </c>
      <c r="F269" s="213" t="s">
        <v>86</v>
      </c>
      <c r="G269" s="279" t="s">
        <v>5406</v>
      </c>
      <c r="H269" s="282">
        <v>10.8</v>
      </c>
      <c r="I269" s="282">
        <v>12.5</v>
      </c>
      <c r="J269" s="282">
        <v>11.88</v>
      </c>
      <c r="K269" s="286">
        <v>13.75</v>
      </c>
      <c r="L269" s="37"/>
      <c r="M269" s="282">
        <v>13.02</v>
      </c>
      <c r="N269" s="282">
        <v>15.06</v>
      </c>
      <c r="O269" s="282">
        <v>14.32</v>
      </c>
      <c r="P269" s="286">
        <v>16.57</v>
      </c>
    </row>
    <row r="270" spans="1:16" x14ac:dyDescent="0.25">
      <c r="A270" s="42" t="s">
        <v>3367</v>
      </c>
      <c r="B270" s="254"/>
      <c r="C270" s="380" t="s">
        <v>5290</v>
      </c>
      <c r="D270" s="387"/>
      <c r="E270" s="387"/>
      <c r="F270" s="387"/>
      <c r="G270" s="387"/>
      <c r="H270" s="406"/>
      <c r="I270" s="387"/>
      <c r="J270" s="293">
        <v>29.48</v>
      </c>
      <c r="K270" s="291">
        <v>34.11</v>
      </c>
      <c r="L270" s="37"/>
      <c r="M270" s="276"/>
      <c r="N270" s="276"/>
      <c r="O270" s="293">
        <v>35.520000000000003</v>
      </c>
      <c r="P270" s="291">
        <v>41.1</v>
      </c>
    </row>
    <row r="271" spans="1:16" x14ac:dyDescent="0.25">
      <c r="A271" s="42" t="s">
        <v>3368</v>
      </c>
      <c r="B271" s="254"/>
      <c r="C271" s="383" t="s">
        <v>5285</v>
      </c>
      <c r="D271" s="392">
        <v>2376</v>
      </c>
      <c r="E271" s="396" t="s">
        <v>5403</v>
      </c>
      <c r="F271" s="400" t="s">
        <v>5298</v>
      </c>
      <c r="G271" s="403" t="s">
        <v>5428</v>
      </c>
      <c r="H271" s="410">
        <v>8.98</v>
      </c>
      <c r="I271" s="414">
        <v>8.98</v>
      </c>
      <c r="J271" s="282">
        <v>69.86</v>
      </c>
      <c r="K271" s="286">
        <v>69.86</v>
      </c>
      <c r="L271" s="37"/>
      <c r="M271" s="410">
        <v>10.82</v>
      </c>
      <c r="N271" s="414">
        <v>10.82</v>
      </c>
      <c r="O271" s="282">
        <v>84.16</v>
      </c>
      <c r="P271" s="286">
        <v>84.16</v>
      </c>
    </row>
    <row r="272" spans="1:16" x14ac:dyDescent="0.25">
      <c r="A272" s="42" t="s">
        <v>3369</v>
      </c>
      <c r="B272" s="254"/>
      <c r="C272" s="266" t="s">
        <v>5285</v>
      </c>
      <c r="D272" s="220">
        <v>2504</v>
      </c>
      <c r="E272" s="212" t="s">
        <v>5405</v>
      </c>
      <c r="F272" s="213" t="s">
        <v>5298</v>
      </c>
      <c r="G272" s="279" t="s">
        <v>5429</v>
      </c>
      <c r="H272" s="282">
        <v>7.98</v>
      </c>
      <c r="I272" s="282">
        <v>7.98</v>
      </c>
      <c r="J272" s="282">
        <v>36.979999999999997</v>
      </c>
      <c r="K272" s="286">
        <v>36.979999999999997</v>
      </c>
      <c r="L272" s="37"/>
      <c r="M272" s="282">
        <v>9.6199999999999992</v>
      </c>
      <c r="N272" s="282">
        <v>9.6199999999999992</v>
      </c>
      <c r="O272" s="282">
        <v>44.56</v>
      </c>
      <c r="P272" s="286">
        <v>44.56</v>
      </c>
    </row>
    <row r="273" spans="1:16" x14ac:dyDescent="0.25">
      <c r="A273" s="42" t="s">
        <v>3370</v>
      </c>
      <c r="B273" s="254"/>
      <c r="C273" s="266" t="s">
        <v>5285</v>
      </c>
      <c r="D273" s="220">
        <v>2377</v>
      </c>
      <c r="E273" s="212" t="s">
        <v>5430</v>
      </c>
      <c r="F273" s="213" t="s">
        <v>5298</v>
      </c>
      <c r="G273" s="279" t="s">
        <v>5431</v>
      </c>
      <c r="H273" s="282">
        <v>10.62</v>
      </c>
      <c r="I273" s="282">
        <v>10.62</v>
      </c>
      <c r="J273" s="282">
        <v>67.38</v>
      </c>
      <c r="K273" s="286">
        <v>67.38</v>
      </c>
      <c r="L273" s="37"/>
      <c r="M273" s="282">
        <v>12.8</v>
      </c>
      <c r="N273" s="282">
        <v>12.8</v>
      </c>
      <c r="O273" s="282">
        <v>81.180000000000007</v>
      </c>
      <c r="P273" s="286">
        <v>81.180000000000007</v>
      </c>
    </row>
    <row r="274" spans="1:16" x14ac:dyDescent="0.25">
      <c r="A274" s="42" t="s">
        <v>3371</v>
      </c>
      <c r="B274" s="254"/>
      <c r="C274" s="266" t="s">
        <v>5285</v>
      </c>
      <c r="D274" s="220">
        <v>2417</v>
      </c>
      <c r="E274" s="212" t="s">
        <v>5407</v>
      </c>
      <c r="F274" s="213" t="s">
        <v>5298</v>
      </c>
      <c r="G274" s="279" t="s">
        <v>5408</v>
      </c>
      <c r="H274" s="282">
        <v>27.94</v>
      </c>
      <c r="I274" s="282">
        <v>27.94</v>
      </c>
      <c r="J274" s="282">
        <v>5.7</v>
      </c>
      <c r="K274" s="286">
        <v>5.7</v>
      </c>
      <c r="L274" s="37"/>
      <c r="M274" s="282">
        <v>33.659999999999997</v>
      </c>
      <c r="N274" s="282">
        <v>33.659999999999997</v>
      </c>
      <c r="O274" s="282">
        <v>6.87</v>
      </c>
      <c r="P274" s="286">
        <v>6.87</v>
      </c>
    </row>
    <row r="275" spans="1:16" x14ac:dyDescent="0.25">
      <c r="A275" s="42" t="s">
        <v>3372</v>
      </c>
      <c r="B275" s="254"/>
      <c r="C275" s="266" t="s">
        <v>5285</v>
      </c>
      <c r="D275" s="220">
        <v>2246</v>
      </c>
      <c r="E275" s="212" t="s">
        <v>5409</v>
      </c>
      <c r="F275" s="213" t="s">
        <v>5298</v>
      </c>
      <c r="G275" s="279" t="s">
        <v>5410</v>
      </c>
      <c r="H275" s="282">
        <v>23.16</v>
      </c>
      <c r="I275" s="282">
        <v>23.16</v>
      </c>
      <c r="J275" s="282">
        <v>2.65</v>
      </c>
      <c r="K275" s="286">
        <v>2.65</v>
      </c>
      <c r="L275" s="37"/>
      <c r="M275" s="282">
        <v>27.91</v>
      </c>
      <c r="N275" s="282">
        <v>27.91</v>
      </c>
      <c r="O275" s="282">
        <v>3.2</v>
      </c>
      <c r="P275" s="286">
        <v>3.2</v>
      </c>
    </row>
    <row r="276" spans="1:16" x14ac:dyDescent="0.25">
      <c r="A276" s="42" t="s">
        <v>3373</v>
      </c>
      <c r="B276" s="254"/>
      <c r="C276" s="266" t="s">
        <v>5285</v>
      </c>
      <c r="D276" s="220">
        <v>1672</v>
      </c>
      <c r="E276" s="212" t="s">
        <v>5411</v>
      </c>
      <c r="F276" s="213" t="s">
        <v>5305</v>
      </c>
      <c r="G276" s="279" t="s">
        <v>5434</v>
      </c>
      <c r="H276" s="282">
        <v>2.2400000000000002</v>
      </c>
      <c r="I276" s="282">
        <v>2.2400000000000002</v>
      </c>
      <c r="J276" s="282">
        <v>0.56999999999999995</v>
      </c>
      <c r="K276" s="286">
        <v>0.56999999999999995</v>
      </c>
      <c r="L276" s="37"/>
      <c r="M276" s="282">
        <v>2.71</v>
      </c>
      <c r="N276" s="282">
        <v>2.71</v>
      </c>
      <c r="O276" s="282">
        <v>0.69</v>
      </c>
      <c r="P276" s="286">
        <v>0.69</v>
      </c>
    </row>
    <row r="277" spans="1:16" x14ac:dyDescent="0.25">
      <c r="A277" s="42" t="s">
        <v>3374</v>
      </c>
      <c r="B277" s="254"/>
      <c r="C277" s="266" t="s">
        <v>5285</v>
      </c>
      <c r="D277" s="220">
        <v>1264</v>
      </c>
      <c r="E277" s="212" t="s">
        <v>5413</v>
      </c>
      <c r="F277" s="213" t="s">
        <v>5305</v>
      </c>
      <c r="G277" s="279" t="s">
        <v>5435</v>
      </c>
      <c r="H277" s="282">
        <v>12.5</v>
      </c>
      <c r="I277" s="282">
        <v>12.5</v>
      </c>
      <c r="J277" s="282">
        <v>0.63</v>
      </c>
      <c r="K277" s="286">
        <v>0.63</v>
      </c>
      <c r="L277" s="37"/>
      <c r="M277" s="282">
        <v>15.06</v>
      </c>
      <c r="N277" s="282">
        <v>15.06</v>
      </c>
      <c r="O277" s="282">
        <v>0.77</v>
      </c>
      <c r="P277" s="286">
        <v>0.77</v>
      </c>
    </row>
    <row r="278" spans="1:16" x14ac:dyDescent="0.25">
      <c r="A278" s="42" t="s">
        <v>3375</v>
      </c>
      <c r="B278" s="254"/>
      <c r="C278" s="266" t="s">
        <v>5285</v>
      </c>
      <c r="D278" s="220">
        <v>1334</v>
      </c>
      <c r="E278" s="212" t="s">
        <v>5414</v>
      </c>
      <c r="F278" s="213" t="s">
        <v>5305</v>
      </c>
      <c r="G278" s="279" t="s">
        <v>5440</v>
      </c>
      <c r="H278" s="282">
        <v>9.0299999999999994</v>
      </c>
      <c r="I278" s="282">
        <v>9.0299999999999994</v>
      </c>
      <c r="J278" s="282">
        <v>2.1</v>
      </c>
      <c r="K278" s="286">
        <v>2.1</v>
      </c>
      <c r="L278" s="37"/>
      <c r="M278" s="282">
        <v>10.88</v>
      </c>
      <c r="N278" s="282">
        <v>10.88</v>
      </c>
      <c r="O278" s="282">
        <v>2.54</v>
      </c>
      <c r="P278" s="286">
        <v>2.54</v>
      </c>
    </row>
    <row r="279" spans="1:16" x14ac:dyDescent="0.25">
      <c r="A279" s="42" t="s">
        <v>3376</v>
      </c>
      <c r="B279" s="254"/>
      <c r="C279" s="266" t="s">
        <v>5285</v>
      </c>
      <c r="D279" s="220">
        <v>2908</v>
      </c>
      <c r="E279" s="212" t="s">
        <v>5416</v>
      </c>
      <c r="F279" s="213" t="s">
        <v>5305</v>
      </c>
      <c r="G279" s="279" t="s">
        <v>5301</v>
      </c>
      <c r="H279" s="282">
        <v>61.3</v>
      </c>
      <c r="I279" s="282">
        <v>61.3</v>
      </c>
      <c r="J279" s="282">
        <v>61.3</v>
      </c>
      <c r="K279" s="286">
        <v>61.3</v>
      </c>
      <c r="L279" s="37"/>
      <c r="M279" s="282">
        <v>73.849999999999994</v>
      </c>
      <c r="N279" s="282">
        <v>73.849999999999994</v>
      </c>
      <c r="O279" s="282">
        <v>73.849999999999994</v>
      </c>
      <c r="P279" s="286">
        <v>73.849999999999994</v>
      </c>
    </row>
    <row r="280" spans="1:16" x14ac:dyDescent="0.25">
      <c r="A280" s="42" t="s">
        <v>3377</v>
      </c>
      <c r="B280" s="254"/>
      <c r="C280" s="266" t="s">
        <v>5285</v>
      </c>
      <c r="D280" s="220">
        <v>2150</v>
      </c>
      <c r="E280" s="212" t="s">
        <v>5423</v>
      </c>
      <c r="F280" s="213" t="s">
        <v>5298</v>
      </c>
      <c r="G280" s="279" t="s">
        <v>5441</v>
      </c>
      <c r="H280" s="282">
        <v>7.52</v>
      </c>
      <c r="I280" s="282">
        <v>7.52</v>
      </c>
      <c r="J280" s="282">
        <v>2.5499999999999998</v>
      </c>
      <c r="K280" s="286">
        <v>2.5499999999999998</v>
      </c>
      <c r="L280" s="37"/>
      <c r="M280" s="282">
        <v>9.07</v>
      </c>
      <c r="N280" s="282">
        <v>9.07</v>
      </c>
      <c r="O280" s="282">
        <v>3.08</v>
      </c>
      <c r="P280" s="286">
        <v>3.08</v>
      </c>
    </row>
    <row r="281" spans="1:16" x14ac:dyDescent="0.25">
      <c r="A281" s="42" t="s">
        <v>3378</v>
      </c>
      <c r="B281" s="254"/>
      <c r="C281" s="266" t="s">
        <v>5285</v>
      </c>
      <c r="D281" s="220">
        <v>2719</v>
      </c>
      <c r="E281" s="212" t="s">
        <v>5417</v>
      </c>
      <c r="F281" s="213" t="s">
        <v>5298</v>
      </c>
      <c r="G281" s="279" t="s">
        <v>5442</v>
      </c>
      <c r="H281" s="282">
        <v>7.83</v>
      </c>
      <c r="I281" s="282">
        <v>7.83</v>
      </c>
      <c r="J281" s="282">
        <v>2.71</v>
      </c>
      <c r="K281" s="286">
        <v>2.71</v>
      </c>
      <c r="L281" s="37"/>
      <c r="M281" s="282">
        <v>9.44</v>
      </c>
      <c r="N281" s="282">
        <v>9.44</v>
      </c>
      <c r="O281" s="282">
        <v>3.27</v>
      </c>
      <c r="P281" s="286">
        <v>3.27</v>
      </c>
    </row>
    <row r="282" spans="1:16" x14ac:dyDescent="0.25">
      <c r="A282" s="42" t="s">
        <v>3379</v>
      </c>
      <c r="B282" s="254"/>
      <c r="C282" s="266" t="s">
        <v>5285</v>
      </c>
      <c r="D282" s="220">
        <v>2436</v>
      </c>
      <c r="E282" s="212" t="s">
        <v>5419</v>
      </c>
      <c r="F282" s="213" t="s">
        <v>5298</v>
      </c>
      <c r="G282" s="279" t="s">
        <v>5443</v>
      </c>
      <c r="H282" s="282">
        <v>7.63</v>
      </c>
      <c r="I282" s="282">
        <v>7.63</v>
      </c>
      <c r="J282" s="282">
        <v>1.37</v>
      </c>
      <c r="K282" s="286">
        <v>1.37</v>
      </c>
      <c r="L282" s="37"/>
      <c r="M282" s="282">
        <v>9.1999999999999993</v>
      </c>
      <c r="N282" s="282">
        <v>9.1999999999999993</v>
      </c>
      <c r="O282" s="282">
        <v>1.66</v>
      </c>
      <c r="P282" s="286">
        <v>1.66</v>
      </c>
    </row>
    <row r="283" spans="1:16" ht="24" x14ac:dyDescent="0.3">
      <c r="A283" s="42" t="s">
        <v>3380</v>
      </c>
      <c r="B283" s="254"/>
      <c r="C283" s="266" t="s">
        <v>163</v>
      </c>
      <c r="D283" s="220">
        <v>261602</v>
      </c>
      <c r="E283" s="212" t="s">
        <v>506</v>
      </c>
      <c r="F283" s="213" t="s">
        <v>5300</v>
      </c>
      <c r="G283" s="279" t="s">
        <v>5317</v>
      </c>
      <c r="H283" s="282">
        <v>20.079999999999998</v>
      </c>
      <c r="I283" s="282">
        <v>21.76</v>
      </c>
      <c r="J283" s="282">
        <v>12.85</v>
      </c>
      <c r="K283" s="286">
        <v>13.92</v>
      </c>
      <c r="L283" s="38"/>
      <c r="M283" s="282">
        <v>24.2</v>
      </c>
      <c r="N283" s="282">
        <v>26.22</v>
      </c>
      <c r="O283" s="282">
        <v>15.49</v>
      </c>
      <c r="P283" s="286">
        <v>16.78</v>
      </c>
    </row>
    <row r="284" spans="1:16" x14ac:dyDescent="0.25">
      <c r="A284" s="42" t="s">
        <v>3381</v>
      </c>
      <c r="B284" s="254"/>
      <c r="C284" s="380" t="s">
        <v>5291</v>
      </c>
      <c r="D284" s="387"/>
      <c r="E284" s="387"/>
      <c r="F284" s="387"/>
      <c r="G284" s="387"/>
      <c r="H284" s="406"/>
      <c r="I284" s="387"/>
      <c r="J284" s="293">
        <v>266.72000000000003</v>
      </c>
      <c r="K284" s="291">
        <v>267.79000000000002</v>
      </c>
      <c r="L284" s="37"/>
      <c r="M284" s="276"/>
      <c r="N284" s="276"/>
      <c r="O284" s="293">
        <v>321.32</v>
      </c>
      <c r="P284" s="291">
        <v>322.61</v>
      </c>
    </row>
    <row r="285" spans="1:16" x14ac:dyDescent="0.25">
      <c r="A285" s="42" t="s">
        <v>3382</v>
      </c>
      <c r="B285" s="372"/>
      <c r="C285" s="384"/>
      <c r="D285" s="393"/>
      <c r="E285" s="393"/>
      <c r="F285" s="393"/>
      <c r="G285" s="393"/>
      <c r="H285" s="411"/>
      <c r="I285" s="415"/>
      <c r="J285" s="274"/>
      <c r="K285" s="418"/>
      <c r="L285" s="37"/>
      <c r="M285" s="289"/>
      <c r="N285" s="290"/>
      <c r="O285" s="276"/>
      <c r="P285" s="288"/>
    </row>
    <row r="286" spans="1:16" x14ac:dyDescent="0.25">
      <c r="A286" s="42" t="s">
        <v>3383</v>
      </c>
      <c r="B286" s="375">
        <v>86</v>
      </c>
      <c r="C286" s="382" t="s">
        <v>5278</v>
      </c>
      <c r="D286" s="389" t="s">
        <v>132</v>
      </c>
      <c r="E286" s="389" t="s">
        <v>134</v>
      </c>
      <c r="F286" s="389" t="s">
        <v>5279</v>
      </c>
      <c r="G286" s="389" t="s">
        <v>5280</v>
      </c>
      <c r="H286" s="409" t="s">
        <v>5281</v>
      </c>
      <c r="I286" s="389"/>
      <c r="J286" s="409" t="s">
        <v>5282</v>
      </c>
      <c r="K286" s="389"/>
      <c r="L286" s="37"/>
    </row>
    <row r="287" spans="1:16" x14ac:dyDescent="0.25">
      <c r="A287" s="42" t="s">
        <v>3384</v>
      </c>
      <c r="B287" s="247"/>
      <c r="C287" s="268"/>
      <c r="D287" s="248"/>
      <c r="E287" s="248"/>
      <c r="F287" s="248"/>
      <c r="G287" s="248"/>
      <c r="H287" s="413" t="s">
        <v>5283</v>
      </c>
      <c r="I287" s="416" t="s">
        <v>5284</v>
      </c>
      <c r="J287" s="413" t="s">
        <v>5283</v>
      </c>
      <c r="K287" s="420" t="s">
        <v>5284</v>
      </c>
      <c r="L287" s="37"/>
      <c r="M287" s="288"/>
      <c r="N287" s="290"/>
      <c r="O287" s="288"/>
      <c r="P287" s="289"/>
    </row>
    <row r="288" spans="1:16" ht="24" x14ac:dyDescent="0.3">
      <c r="A288" s="42" t="s">
        <v>3385</v>
      </c>
      <c r="B288" s="373"/>
      <c r="C288" s="385" t="s">
        <v>197</v>
      </c>
      <c r="D288" s="395" t="s">
        <v>2107</v>
      </c>
      <c r="E288" s="398" t="s">
        <v>5710</v>
      </c>
      <c r="F288" s="401" t="s">
        <v>160</v>
      </c>
      <c r="G288" s="405"/>
      <c r="H288" s="275"/>
      <c r="I288" s="219"/>
      <c r="J288" s="284">
        <v>48087.69</v>
      </c>
      <c r="K288" s="287">
        <v>48087.69</v>
      </c>
      <c r="L288" s="38"/>
      <c r="M288" s="276"/>
      <c r="N288" s="276"/>
      <c r="O288" s="284">
        <v>57930</v>
      </c>
      <c r="P288" s="287">
        <v>57930</v>
      </c>
    </row>
    <row r="289" spans="1:16" x14ac:dyDescent="0.25">
      <c r="A289" s="42" t="s">
        <v>3386</v>
      </c>
      <c r="B289" s="253"/>
      <c r="C289" s="380" t="s">
        <v>5290</v>
      </c>
      <c r="D289" s="387"/>
      <c r="E289" s="387"/>
      <c r="F289" s="387"/>
      <c r="G289" s="387"/>
      <c r="H289" s="406"/>
      <c r="I289" s="387"/>
      <c r="J289" s="293">
        <v>0</v>
      </c>
      <c r="K289" s="291">
        <v>0</v>
      </c>
      <c r="L289" s="37"/>
      <c r="M289" s="276"/>
      <c r="N289" s="276"/>
      <c r="O289" s="293">
        <v>0</v>
      </c>
      <c r="P289" s="291">
        <v>0</v>
      </c>
    </row>
    <row r="290" spans="1:16" ht="24" x14ac:dyDescent="0.3">
      <c r="A290" s="42" t="s">
        <v>3387</v>
      </c>
      <c r="B290" s="254"/>
      <c r="C290" s="383" t="s">
        <v>5342</v>
      </c>
      <c r="D290" s="390" t="s">
        <v>5444</v>
      </c>
      <c r="E290" s="396" t="s">
        <v>5445</v>
      </c>
      <c r="F290" s="400" t="s">
        <v>160</v>
      </c>
      <c r="G290" s="403" t="s">
        <v>5301</v>
      </c>
      <c r="H290" s="410">
        <v>48087.69</v>
      </c>
      <c r="I290" s="414">
        <v>48087.69</v>
      </c>
      <c r="J290" s="282">
        <v>48087.69</v>
      </c>
      <c r="K290" s="286">
        <v>48087.69</v>
      </c>
      <c r="L290" s="38"/>
      <c r="M290" s="410">
        <v>57930</v>
      </c>
      <c r="N290" s="414">
        <v>57930</v>
      </c>
      <c r="O290" s="282">
        <v>57930</v>
      </c>
      <c r="P290" s="286">
        <v>57930</v>
      </c>
    </row>
    <row r="291" spans="1:16" x14ac:dyDescent="0.25">
      <c r="A291" s="42" t="s">
        <v>3388</v>
      </c>
      <c r="B291" s="254"/>
      <c r="C291" s="380" t="s">
        <v>5291</v>
      </c>
      <c r="D291" s="387"/>
      <c r="E291" s="387"/>
      <c r="F291" s="387"/>
      <c r="G291" s="387"/>
      <c r="H291" s="406"/>
      <c r="I291" s="387"/>
      <c r="J291" s="293">
        <v>48087.69</v>
      </c>
      <c r="K291" s="291">
        <v>48087.69</v>
      </c>
      <c r="L291" s="37"/>
      <c r="M291" s="276"/>
      <c r="N291" s="276"/>
      <c r="O291" s="293">
        <v>57930</v>
      </c>
      <c r="P291" s="291">
        <v>57930</v>
      </c>
    </row>
    <row r="292" spans="1:16" x14ac:dyDescent="0.25">
      <c r="A292" s="42" t="s">
        <v>3389</v>
      </c>
      <c r="B292" s="372"/>
      <c r="C292" s="384"/>
      <c r="D292" s="393"/>
      <c r="E292" s="393"/>
      <c r="F292" s="393"/>
      <c r="G292" s="393"/>
      <c r="H292" s="411"/>
      <c r="I292" s="415"/>
      <c r="J292" s="274"/>
      <c r="K292" s="418"/>
      <c r="L292" s="37"/>
      <c r="M292" s="289"/>
      <c r="N292" s="290"/>
      <c r="O292" s="276"/>
      <c r="P292" s="288"/>
    </row>
    <row r="293" spans="1:16" x14ac:dyDescent="0.25">
      <c r="A293" s="42" t="s">
        <v>3390</v>
      </c>
      <c r="B293" s="375">
        <v>90</v>
      </c>
      <c r="C293" s="382" t="s">
        <v>5278</v>
      </c>
      <c r="D293" s="389" t="s">
        <v>132</v>
      </c>
      <c r="E293" s="389" t="s">
        <v>134</v>
      </c>
      <c r="F293" s="389" t="s">
        <v>5279</v>
      </c>
      <c r="G293" s="389" t="s">
        <v>5280</v>
      </c>
      <c r="H293" s="409" t="s">
        <v>5281</v>
      </c>
      <c r="I293" s="389"/>
      <c r="J293" s="409" t="s">
        <v>5282</v>
      </c>
      <c r="K293" s="389"/>
      <c r="L293" s="37"/>
    </row>
    <row r="294" spans="1:16" x14ac:dyDescent="0.25">
      <c r="A294" s="42" t="s">
        <v>3391</v>
      </c>
      <c r="B294" s="247"/>
      <c r="C294" s="268"/>
      <c r="D294" s="248"/>
      <c r="E294" s="248"/>
      <c r="F294" s="248"/>
      <c r="G294" s="248"/>
      <c r="H294" s="413" t="s">
        <v>5283</v>
      </c>
      <c r="I294" s="416" t="s">
        <v>5284</v>
      </c>
      <c r="J294" s="413" t="s">
        <v>5283</v>
      </c>
      <c r="K294" s="420" t="s">
        <v>5284</v>
      </c>
      <c r="L294" s="37"/>
      <c r="M294" s="288"/>
      <c r="N294" s="290"/>
      <c r="O294" s="288"/>
      <c r="P294" s="289"/>
    </row>
    <row r="295" spans="1:16" ht="24" x14ac:dyDescent="0.3">
      <c r="A295" s="42" t="s">
        <v>3392</v>
      </c>
      <c r="B295" s="373"/>
      <c r="C295" s="385" t="s">
        <v>197</v>
      </c>
      <c r="D295" s="395" t="s">
        <v>807</v>
      </c>
      <c r="E295" s="398" t="s">
        <v>5711</v>
      </c>
      <c r="F295" s="401" t="s">
        <v>160</v>
      </c>
      <c r="G295" s="405"/>
      <c r="H295" s="275"/>
      <c r="I295" s="219"/>
      <c r="J295" s="284">
        <v>2438.41</v>
      </c>
      <c r="K295" s="287">
        <v>2472.0699999999997</v>
      </c>
      <c r="L295" s="38"/>
      <c r="M295" s="276"/>
      <c r="N295" s="276"/>
      <c r="O295" s="284">
        <v>2937.49</v>
      </c>
      <c r="P295" s="287">
        <v>2978.05</v>
      </c>
    </row>
    <row r="296" spans="1:16" x14ac:dyDescent="0.25">
      <c r="A296" s="42" t="s">
        <v>3393</v>
      </c>
      <c r="B296" s="253"/>
      <c r="C296" s="266" t="s">
        <v>5285</v>
      </c>
      <c r="D296" s="211">
        <v>8</v>
      </c>
      <c r="E296" s="212" t="s">
        <v>5302</v>
      </c>
      <c r="F296" s="213" t="s">
        <v>86</v>
      </c>
      <c r="G296" s="279" t="s">
        <v>5446</v>
      </c>
      <c r="H296" s="282">
        <v>10.8</v>
      </c>
      <c r="I296" s="282">
        <v>12.5</v>
      </c>
      <c r="J296" s="282">
        <v>86.46</v>
      </c>
      <c r="K296" s="286">
        <v>100.01</v>
      </c>
      <c r="L296" s="37"/>
      <c r="M296" s="282">
        <v>13.02</v>
      </c>
      <c r="N296" s="282">
        <v>15.06</v>
      </c>
      <c r="O296" s="282">
        <v>104.16</v>
      </c>
      <c r="P296" s="286">
        <v>120.48</v>
      </c>
    </row>
    <row r="297" spans="1:16" x14ac:dyDescent="0.25">
      <c r="A297" s="42" t="s">
        <v>3394</v>
      </c>
      <c r="B297" s="254"/>
      <c r="C297" s="266" t="s">
        <v>5285</v>
      </c>
      <c r="D297" s="211">
        <v>11</v>
      </c>
      <c r="E297" s="212" t="s">
        <v>5350</v>
      </c>
      <c r="F297" s="213" t="s">
        <v>86</v>
      </c>
      <c r="G297" s="279" t="s">
        <v>5446</v>
      </c>
      <c r="H297" s="282">
        <v>15.99</v>
      </c>
      <c r="I297" s="282">
        <v>18.510000000000002</v>
      </c>
      <c r="J297" s="282">
        <v>127.96</v>
      </c>
      <c r="K297" s="286">
        <v>148.08000000000001</v>
      </c>
      <c r="L297" s="37"/>
      <c r="M297" s="282">
        <v>19.27</v>
      </c>
      <c r="N297" s="282">
        <v>22.3</v>
      </c>
      <c r="O297" s="282">
        <v>154.16</v>
      </c>
      <c r="P297" s="286">
        <v>178.4</v>
      </c>
    </row>
    <row r="298" spans="1:16" x14ac:dyDescent="0.25">
      <c r="A298" s="42" t="s">
        <v>3395</v>
      </c>
      <c r="B298" s="254"/>
      <c r="C298" s="380" t="s">
        <v>5290</v>
      </c>
      <c r="D298" s="387"/>
      <c r="E298" s="387"/>
      <c r="F298" s="387"/>
      <c r="G298" s="387"/>
      <c r="H298" s="406"/>
      <c r="I298" s="387"/>
      <c r="J298" s="293">
        <v>214.43</v>
      </c>
      <c r="K298" s="291">
        <v>248.1</v>
      </c>
      <c r="L298" s="37"/>
      <c r="M298" s="276"/>
      <c r="N298" s="276"/>
      <c r="O298" s="293">
        <v>258.32</v>
      </c>
      <c r="P298" s="291">
        <v>298.88</v>
      </c>
    </row>
    <row r="299" spans="1:16" ht="48" x14ac:dyDescent="0.3">
      <c r="A299" s="42" t="s">
        <v>3396</v>
      </c>
      <c r="B299" s="377"/>
      <c r="C299" s="386" t="s">
        <v>5295</v>
      </c>
      <c r="D299" s="423">
        <v>735</v>
      </c>
      <c r="E299" s="399" t="s">
        <v>5712</v>
      </c>
      <c r="F299" s="402" t="s">
        <v>160</v>
      </c>
      <c r="G299" s="403" t="s">
        <v>5301</v>
      </c>
      <c r="H299" s="410">
        <v>2223.9699999999998</v>
      </c>
      <c r="I299" s="414">
        <v>2223.9699999999998</v>
      </c>
      <c r="J299" s="282">
        <v>2223.9699999999998</v>
      </c>
      <c r="K299" s="286">
        <v>2223.9699999999998</v>
      </c>
      <c r="M299" s="410">
        <v>2679.17</v>
      </c>
      <c r="N299" s="414">
        <v>2679.17</v>
      </c>
      <c r="O299" s="282">
        <v>2679.17</v>
      </c>
      <c r="P299" s="286">
        <v>2679.17</v>
      </c>
    </row>
    <row r="300" spans="1:16" x14ac:dyDescent="0.25">
      <c r="A300" s="42" t="s">
        <v>3397</v>
      </c>
      <c r="B300" s="37"/>
      <c r="C300" s="380" t="s">
        <v>5291</v>
      </c>
      <c r="D300" s="387"/>
      <c r="E300" s="387"/>
      <c r="F300" s="387"/>
      <c r="G300" s="387"/>
      <c r="H300" s="406"/>
      <c r="I300" s="387"/>
      <c r="J300" s="293">
        <v>2223.9699999999998</v>
      </c>
      <c r="K300" s="291">
        <v>2223.9699999999998</v>
      </c>
      <c r="M300" s="276"/>
      <c r="N300" s="276"/>
      <c r="O300" s="293">
        <v>2679.17</v>
      </c>
      <c r="P300" s="291">
        <v>2679.17</v>
      </c>
    </row>
    <row r="301" spans="1:16" x14ac:dyDescent="0.25">
      <c r="A301" s="42" t="s">
        <v>3398</v>
      </c>
      <c r="B301" s="37"/>
      <c r="C301" s="384"/>
      <c r="D301" s="393"/>
      <c r="E301" s="393"/>
      <c r="F301" s="393"/>
      <c r="G301" s="393"/>
      <c r="H301" s="411"/>
      <c r="I301" s="415"/>
      <c r="J301" s="274"/>
      <c r="K301" s="418"/>
      <c r="M301" s="289"/>
      <c r="N301" s="290"/>
      <c r="O301" s="276"/>
      <c r="P301" s="288"/>
    </row>
    <row r="302" spans="1:16" x14ac:dyDescent="0.3">
      <c r="A302" s="42" t="s">
        <v>3399</v>
      </c>
      <c r="B302" s="375">
        <v>92</v>
      </c>
      <c r="C302" s="382" t="s">
        <v>5278</v>
      </c>
      <c r="D302" s="389" t="s">
        <v>132</v>
      </c>
      <c r="E302" s="389" t="s">
        <v>134</v>
      </c>
      <c r="F302" s="389" t="s">
        <v>5279</v>
      </c>
      <c r="G302" s="389" t="s">
        <v>5280</v>
      </c>
      <c r="H302" s="409" t="s">
        <v>5281</v>
      </c>
      <c r="I302" s="389"/>
      <c r="J302" s="409" t="s">
        <v>5282</v>
      </c>
      <c r="K302" s="389"/>
    </row>
    <row r="303" spans="1:16" x14ac:dyDescent="0.3">
      <c r="A303" s="42" t="s">
        <v>3400</v>
      </c>
      <c r="B303" s="247"/>
      <c r="C303" s="268"/>
      <c r="D303" s="248"/>
      <c r="E303" s="248"/>
      <c r="F303" s="248"/>
      <c r="G303" s="248"/>
      <c r="H303" s="413" t="s">
        <v>5283</v>
      </c>
      <c r="I303" s="416" t="s">
        <v>5284</v>
      </c>
      <c r="J303" s="413" t="s">
        <v>5283</v>
      </c>
      <c r="K303" s="420" t="s">
        <v>5284</v>
      </c>
      <c r="M303" s="288"/>
      <c r="N303" s="290"/>
      <c r="O303" s="288"/>
      <c r="P303" s="289"/>
    </row>
    <row r="304" spans="1:16" ht="24" x14ac:dyDescent="0.3">
      <c r="A304" s="42" t="s">
        <v>3401</v>
      </c>
      <c r="B304" s="373"/>
      <c r="C304" s="385" t="s">
        <v>197</v>
      </c>
      <c r="D304" s="395" t="s">
        <v>805</v>
      </c>
      <c r="E304" s="398" t="s">
        <v>5713</v>
      </c>
      <c r="F304" s="401" t="s">
        <v>160</v>
      </c>
      <c r="G304" s="405"/>
      <c r="H304" s="275"/>
      <c r="I304" s="219"/>
      <c r="J304" s="284">
        <v>1481.63</v>
      </c>
      <c r="K304" s="287">
        <v>1515.3</v>
      </c>
      <c r="M304" s="276"/>
      <c r="N304" s="276"/>
      <c r="O304" s="284">
        <v>1784.89</v>
      </c>
      <c r="P304" s="287">
        <v>1825.45</v>
      </c>
    </row>
    <row r="305" spans="1:16" x14ac:dyDescent="0.3">
      <c r="A305" s="42" t="s">
        <v>3402</v>
      </c>
      <c r="B305" s="253"/>
      <c r="C305" s="266" t="s">
        <v>5285</v>
      </c>
      <c r="D305" s="211">
        <v>8</v>
      </c>
      <c r="E305" s="212" t="s">
        <v>5302</v>
      </c>
      <c r="F305" s="213" t="s">
        <v>86</v>
      </c>
      <c r="G305" s="279" t="s">
        <v>5446</v>
      </c>
      <c r="H305" s="282">
        <v>10.8</v>
      </c>
      <c r="I305" s="282">
        <v>12.5</v>
      </c>
      <c r="J305" s="282">
        <v>86.46</v>
      </c>
      <c r="K305" s="286">
        <v>100.01</v>
      </c>
      <c r="M305" s="282">
        <v>13.02</v>
      </c>
      <c r="N305" s="282">
        <v>15.06</v>
      </c>
      <c r="O305" s="282">
        <v>104.16</v>
      </c>
      <c r="P305" s="286">
        <v>120.48</v>
      </c>
    </row>
    <row r="306" spans="1:16" x14ac:dyDescent="0.3">
      <c r="A306" s="42" t="s">
        <v>3403</v>
      </c>
      <c r="B306" s="254"/>
      <c r="C306" s="266" t="s">
        <v>5285</v>
      </c>
      <c r="D306" s="211">
        <v>12</v>
      </c>
      <c r="E306" s="212" t="s">
        <v>5341</v>
      </c>
      <c r="F306" s="213" t="s">
        <v>86</v>
      </c>
      <c r="G306" s="279" t="s">
        <v>5446</v>
      </c>
      <c r="H306" s="282">
        <v>15.99</v>
      </c>
      <c r="I306" s="282">
        <v>18.510000000000002</v>
      </c>
      <c r="J306" s="282">
        <v>127.96</v>
      </c>
      <c r="K306" s="286">
        <v>148.08000000000001</v>
      </c>
      <c r="M306" s="282">
        <v>19.27</v>
      </c>
      <c r="N306" s="282">
        <v>22.3</v>
      </c>
      <c r="O306" s="282">
        <v>154.16</v>
      </c>
      <c r="P306" s="286">
        <v>178.4</v>
      </c>
    </row>
    <row r="307" spans="1:16" x14ac:dyDescent="0.3">
      <c r="A307" s="42" t="s">
        <v>3404</v>
      </c>
      <c r="B307" s="254"/>
      <c r="C307" s="380" t="s">
        <v>5290</v>
      </c>
      <c r="D307" s="387"/>
      <c r="E307" s="387"/>
      <c r="F307" s="387"/>
      <c r="G307" s="387"/>
      <c r="H307" s="406"/>
      <c r="I307" s="387"/>
      <c r="J307" s="293">
        <v>214.43</v>
      </c>
      <c r="K307" s="291">
        <v>248.1</v>
      </c>
      <c r="M307" s="276"/>
      <c r="N307" s="276"/>
      <c r="O307" s="293">
        <v>258.32</v>
      </c>
      <c r="P307" s="291">
        <v>298.88</v>
      </c>
    </row>
    <row r="308" spans="1:16" ht="48" x14ac:dyDescent="0.3">
      <c r="A308" s="42" t="s">
        <v>3405</v>
      </c>
      <c r="B308" s="254"/>
      <c r="C308" s="386" t="s">
        <v>5295</v>
      </c>
      <c r="D308" s="423">
        <v>733</v>
      </c>
      <c r="E308" s="399" t="s">
        <v>5714</v>
      </c>
      <c r="F308" s="402" t="s">
        <v>160</v>
      </c>
      <c r="G308" s="403" t="s">
        <v>5301</v>
      </c>
      <c r="H308" s="410">
        <v>1267.2</v>
      </c>
      <c r="I308" s="414">
        <v>1267.2</v>
      </c>
      <c r="J308" s="282">
        <v>1267.2</v>
      </c>
      <c r="K308" s="286">
        <v>1267.2</v>
      </c>
      <c r="M308" s="410">
        <v>1526.57</v>
      </c>
      <c r="N308" s="414">
        <v>1526.57</v>
      </c>
      <c r="O308" s="282">
        <v>1526.57</v>
      </c>
      <c r="P308" s="286">
        <v>1526.57</v>
      </c>
    </row>
    <row r="309" spans="1:16" x14ac:dyDescent="0.3">
      <c r="A309" s="42" t="s">
        <v>3406</v>
      </c>
      <c r="B309" s="254"/>
      <c r="C309" s="380" t="s">
        <v>5291</v>
      </c>
      <c r="D309" s="387"/>
      <c r="E309" s="387"/>
      <c r="F309" s="387"/>
      <c r="G309" s="387"/>
      <c r="H309" s="406"/>
      <c r="I309" s="387"/>
      <c r="J309" s="293">
        <v>1267.2</v>
      </c>
      <c r="K309" s="291">
        <v>1267.2</v>
      </c>
      <c r="M309" s="276"/>
      <c r="N309" s="276"/>
      <c r="O309" s="293">
        <v>1526.57</v>
      </c>
      <c r="P309" s="291">
        <v>1526.57</v>
      </c>
    </row>
    <row r="310" spans="1:16" x14ac:dyDescent="0.25">
      <c r="A310" s="42" t="s">
        <v>3407</v>
      </c>
      <c r="B310" s="372"/>
      <c r="C310" s="384"/>
      <c r="D310" s="393"/>
      <c r="E310" s="393"/>
      <c r="F310" s="393"/>
      <c r="G310" s="393"/>
      <c r="H310" s="411"/>
      <c r="I310" s="415"/>
      <c r="J310" s="274"/>
      <c r="K310" s="418"/>
      <c r="M310" s="289"/>
      <c r="N310" s="290"/>
      <c r="O310" s="276"/>
      <c r="P310" s="288"/>
    </row>
    <row r="311" spans="1:16" x14ac:dyDescent="0.3">
      <c r="A311" s="42" t="s">
        <v>3408</v>
      </c>
      <c r="B311" s="375">
        <v>94</v>
      </c>
      <c r="C311" s="382" t="s">
        <v>5278</v>
      </c>
      <c r="D311" s="389" t="s">
        <v>132</v>
      </c>
      <c r="E311" s="389" t="s">
        <v>134</v>
      </c>
      <c r="F311" s="389" t="s">
        <v>5279</v>
      </c>
      <c r="G311" s="389" t="s">
        <v>5280</v>
      </c>
      <c r="H311" s="409" t="s">
        <v>5281</v>
      </c>
      <c r="I311" s="389"/>
      <c r="J311" s="409" t="s">
        <v>5282</v>
      </c>
      <c r="K311" s="389"/>
    </row>
    <row r="312" spans="1:16" x14ac:dyDescent="0.3">
      <c r="A312" s="42" t="s">
        <v>3409</v>
      </c>
      <c r="B312" s="247"/>
      <c r="C312" s="268"/>
      <c r="D312" s="248"/>
      <c r="E312" s="248"/>
      <c r="F312" s="248"/>
      <c r="G312" s="248"/>
      <c r="H312" s="413" t="s">
        <v>5283</v>
      </c>
      <c r="I312" s="416" t="s">
        <v>5284</v>
      </c>
      <c r="J312" s="413" t="s">
        <v>5283</v>
      </c>
      <c r="K312" s="420" t="s">
        <v>5284</v>
      </c>
      <c r="M312" s="288"/>
      <c r="N312" s="290"/>
      <c r="O312" s="288"/>
      <c r="P312" s="289"/>
    </row>
    <row r="313" spans="1:16" ht="24" x14ac:dyDescent="0.3">
      <c r="A313" s="42" t="s">
        <v>3410</v>
      </c>
      <c r="B313" s="373"/>
      <c r="C313" s="385" t="s">
        <v>197</v>
      </c>
      <c r="D313" s="395" t="s">
        <v>802</v>
      </c>
      <c r="E313" s="398" t="s">
        <v>5715</v>
      </c>
      <c r="F313" s="401" t="s">
        <v>172</v>
      </c>
      <c r="G313" s="405"/>
      <c r="H313" s="275"/>
      <c r="I313" s="219"/>
      <c r="J313" s="284">
        <v>25.01</v>
      </c>
      <c r="K313" s="287">
        <v>26.68</v>
      </c>
      <c r="M313" s="276"/>
      <c r="N313" s="276"/>
      <c r="O313" s="284">
        <v>30.13</v>
      </c>
      <c r="P313" s="287">
        <v>32.15</v>
      </c>
    </row>
    <row r="314" spans="1:16" x14ac:dyDescent="0.3">
      <c r="A314" s="42" t="s">
        <v>3411</v>
      </c>
      <c r="B314" s="253"/>
      <c r="C314" s="266" t="s">
        <v>5285</v>
      </c>
      <c r="D314" s="211">
        <v>8</v>
      </c>
      <c r="E314" s="212" t="s">
        <v>5302</v>
      </c>
      <c r="F314" s="213" t="s">
        <v>86</v>
      </c>
      <c r="G314" s="279" t="s">
        <v>5395</v>
      </c>
      <c r="H314" s="282">
        <v>10.8</v>
      </c>
      <c r="I314" s="282">
        <v>12.5</v>
      </c>
      <c r="J314" s="282">
        <v>4.32</v>
      </c>
      <c r="K314" s="286">
        <v>4.99</v>
      </c>
      <c r="M314" s="282">
        <v>13.02</v>
      </c>
      <c r="N314" s="282">
        <v>15.06</v>
      </c>
      <c r="O314" s="282">
        <v>5.21</v>
      </c>
      <c r="P314" s="286">
        <v>6.02</v>
      </c>
    </row>
    <row r="315" spans="1:16" x14ac:dyDescent="0.3">
      <c r="A315" s="42" t="s">
        <v>3412</v>
      </c>
      <c r="B315" s="254"/>
      <c r="C315" s="266" t="s">
        <v>5285</v>
      </c>
      <c r="D315" s="211">
        <v>11</v>
      </c>
      <c r="E315" s="212" t="s">
        <v>5350</v>
      </c>
      <c r="F315" s="213" t="s">
        <v>86</v>
      </c>
      <c r="G315" s="279" t="s">
        <v>5395</v>
      </c>
      <c r="H315" s="282">
        <v>15.99</v>
      </c>
      <c r="I315" s="282">
        <v>18.510000000000002</v>
      </c>
      <c r="J315" s="282">
        <v>6.4</v>
      </c>
      <c r="K315" s="286">
        <v>7.4</v>
      </c>
      <c r="M315" s="282">
        <v>19.27</v>
      </c>
      <c r="N315" s="282">
        <v>22.3</v>
      </c>
      <c r="O315" s="282">
        <v>7.71</v>
      </c>
      <c r="P315" s="286">
        <v>8.92</v>
      </c>
    </row>
    <row r="316" spans="1:16" x14ac:dyDescent="0.3">
      <c r="A316" s="42" t="s">
        <v>3413</v>
      </c>
      <c r="B316" s="254"/>
      <c r="C316" s="380" t="s">
        <v>5290</v>
      </c>
      <c r="D316" s="387"/>
      <c r="E316" s="387"/>
      <c r="F316" s="387"/>
      <c r="G316" s="387"/>
      <c r="H316" s="406"/>
      <c r="I316" s="387"/>
      <c r="J316" s="293">
        <v>10.72</v>
      </c>
      <c r="K316" s="291">
        <v>12.4</v>
      </c>
      <c r="M316" s="276"/>
      <c r="N316" s="276"/>
      <c r="O316" s="293">
        <v>12.92</v>
      </c>
      <c r="P316" s="291">
        <v>14.94</v>
      </c>
    </row>
    <row r="317" spans="1:16" x14ac:dyDescent="0.3">
      <c r="A317" s="42" t="s">
        <v>3414</v>
      </c>
      <c r="B317" s="254"/>
      <c r="C317" s="383" t="s">
        <v>5342</v>
      </c>
      <c r="D317" s="390" t="s">
        <v>5447</v>
      </c>
      <c r="E317" s="396" t="s">
        <v>5448</v>
      </c>
      <c r="F317" s="400" t="s">
        <v>172</v>
      </c>
      <c r="G317" s="403" t="s">
        <v>5301</v>
      </c>
      <c r="H317" s="410">
        <v>14.28</v>
      </c>
      <c r="I317" s="414">
        <v>14.28</v>
      </c>
      <c r="J317" s="282">
        <v>14.28</v>
      </c>
      <c r="K317" s="286">
        <v>14.28</v>
      </c>
      <c r="M317" s="410">
        <v>17.21</v>
      </c>
      <c r="N317" s="414">
        <v>17.21</v>
      </c>
      <c r="O317" s="282">
        <v>17.21</v>
      </c>
      <c r="P317" s="286">
        <v>17.21</v>
      </c>
    </row>
    <row r="318" spans="1:16" x14ac:dyDescent="0.3">
      <c r="A318" s="42" t="s">
        <v>3415</v>
      </c>
      <c r="B318" s="254"/>
      <c r="C318" s="380" t="s">
        <v>5291</v>
      </c>
      <c r="D318" s="387"/>
      <c r="E318" s="387"/>
      <c r="F318" s="387"/>
      <c r="G318" s="387"/>
      <c r="H318" s="406"/>
      <c r="I318" s="387"/>
      <c r="J318" s="293">
        <v>14.28</v>
      </c>
      <c r="K318" s="291">
        <v>14.28</v>
      </c>
      <c r="M318" s="276"/>
      <c r="N318" s="276"/>
      <c r="O318" s="293">
        <v>17.21</v>
      </c>
      <c r="P318" s="291">
        <v>17.21</v>
      </c>
    </row>
    <row r="319" spans="1:16" x14ac:dyDescent="0.25">
      <c r="A319" s="42" t="s">
        <v>3416</v>
      </c>
      <c r="B319" s="372"/>
      <c r="C319" s="384"/>
      <c r="D319" s="393"/>
      <c r="E319" s="393"/>
      <c r="F319" s="393"/>
      <c r="G319" s="393"/>
      <c r="H319" s="411"/>
      <c r="I319" s="415"/>
      <c r="J319" s="274"/>
      <c r="K319" s="418"/>
      <c r="M319" s="289"/>
      <c r="N319" s="290"/>
      <c r="O319" s="276"/>
      <c r="P319" s="288"/>
    </row>
    <row r="320" spans="1:16" x14ac:dyDescent="0.3">
      <c r="A320" s="42" t="s">
        <v>3417</v>
      </c>
      <c r="B320" s="375">
        <v>95</v>
      </c>
      <c r="C320" s="382" t="s">
        <v>5278</v>
      </c>
      <c r="D320" s="389" t="s">
        <v>132</v>
      </c>
      <c r="E320" s="389" t="s">
        <v>134</v>
      </c>
      <c r="F320" s="389" t="s">
        <v>5279</v>
      </c>
      <c r="G320" s="389" t="s">
        <v>5280</v>
      </c>
      <c r="H320" s="409" t="s">
        <v>5281</v>
      </c>
      <c r="I320" s="389"/>
      <c r="J320" s="409" t="s">
        <v>5282</v>
      </c>
      <c r="K320" s="389"/>
    </row>
    <row r="321" spans="1:16" x14ac:dyDescent="0.3">
      <c r="A321" s="42" t="s">
        <v>3418</v>
      </c>
      <c r="B321" s="247"/>
      <c r="C321" s="268"/>
      <c r="D321" s="248"/>
      <c r="E321" s="248"/>
      <c r="F321" s="248"/>
      <c r="G321" s="248"/>
      <c r="H321" s="413" t="s">
        <v>5283</v>
      </c>
      <c r="I321" s="416" t="s">
        <v>5284</v>
      </c>
      <c r="J321" s="413" t="s">
        <v>5283</v>
      </c>
      <c r="K321" s="420" t="s">
        <v>5284</v>
      </c>
      <c r="M321" s="288"/>
      <c r="N321" s="290"/>
      <c r="O321" s="288"/>
      <c r="P321" s="289"/>
    </row>
    <row r="322" spans="1:16" x14ac:dyDescent="0.3">
      <c r="A322" s="42" t="s">
        <v>3419</v>
      </c>
      <c r="B322" s="373"/>
      <c r="C322" s="385" t="s">
        <v>197</v>
      </c>
      <c r="D322" s="395" t="s">
        <v>799</v>
      </c>
      <c r="E322" s="397" t="s">
        <v>800</v>
      </c>
      <c r="F322" s="401" t="s">
        <v>160</v>
      </c>
      <c r="G322" s="405"/>
      <c r="H322" s="275"/>
      <c r="I322" s="219"/>
      <c r="J322" s="284">
        <v>20.96</v>
      </c>
      <c r="K322" s="287">
        <v>22.009999999999998</v>
      </c>
      <c r="M322" s="276"/>
      <c r="N322" s="276"/>
      <c r="O322" s="284">
        <v>25.25</v>
      </c>
      <c r="P322" s="287">
        <v>26.52</v>
      </c>
    </row>
    <row r="323" spans="1:16" x14ac:dyDescent="0.3">
      <c r="A323" s="42" t="s">
        <v>3420</v>
      </c>
      <c r="B323" s="253"/>
      <c r="C323" s="266" t="s">
        <v>5285</v>
      </c>
      <c r="D323" s="211">
        <v>8</v>
      </c>
      <c r="E323" s="212" t="s">
        <v>5302</v>
      </c>
      <c r="F323" s="213" t="s">
        <v>86</v>
      </c>
      <c r="G323" s="279" t="s">
        <v>5420</v>
      </c>
      <c r="H323" s="282">
        <v>10.8</v>
      </c>
      <c r="I323" s="282">
        <v>12.5</v>
      </c>
      <c r="J323" s="282">
        <v>2.7</v>
      </c>
      <c r="K323" s="286">
        <v>3.12</v>
      </c>
      <c r="M323" s="282">
        <v>13.02</v>
      </c>
      <c r="N323" s="282">
        <v>15.06</v>
      </c>
      <c r="O323" s="282">
        <v>3.26</v>
      </c>
      <c r="P323" s="286">
        <v>3.77</v>
      </c>
    </row>
    <row r="324" spans="1:16" x14ac:dyDescent="0.3">
      <c r="A324" s="42" t="s">
        <v>3421</v>
      </c>
      <c r="B324" s="254"/>
      <c r="C324" s="266" t="s">
        <v>5285</v>
      </c>
      <c r="D324" s="211">
        <v>11</v>
      </c>
      <c r="E324" s="212" t="s">
        <v>5350</v>
      </c>
      <c r="F324" s="213" t="s">
        <v>86</v>
      </c>
      <c r="G324" s="279" t="s">
        <v>5420</v>
      </c>
      <c r="H324" s="282">
        <v>15.99</v>
      </c>
      <c r="I324" s="282">
        <v>18.510000000000002</v>
      </c>
      <c r="J324" s="282">
        <v>4</v>
      </c>
      <c r="K324" s="286">
        <v>4.63</v>
      </c>
      <c r="M324" s="282">
        <v>19.27</v>
      </c>
      <c r="N324" s="282">
        <v>22.3</v>
      </c>
      <c r="O324" s="282">
        <v>4.82</v>
      </c>
      <c r="P324" s="286">
        <v>5.58</v>
      </c>
    </row>
    <row r="325" spans="1:16" x14ac:dyDescent="0.3">
      <c r="A325" s="42" t="s">
        <v>3422</v>
      </c>
      <c r="B325" s="254"/>
      <c r="C325" s="380" t="s">
        <v>5290</v>
      </c>
      <c r="D325" s="387"/>
      <c r="E325" s="387"/>
      <c r="F325" s="387"/>
      <c r="G325" s="387"/>
      <c r="H325" s="406"/>
      <c r="I325" s="387"/>
      <c r="J325" s="293">
        <v>6.7</v>
      </c>
      <c r="K325" s="291">
        <v>7.76</v>
      </c>
      <c r="M325" s="276"/>
      <c r="N325" s="276"/>
      <c r="O325" s="293">
        <v>8.08</v>
      </c>
      <c r="P325" s="291">
        <v>9.35</v>
      </c>
    </row>
    <row r="326" spans="1:16" x14ac:dyDescent="0.3">
      <c r="A326" s="42" t="s">
        <v>3423</v>
      </c>
      <c r="B326" s="254"/>
      <c r="C326" s="383" t="s">
        <v>5342</v>
      </c>
      <c r="D326" s="390" t="s">
        <v>5449</v>
      </c>
      <c r="E326" s="396" t="s">
        <v>5450</v>
      </c>
      <c r="F326" s="400" t="s">
        <v>160</v>
      </c>
      <c r="G326" s="403" t="s">
        <v>5301</v>
      </c>
      <c r="H326" s="410">
        <v>14.25</v>
      </c>
      <c r="I326" s="414">
        <v>14.25</v>
      </c>
      <c r="J326" s="282">
        <v>14.25</v>
      </c>
      <c r="K326" s="286">
        <v>14.25</v>
      </c>
      <c r="M326" s="410">
        <v>17.170000000000002</v>
      </c>
      <c r="N326" s="414">
        <v>17.170000000000002</v>
      </c>
      <c r="O326" s="282">
        <v>17.170000000000002</v>
      </c>
      <c r="P326" s="286">
        <v>17.170000000000002</v>
      </c>
    </row>
    <row r="327" spans="1:16" x14ac:dyDescent="0.3">
      <c r="A327" s="42" t="s">
        <v>3424</v>
      </c>
      <c r="B327" s="254"/>
      <c r="C327" s="380" t="s">
        <v>5291</v>
      </c>
      <c r="D327" s="387"/>
      <c r="E327" s="387"/>
      <c r="F327" s="387"/>
      <c r="G327" s="387"/>
      <c r="H327" s="406"/>
      <c r="I327" s="387"/>
      <c r="J327" s="293">
        <v>14.25</v>
      </c>
      <c r="K327" s="291">
        <v>14.25</v>
      </c>
      <c r="M327" s="276"/>
      <c r="N327" s="276"/>
      <c r="O327" s="293">
        <v>17.170000000000002</v>
      </c>
      <c r="P327" s="291">
        <v>17.170000000000002</v>
      </c>
    </row>
    <row r="328" spans="1:16" x14ac:dyDescent="0.25">
      <c r="A328" s="42" t="s">
        <v>3425</v>
      </c>
      <c r="B328" s="372"/>
      <c r="C328" s="384"/>
      <c r="D328" s="393"/>
      <c r="E328" s="393"/>
      <c r="F328" s="393"/>
      <c r="G328" s="393"/>
      <c r="H328" s="411"/>
      <c r="I328" s="415"/>
      <c r="J328" s="274"/>
      <c r="K328" s="418"/>
      <c r="M328" s="289"/>
      <c r="N328" s="290"/>
      <c r="O328" s="276"/>
      <c r="P328" s="288"/>
    </row>
    <row r="329" spans="1:16" x14ac:dyDescent="0.3">
      <c r="A329" s="42" t="s">
        <v>3426</v>
      </c>
      <c r="B329" s="371">
        <v>114</v>
      </c>
      <c r="C329" s="382" t="s">
        <v>5278</v>
      </c>
      <c r="D329" s="389" t="s">
        <v>132</v>
      </c>
      <c r="E329" s="389" t="s">
        <v>134</v>
      </c>
      <c r="F329" s="389" t="s">
        <v>5279</v>
      </c>
      <c r="G329" s="389" t="s">
        <v>5280</v>
      </c>
      <c r="H329" s="409" t="s">
        <v>5281</v>
      </c>
      <c r="I329" s="389"/>
      <c r="J329" s="409" t="s">
        <v>5282</v>
      </c>
      <c r="K329" s="389"/>
    </row>
    <row r="330" spans="1:16" x14ac:dyDescent="0.3">
      <c r="A330" s="42" t="s">
        <v>3427</v>
      </c>
      <c r="B330" s="260"/>
      <c r="C330" s="268"/>
      <c r="D330" s="248"/>
      <c r="E330" s="248"/>
      <c r="F330" s="248"/>
      <c r="G330" s="248"/>
      <c r="H330" s="413" t="s">
        <v>5283</v>
      </c>
      <c r="I330" s="416" t="s">
        <v>5284</v>
      </c>
      <c r="J330" s="413" t="s">
        <v>5283</v>
      </c>
      <c r="K330" s="420" t="s">
        <v>5284</v>
      </c>
      <c r="M330" s="288"/>
      <c r="N330" s="290"/>
      <c r="O330" s="288"/>
      <c r="P330" s="289"/>
    </row>
    <row r="331" spans="1:16" x14ac:dyDescent="0.3">
      <c r="A331" s="42" t="s">
        <v>3428</v>
      </c>
      <c r="B331" s="373"/>
      <c r="C331" s="385" t="s">
        <v>197</v>
      </c>
      <c r="D331" s="395" t="s">
        <v>1257</v>
      </c>
      <c r="E331" s="397" t="s">
        <v>1258</v>
      </c>
      <c r="F331" s="401" t="s">
        <v>160</v>
      </c>
      <c r="G331" s="405"/>
      <c r="H331" s="275"/>
      <c r="I331" s="219"/>
      <c r="J331" s="284">
        <v>160.44999999999999</v>
      </c>
      <c r="K331" s="287">
        <v>162.12</v>
      </c>
      <c r="M331" s="276"/>
      <c r="N331" s="276"/>
      <c r="O331" s="284">
        <v>193.29</v>
      </c>
      <c r="P331" s="287">
        <v>195.31</v>
      </c>
    </row>
    <row r="332" spans="1:16" x14ac:dyDescent="0.3">
      <c r="A332" s="42" t="s">
        <v>3429</v>
      </c>
      <c r="B332" s="253"/>
      <c r="C332" s="266" t="s">
        <v>5285</v>
      </c>
      <c r="D332" s="211">
        <v>8</v>
      </c>
      <c r="E332" s="212" t="s">
        <v>5302</v>
      </c>
      <c r="F332" s="213" t="s">
        <v>86</v>
      </c>
      <c r="G332" s="279" t="s">
        <v>5395</v>
      </c>
      <c r="H332" s="282">
        <v>10.8</v>
      </c>
      <c r="I332" s="282">
        <v>12.5</v>
      </c>
      <c r="J332" s="282">
        <v>4.32</v>
      </c>
      <c r="K332" s="282">
        <v>4.99</v>
      </c>
      <c r="M332" s="282">
        <v>13.02</v>
      </c>
      <c r="N332" s="282">
        <v>15.06</v>
      </c>
      <c r="O332" s="282">
        <v>5.21</v>
      </c>
      <c r="P332" s="282">
        <v>6.02</v>
      </c>
    </row>
    <row r="333" spans="1:16" x14ac:dyDescent="0.3">
      <c r="A333" s="42" t="s">
        <v>3430</v>
      </c>
      <c r="B333" s="254"/>
      <c r="C333" s="266" t="s">
        <v>5285</v>
      </c>
      <c r="D333" s="211">
        <v>12</v>
      </c>
      <c r="E333" s="212" t="s">
        <v>5341</v>
      </c>
      <c r="F333" s="213" t="s">
        <v>86</v>
      </c>
      <c r="G333" s="279" t="s">
        <v>5395</v>
      </c>
      <c r="H333" s="282">
        <v>15.99</v>
      </c>
      <c r="I333" s="282">
        <v>18.510000000000002</v>
      </c>
      <c r="J333" s="282">
        <v>6.4</v>
      </c>
      <c r="K333" s="286">
        <v>7.4</v>
      </c>
      <c r="M333" s="282">
        <v>19.27</v>
      </c>
      <c r="N333" s="282">
        <v>22.3</v>
      </c>
      <c r="O333" s="282">
        <v>7.71</v>
      </c>
      <c r="P333" s="286">
        <v>8.92</v>
      </c>
    </row>
    <row r="334" spans="1:16" x14ac:dyDescent="0.3">
      <c r="A334" s="42" t="s">
        <v>3431</v>
      </c>
      <c r="B334" s="254"/>
      <c r="C334" s="380" t="s">
        <v>5290</v>
      </c>
      <c r="D334" s="387"/>
      <c r="E334" s="387"/>
      <c r="F334" s="387"/>
      <c r="G334" s="387"/>
      <c r="H334" s="406"/>
      <c r="I334" s="387"/>
      <c r="J334" s="293">
        <v>10.72</v>
      </c>
      <c r="K334" s="291">
        <v>12.4</v>
      </c>
      <c r="M334" s="276"/>
      <c r="N334" s="276"/>
      <c r="O334" s="293">
        <v>12.92</v>
      </c>
      <c r="P334" s="291">
        <v>14.94</v>
      </c>
    </row>
    <row r="335" spans="1:16" x14ac:dyDescent="0.3">
      <c r="A335" s="42" t="s">
        <v>3432</v>
      </c>
      <c r="B335" s="254"/>
      <c r="C335" s="383" t="s">
        <v>5342</v>
      </c>
      <c r="D335" s="390" t="s">
        <v>5451</v>
      </c>
      <c r="E335" s="396" t="s">
        <v>5452</v>
      </c>
      <c r="F335" s="400" t="s">
        <v>160</v>
      </c>
      <c r="G335" s="403" t="s">
        <v>5301</v>
      </c>
      <c r="H335" s="410">
        <v>149.72</v>
      </c>
      <c r="I335" s="414">
        <v>149.72</v>
      </c>
      <c r="J335" s="282">
        <v>149.72</v>
      </c>
      <c r="K335" s="282">
        <v>149.72</v>
      </c>
      <c r="M335" s="410">
        <v>180.37</v>
      </c>
      <c r="N335" s="414">
        <v>180.37</v>
      </c>
      <c r="O335" s="282">
        <v>180.37</v>
      </c>
      <c r="P335" s="282">
        <v>180.37</v>
      </c>
    </row>
    <row r="336" spans="1:16" ht="192" x14ac:dyDescent="0.3">
      <c r="A336" s="42" t="s">
        <v>3433</v>
      </c>
      <c r="B336" s="254"/>
      <c r="C336" s="263"/>
      <c r="D336" s="208"/>
      <c r="E336" s="216" t="s">
        <v>5716</v>
      </c>
      <c r="F336" s="216"/>
      <c r="G336" s="208"/>
      <c r="H336" s="276"/>
      <c r="I336" s="216"/>
      <c r="J336" s="276"/>
      <c r="K336" s="223"/>
      <c r="M336" s="276"/>
      <c r="N336" s="276"/>
      <c r="O336" s="276"/>
      <c r="P336" s="288"/>
    </row>
    <row r="337" spans="1:16" x14ac:dyDescent="0.3">
      <c r="A337" s="42" t="s">
        <v>3434</v>
      </c>
      <c r="B337" s="254"/>
      <c r="C337" s="380" t="s">
        <v>5291</v>
      </c>
      <c r="D337" s="387"/>
      <c r="E337" s="387"/>
      <c r="F337" s="387"/>
      <c r="G337" s="387"/>
      <c r="H337" s="406"/>
      <c r="I337" s="387"/>
      <c r="J337" s="293">
        <v>149.72</v>
      </c>
      <c r="K337" s="291">
        <v>149.72</v>
      </c>
      <c r="M337" s="276"/>
      <c r="N337" s="276"/>
      <c r="O337" s="293">
        <v>180.37</v>
      </c>
      <c r="P337" s="291">
        <v>180.37</v>
      </c>
    </row>
    <row r="338" spans="1:16" x14ac:dyDescent="0.25">
      <c r="A338" s="42" t="s">
        <v>3435</v>
      </c>
      <c r="B338" s="372"/>
      <c r="C338" s="384"/>
      <c r="D338" s="393"/>
      <c r="E338" s="393"/>
      <c r="F338" s="393"/>
      <c r="G338" s="393"/>
      <c r="H338" s="411"/>
      <c r="I338" s="415"/>
      <c r="J338" s="274"/>
      <c r="K338" s="218"/>
      <c r="M338" s="289"/>
      <c r="N338" s="290"/>
      <c r="O338" s="276"/>
      <c r="P338" s="276"/>
    </row>
    <row r="339" spans="1:16" x14ac:dyDescent="0.3">
      <c r="A339" s="42" t="s">
        <v>3436</v>
      </c>
      <c r="B339" s="371">
        <v>117</v>
      </c>
      <c r="C339" s="382" t="s">
        <v>5278</v>
      </c>
      <c r="D339" s="389" t="s">
        <v>132</v>
      </c>
      <c r="E339" s="389" t="s">
        <v>134</v>
      </c>
      <c r="F339" s="389" t="s">
        <v>5279</v>
      </c>
      <c r="G339" s="389" t="s">
        <v>5280</v>
      </c>
      <c r="H339" s="409" t="s">
        <v>5281</v>
      </c>
      <c r="I339" s="389"/>
      <c r="J339" s="409" t="s">
        <v>5282</v>
      </c>
      <c r="K339" s="389"/>
    </row>
    <row r="340" spans="1:16" x14ac:dyDescent="0.3">
      <c r="A340" s="42" t="s">
        <v>3437</v>
      </c>
      <c r="B340" s="260"/>
      <c r="C340" s="268"/>
      <c r="D340" s="248"/>
      <c r="E340" s="248"/>
      <c r="F340" s="248"/>
      <c r="G340" s="248"/>
      <c r="H340" s="413" t="s">
        <v>5283</v>
      </c>
      <c r="I340" s="416" t="s">
        <v>5284</v>
      </c>
      <c r="J340" s="413" t="s">
        <v>5283</v>
      </c>
      <c r="K340" s="420" t="s">
        <v>5284</v>
      </c>
      <c r="M340" s="288"/>
      <c r="N340" s="290"/>
      <c r="O340" s="288"/>
      <c r="P340" s="289"/>
    </row>
    <row r="341" spans="1:16" x14ac:dyDescent="0.3">
      <c r="A341" s="42" t="s">
        <v>3438</v>
      </c>
      <c r="B341" s="373"/>
      <c r="C341" s="385" t="s">
        <v>197</v>
      </c>
      <c r="D341" s="395" t="s">
        <v>1290</v>
      </c>
      <c r="E341" s="397" t="s">
        <v>1291</v>
      </c>
      <c r="F341" s="401" t="s">
        <v>160</v>
      </c>
      <c r="G341" s="405"/>
      <c r="H341" s="275"/>
      <c r="I341" s="219"/>
      <c r="J341" s="284">
        <v>1263.68</v>
      </c>
      <c r="K341" s="287">
        <v>1263.68</v>
      </c>
      <c r="M341" s="276"/>
      <c r="N341" s="276"/>
      <c r="O341" s="284">
        <v>1522.33</v>
      </c>
      <c r="P341" s="287">
        <v>1522.33</v>
      </c>
    </row>
    <row r="342" spans="1:16" x14ac:dyDescent="0.3">
      <c r="A342" s="42" t="s">
        <v>3439</v>
      </c>
      <c r="B342" s="253"/>
      <c r="C342" s="380" t="s">
        <v>5290</v>
      </c>
      <c r="D342" s="387"/>
      <c r="E342" s="387"/>
      <c r="F342" s="387"/>
      <c r="G342" s="387"/>
      <c r="H342" s="406"/>
      <c r="I342" s="387"/>
      <c r="J342" s="293">
        <v>0</v>
      </c>
      <c r="K342" s="293">
        <v>0</v>
      </c>
      <c r="M342" s="276"/>
      <c r="N342" s="276"/>
      <c r="O342" s="293">
        <v>0</v>
      </c>
      <c r="P342" s="293">
        <v>0</v>
      </c>
    </row>
    <row r="343" spans="1:16" x14ac:dyDescent="0.3">
      <c r="A343" s="42" t="s">
        <v>3440</v>
      </c>
      <c r="B343" s="254"/>
      <c r="C343" s="383" t="s">
        <v>5342</v>
      </c>
      <c r="D343" s="390" t="s">
        <v>5453</v>
      </c>
      <c r="E343" s="396" t="s">
        <v>5454</v>
      </c>
      <c r="F343" s="400" t="s">
        <v>160</v>
      </c>
      <c r="G343" s="403" t="s">
        <v>5301</v>
      </c>
      <c r="H343" s="410">
        <v>1263.68</v>
      </c>
      <c r="I343" s="414">
        <v>1263.68</v>
      </c>
      <c r="J343" s="282">
        <v>1263.68</v>
      </c>
      <c r="K343" s="282">
        <v>1263.68</v>
      </c>
      <c r="M343" s="410">
        <v>1522.33</v>
      </c>
      <c r="N343" s="414">
        <v>1522.33</v>
      </c>
      <c r="O343" s="282">
        <v>1522.33</v>
      </c>
      <c r="P343" s="282">
        <v>1522.33</v>
      </c>
    </row>
    <row r="344" spans="1:16" x14ac:dyDescent="0.3">
      <c r="A344" s="42" t="s">
        <v>3441</v>
      </c>
      <c r="B344" s="254"/>
      <c r="C344" s="380" t="s">
        <v>5291</v>
      </c>
      <c r="D344" s="387"/>
      <c r="E344" s="387"/>
      <c r="F344" s="387"/>
      <c r="G344" s="387"/>
      <c r="H344" s="406"/>
      <c r="I344" s="387"/>
      <c r="J344" s="293">
        <v>1263.68</v>
      </c>
      <c r="K344" s="291">
        <v>1263.68</v>
      </c>
      <c r="M344" s="276"/>
      <c r="N344" s="276"/>
      <c r="O344" s="293">
        <v>1522.33</v>
      </c>
      <c r="P344" s="291">
        <v>1522.33</v>
      </c>
    </row>
    <row r="345" spans="1:16" x14ac:dyDescent="0.25">
      <c r="A345" s="42" t="s">
        <v>3442</v>
      </c>
      <c r="B345" s="372"/>
      <c r="C345" s="384"/>
      <c r="D345" s="393"/>
      <c r="E345" s="393"/>
      <c r="F345" s="393"/>
      <c r="G345" s="393"/>
      <c r="H345" s="411"/>
      <c r="I345" s="415"/>
      <c r="J345" s="274"/>
      <c r="K345" s="218"/>
      <c r="M345" s="289"/>
      <c r="N345" s="290"/>
      <c r="O345" s="276"/>
      <c r="P345" s="276"/>
    </row>
    <row r="346" spans="1:16" x14ac:dyDescent="0.3">
      <c r="A346" s="42" t="s">
        <v>3443</v>
      </c>
      <c r="B346" s="371">
        <v>128</v>
      </c>
      <c r="C346" s="382" t="s">
        <v>5278</v>
      </c>
      <c r="D346" s="389" t="s">
        <v>132</v>
      </c>
      <c r="E346" s="389" t="s">
        <v>134</v>
      </c>
      <c r="F346" s="389" t="s">
        <v>5279</v>
      </c>
      <c r="G346" s="389" t="s">
        <v>5280</v>
      </c>
      <c r="H346" s="409" t="s">
        <v>5281</v>
      </c>
      <c r="I346" s="389"/>
      <c r="J346" s="409" t="s">
        <v>5282</v>
      </c>
      <c r="K346" s="389"/>
    </row>
    <row r="347" spans="1:16" x14ac:dyDescent="0.3">
      <c r="A347" s="42" t="s">
        <v>3444</v>
      </c>
      <c r="B347" s="260"/>
      <c r="C347" s="268"/>
      <c r="D347" s="248"/>
      <c r="E347" s="248"/>
      <c r="F347" s="248"/>
      <c r="G347" s="248"/>
      <c r="H347" s="413" t="s">
        <v>5283</v>
      </c>
      <c r="I347" s="416" t="s">
        <v>5284</v>
      </c>
      <c r="J347" s="413" t="s">
        <v>5283</v>
      </c>
      <c r="K347" s="420" t="s">
        <v>5284</v>
      </c>
      <c r="M347" s="288"/>
      <c r="N347" s="290"/>
      <c r="O347" s="288"/>
      <c r="P347" s="289"/>
    </row>
    <row r="348" spans="1:16" ht="24" x14ac:dyDescent="0.3">
      <c r="A348" s="42" t="s">
        <v>3445</v>
      </c>
      <c r="B348" s="373"/>
      <c r="C348" s="385" t="s">
        <v>197</v>
      </c>
      <c r="D348" s="395" t="s">
        <v>2103</v>
      </c>
      <c r="E348" s="398" t="s">
        <v>5717</v>
      </c>
      <c r="F348" s="401" t="s">
        <v>164</v>
      </c>
      <c r="G348" s="405"/>
      <c r="H348" s="275"/>
      <c r="I348" s="219"/>
      <c r="J348" s="284">
        <v>402.73</v>
      </c>
      <c r="K348" s="287">
        <v>407.82</v>
      </c>
      <c r="M348" s="276"/>
      <c r="N348" s="276"/>
      <c r="O348" s="284">
        <v>485.17</v>
      </c>
      <c r="P348" s="287">
        <v>491.3</v>
      </c>
    </row>
    <row r="349" spans="1:16" x14ac:dyDescent="0.3">
      <c r="A349" s="42" t="s">
        <v>3446</v>
      </c>
      <c r="B349" s="253"/>
      <c r="C349" s="266" t="s">
        <v>217</v>
      </c>
      <c r="D349" s="220">
        <v>88316</v>
      </c>
      <c r="E349" s="212" t="s">
        <v>5455</v>
      </c>
      <c r="F349" s="213" t="s">
        <v>185</v>
      </c>
      <c r="G349" s="279" t="s">
        <v>5395</v>
      </c>
      <c r="H349" s="282">
        <v>14.55</v>
      </c>
      <c r="I349" s="282">
        <v>16.12</v>
      </c>
      <c r="J349" s="282">
        <v>5.82</v>
      </c>
      <c r="K349" s="286">
        <v>6.44</v>
      </c>
      <c r="M349" s="282">
        <v>17.54</v>
      </c>
      <c r="N349" s="282">
        <v>19.420000000000002</v>
      </c>
      <c r="O349" s="282">
        <v>7.02</v>
      </c>
      <c r="P349" s="286">
        <v>7.77</v>
      </c>
    </row>
    <row r="350" spans="1:16" x14ac:dyDescent="0.3">
      <c r="A350" s="42" t="s">
        <v>3447</v>
      </c>
      <c r="B350" s="254"/>
      <c r="C350" s="266" t="s">
        <v>217</v>
      </c>
      <c r="D350" s="220">
        <v>88325</v>
      </c>
      <c r="E350" s="212" t="s">
        <v>5456</v>
      </c>
      <c r="F350" s="213" t="s">
        <v>185</v>
      </c>
      <c r="G350" s="279" t="s">
        <v>5289</v>
      </c>
      <c r="H350" s="282">
        <v>18.88</v>
      </c>
      <c r="I350" s="282">
        <v>21.11</v>
      </c>
      <c r="J350" s="282">
        <v>37.76</v>
      </c>
      <c r="K350" s="286">
        <v>42.23</v>
      </c>
      <c r="M350" s="282">
        <v>22.75</v>
      </c>
      <c r="N350" s="282">
        <v>25.44</v>
      </c>
      <c r="O350" s="282">
        <v>45.5</v>
      </c>
      <c r="P350" s="286">
        <v>50.88</v>
      </c>
    </row>
    <row r="351" spans="1:16" x14ac:dyDescent="0.3">
      <c r="A351" s="42" t="s">
        <v>3448</v>
      </c>
      <c r="B351" s="254"/>
      <c r="C351" s="380" t="s">
        <v>5290</v>
      </c>
      <c r="D351" s="387"/>
      <c r="E351" s="387"/>
      <c r="F351" s="387"/>
      <c r="G351" s="387"/>
      <c r="H351" s="406"/>
      <c r="I351" s="387"/>
      <c r="J351" s="293">
        <v>43.59</v>
      </c>
      <c r="K351" s="291">
        <v>48.68</v>
      </c>
      <c r="M351" s="276"/>
      <c r="N351" s="276"/>
      <c r="O351" s="293">
        <v>52.52</v>
      </c>
      <c r="P351" s="291">
        <v>58.65</v>
      </c>
    </row>
    <row r="352" spans="1:16" x14ac:dyDescent="0.3">
      <c r="A352" s="42" t="s">
        <v>3449</v>
      </c>
      <c r="B352" s="254"/>
      <c r="C352" s="383" t="s">
        <v>5295</v>
      </c>
      <c r="D352" s="392">
        <v>11186</v>
      </c>
      <c r="E352" s="396" t="s">
        <v>5457</v>
      </c>
      <c r="F352" s="400" t="s">
        <v>164</v>
      </c>
      <c r="G352" s="403" t="s">
        <v>5301</v>
      </c>
      <c r="H352" s="410">
        <v>333.14</v>
      </c>
      <c r="I352" s="414">
        <v>333.14</v>
      </c>
      <c r="J352" s="282">
        <v>333.14</v>
      </c>
      <c r="K352" s="286">
        <v>333.14</v>
      </c>
      <c r="M352" s="410">
        <v>401.33</v>
      </c>
      <c r="N352" s="414">
        <v>401.33</v>
      </c>
      <c r="O352" s="282">
        <v>401.33</v>
      </c>
      <c r="P352" s="286">
        <v>401.33</v>
      </c>
    </row>
    <row r="353" spans="1:16" ht="24" x14ac:dyDescent="0.3">
      <c r="A353" s="42" t="s">
        <v>3450</v>
      </c>
      <c r="B353" s="254"/>
      <c r="C353" s="266" t="s">
        <v>5295</v>
      </c>
      <c r="D353" s="211">
        <v>442</v>
      </c>
      <c r="E353" s="216" t="s">
        <v>5718</v>
      </c>
      <c r="F353" s="213" t="s">
        <v>160</v>
      </c>
      <c r="G353" s="279" t="s">
        <v>5458</v>
      </c>
      <c r="H353" s="282">
        <v>6.49</v>
      </c>
      <c r="I353" s="282">
        <v>6.49</v>
      </c>
      <c r="J353" s="282">
        <v>25.99</v>
      </c>
      <c r="K353" s="286">
        <v>25.99</v>
      </c>
      <c r="M353" s="282">
        <v>7.83</v>
      </c>
      <c r="N353" s="282">
        <v>7.83</v>
      </c>
      <c r="O353" s="282">
        <v>31.32</v>
      </c>
      <c r="P353" s="286">
        <v>31.32</v>
      </c>
    </row>
    <row r="354" spans="1:16" x14ac:dyDescent="0.3">
      <c r="A354" s="42" t="s">
        <v>3451</v>
      </c>
      <c r="B354" s="254"/>
      <c r="C354" s="380" t="s">
        <v>5291</v>
      </c>
      <c r="D354" s="387"/>
      <c r="E354" s="387"/>
      <c r="F354" s="387"/>
      <c r="G354" s="387"/>
      <c r="H354" s="406"/>
      <c r="I354" s="387"/>
      <c r="J354" s="293">
        <v>359.14</v>
      </c>
      <c r="K354" s="291">
        <v>359.14</v>
      </c>
      <c r="M354" s="276"/>
      <c r="N354" s="276"/>
      <c r="O354" s="293">
        <v>432.65</v>
      </c>
      <c r="P354" s="291">
        <v>432.65</v>
      </c>
    </row>
    <row r="355" spans="1:16" x14ac:dyDescent="0.25">
      <c r="A355" s="42" t="s">
        <v>3452</v>
      </c>
      <c r="B355" s="372"/>
      <c r="C355" s="384"/>
      <c r="D355" s="393"/>
      <c r="E355" s="393"/>
      <c r="F355" s="393"/>
      <c r="G355" s="393"/>
      <c r="H355" s="411"/>
      <c r="I355" s="415"/>
      <c r="J355" s="274"/>
      <c r="K355" s="418"/>
      <c r="M355" s="289"/>
      <c r="N355" s="290"/>
      <c r="O355" s="276"/>
      <c r="P355" s="288"/>
    </row>
    <row r="356" spans="1:16" x14ac:dyDescent="0.3">
      <c r="A356" s="42" t="s">
        <v>3453</v>
      </c>
      <c r="B356" s="371">
        <v>137</v>
      </c>
      <c r="C356" s="382" t="s">
        <v>5278</v>
      </c>
      <c r="D356" s="389" t="s">
        <v>132</v>
      </c>
      <c r="E356" s="389" t="s">
        <v>134</v>
      </c>
      <c r="F356" s="389" t="s">
        <v>5279</v>
      </c>
      <c r="G356" s="389" t="s">
        <v>5280</v>
      </c>
      <c r="H356" s="409" t="s">
        <v>5281</v>
      </c>
      <c r="I356" s="389"/>
      <c r="J356" s="409" t="s">
        <v>5282</v>
      </c>
      <c r="K356" s="389"/>
    </row>
    <row r="357" spans="1:16" x14ac:dyDescent="0.3">
      <c r="A357" s="42" t="s">
        <v>3454</v>
      </c>
      <c r="B357" s="260"/>
      <c r="C357" s="268"/>
      <c r="D357" s="248"/>
      <c r="E357" s="248"/>
      <c r="F357" s="248"/>
      <c r="G357" s="248"/>
      <c r="H357" s="413" t="s">
        <v>5283</v>
      </c>
      <c r="I357" s="416" t="s">
        <v>5284</v>
      </c>
      <c r="J357" s="413" t="s">
        <v>5283</v>
      </c>
      <c r="K357" s="420" t="s">
        <v>5284</v>
      </c>
      <c r="M357" s="288"/>
      <c r="N357" s="290"/>
      <c r="O357" s="288"/>
      <c r="P357" s="289"/>
    </row>
    <row r="358" spans="1:16" x14ac:dyDescent="0.3">
      <c r="A358" s="42" t="s">
        <v>3455</v>
      </c>
      <c r="B358" s="378"/>
      <c r="C358" s="385" t="s">
        <v>197</v>
      </c>
      <c r="D358" s="395" t="s">
        <v>1322</v>
      </c>
      <c r="E358" s="397" t="s">
        <v>1323</v>
      </c>
      <c r="F358" s="401" t="s">
        <v>160</v>
      </c>
      <c r="G358" s="405"/>
      <c r="H358" s="275"/>
      <c r="I358" s="219"/>
      <c r="J358" s="284">
        <v>16.41</v>
      </c>
      <c r="K358" s="287">
        <v>17.25</v>
      </c>
      <c r="M358" s="276"/>
      <c r="N358" s="276"/>
      <c r="O358" s="284">
        <v>19.77</v>
      </c>
      <c r="P358" s="287">
        <v>20.79</v>
      </c>
    </row>
    <row r="359" spans="1:16" x14ac:dyDescent="0.25">
      <c r="A359" s="42" t="s">
        <v>3456</v>
      </c>
      <c r="B359" s="374"/>
      <c r="C359" s="266" t="s">
        <v>5285</v>
      </c>
      <c r="D359" s="211">
        <v>8</v>
      </c>
      <c r="E359" s="212" t="s">
        <v>5302</v>
      </c>
      <c r="F359" s="213" t="s">
        <v>86</v>
      </c>
      <c r="G359" s="279" t="s">
        <v>5397</v>
      </c>
      <c r="H359" s="282">
        <v>10.8</v>
      </c>
      <c r="I359" s="282">
        <v>12.5</v>
      </c>
      <c r="J359" s="282">
        <v>2.15</v>
      </c>
      <c r="K359" s="286">
        <v>2.4900000000000002</v>
      </c>
      <c r="L359" s="37"/>
      <c r="M359" s="282">
        <v>13.02</v>
      </c>
      <c r="N359" s="282">
        <v>15.06</v>
      </c>
      <c r="O359" s="282">
        <v>2.6</v>
      </c>
      <c r="P359" s="286">
        <v>3.01</v>
      </c>
    </row>
    <row r="360" spans="1:16" x14ac:dyDescent="0.25">
      <c r="A360" s="42" t="s">
        <v>3457</v>
      </c>
      <c r="B360" s="37"/>
      <c r="C360" s="266" t="s">
        <v>5285</v>
      </c>
      <c r="D360" s="211">
        <v>12</v>
      </c>
      <c r="E360" s="212" t="s">
        <v>5341</v>
      </c>
      <c r="F360" s="213" t="s">
        <v>86</v>
      </c>
      <c r="G360" s="279" t="s">
        <v>5397</v>
      </c>
      <c r="H360" s="282">
        <v>15.99</v>
      </c>
      <c r="I360" s="282">
        <v>18.510000000000002</v>
      </c>
      <c r="J360" s="282">
        <v>3.19</v>
      </c>
      <c r="K360" s="286">
        <v>3.7</v>
      </c>
      <c r="L360" s="37"/>
      <c r="M360" s="282">
        <v>19.27</v>
      </c>
      <c r="N360" s="282">
        <v>22.3</v>
      </c>
      <c r="O360" s="282">
        <v>3.85</v>
      </c>
      <c r="P360" s="286">
        <v>4.46</v>
      </c>
    </row>
    <row r="361" spans="1:16" x14ac:dyDescent="0.25">
      <c r="A361" s="42" t="s">
        <v>3458</v>
      </c>
      <c r="B361" s="37"/>
      <c r="C361" s="380" t="s">
        <v>5290</v>
      </c>
      <c r="D361" s="387"/>
      <c r="E361" s="387"/>
      <c r="F361" s="387"/>
      <c r="G361" s="387"/>
      <c r="H361" s="406"/>
      <c r="I361" s="387"/>
      <c r="J361" s="293">
        <v>5.35</v>
      </c>
      <c r="K361" s="291">
        <v>6.2</v>
      </c>
      <c r="L361" s="37"/>
      <c r="M361" s="276"/>
      <c r="N361" s="276"/>
      <c r="O361" s="293">
        <v>6.45</v>
      </c>
      <c r="P361" s="291">
        <v>7.47</v>
      </c>
    </row>
    <row r="362" spans="1:16" x14ac:dyDescent="0.25">
      <c r="A362" s="42" t="s">
        <v>3459</v>
      </c>
      <c r="B362" s="37"/>
      <c r="C362" s="383" t="s">
        <v>5342</v>
      </c>
      <c r="D362" s="390" t="s">
        <v>5459</v>
      </c>
      <c r="E362" s="396" t="s">
        <v>5460</v>
      </c>
      <c r="F362" s="400" t="s">
        <v>5461</v>
      </c>
      <c r="G362" s="403" t="s">
        <v>5301</v>
      </c>
      <c r="H362" s="410">
        <v>11.05</v>
      </c>
      <c r="I362" s="414">
        <v>11.05</v>
      </c>
      <c r="J362" s="282">
        <v>11.05</v>
      </c>
      <c r="K362" s="286">
        <v>11.05</v>
      </c>
      <c r="L362" s="37"/>
      <c r="M362" s="410">
        <v>13.32</v>
      </c>
      <c r="N362" s="414">
        <v>13.32</v>
      </c>
      <c r="O362" s="282">
        <v>13.32</v>
      </c>
      <c r="P362" s="286">
        <v>13.32</v>
      </c>
    </row>
    <row r="363" spans="1:16" x14ac:dyDescent="0.25">
      <c r="A363" s="42" t="s">
        <v>3460</v>
      </c>
      <c r="B363" s="37"/>
      <c r="C363" s="380" t="s">
        <v>5291</v>
      </c>
      <c r="D363" s="387"/>
      <c r="E363" s="387"/>
      <c r="F363" s="387"/>
      <c r="G363" s="387"/>
      <c r="H363" s="406"/>
      <c r="I363" s="387"/>
      <c r="J363" s="293">
        <v>11.05</v>
      </c>
      <c r="K363" s="291">
        <v>11.05</v>
      </c>
      <c r="L363" s="37"/>
      <c r="M363" s="276"/>
      <c r="N363" s="276"/>
      <c r="O363" s="293">
        <v>13.32</v>
      </c>
      <c r="P363" s="291">
        <v>13.32</v>
      </c>
    </row>
    <row r="364" spans="1:16" x14ac:dyDescent="0.25">
      <c r="A364" s="42" t="s">
        <v>3461</v>
      </c>
      <c r="B364" s="37"/>
      <c r="C364" s="384"/>
      <c r="D364" s="393"/>
      <c r="E364" s="393"/>
      <c r="F364" s="393"/>
      <c r="G364" s="393"/>
      <c r="H364" s="411"/>
      <c r="I364" s="415"/>
      <c r="J364" s="274"/>
      <c r="K364" s="418"/>
      <c r="L364" s="37"/>
      <c r="M364" s="289"/>
      <c r="N364" s="290"/>
      <c r="O364" s="276"/>
      <c r="P364" s="288"/>
    </row>
    <row r="365" spans="1:16" x14ac:dyDescent="0.25">
      <c r="A365" s="42" t="s">
        <v>3462</v>
      </c>
      <c r="B365" s="371">
        <v>188</v>
      </c>
      <c r="C365" s="382" t="s">
        <v>5278</v>
      </c>
      <c r="D365" s="389" t="s">
        <v>132</v>
      </c>
      <c r="E365" s="389" t="s">
        <v>134</v>
      </c>
      <c r="F365" s="389" t="s">
        <v>5279</v>
      </c>
      <c r="G365" s="389" t="s">
        <v>5280</v>
      </c>
      <c r="H365" s="409" t="s">
        <v>5281</v>
      </c>
      <c r="I365" s="389"/>
      <c r="J365" s="409" t="s">
        <v>5282</v>
      </c>
      <c r="K365" s="389"/>
      <c r="L365" s="37"/>
    </row>
    <row r="366" spans="1:16" x14ac:dyDescent="0.25">
      <c r="A366" s="42" t="s">
        <v>3463</v>
      </c>
      <c r="B366" s="260"/>
      <c r="C366" s="268"/>
      <c r="D366" s="248"/>
      <c r="E366" s="248"/>
      <c r="F366" s="248"/>
      <c r="G366" s="248"/>
      <c r="H366" s="413" t="s">
        <v>5283</v>
      </c>
      <c r="I366" s="416" t="s">
        <v>5284</v>
      </c>
      <c r="J366" s="413" t="s">
        <v>5283</v>
      </c>
      <c r="K366" s="420" t="s">
        <v>5284</v>
      </c>
      <c r="L366" s="37"/>
      <c r="M366" s="288"/>
      <c r="N366" s="290"/>
      <c r="O366" s="288"/>
      <c r="P366" s="289"/>
    </row>
    <row r="367" spans="1:16" ht="24" x14ac:dyDescent="0.3">
      <c r="A367" s="42" t="s">
        <v>3464</v>
      </c>
      <c r="B367" s="373"/>
      <c r="C367" s="385" t="s">
        <v>197</v>
      </c>
      <c r="D367" s="395" t="s">
        <v>938</v>
      </c>
      <c r="E367" s="398" t="s">
        <v>5719</v>
      </c>
      <c r="F367" s="401" t="s">
        <v>160</v>
      </c>
      <c r="G367" s="405"/>
      <c r="H367" s="275"/>
      <c r="I367" s="219"/>
      <c r="J367" s="284">
        <v>63.51</v>
      </c>
      <c r="K367" s="287">
        <v>66.87</v>
      </c>
      <c r="L367" s="38"/>
      <c r="M367" s="276"/>
      <c r="N367" s="276"/>
      <c r="O367" s="284">
        <v>76.52</v>
      </c>
      <c r="P367" s="287">
        <v>80.569999999999993</v>
      </c>
    </row>
    <row r="368" spans="1:16" x14ac:dyDescent="0.25">
      <c r="A368" s="42" t="s">
        <v>3465</v>
      </c>
      <c r="B368" s="253"/>
      <c r="C368" s="266" t="s">
        <v>5285</v>
      </c>
      <c r="D368" s="211">
        <v>8</v>
      </c>
      <c r="E368" s="212" t="s">
        <v>5302</v>
      </c>
      <c r="F368" s="213" t="s">
        <v>86</v>
      </c>
      <c r="G368" s="279" t="s">
        <v>5462</v>
      </c>
      <c r="H368" s="282">
        <v>10.8</v>
      </c>
      <c r="I368" s="282">
        <v>12.5</v>
      </c>
      <c r="J368" s="282">
        <v>8.64</v>
      </c>
      <c r="K368" s="286">
        <v>10</v>
      </c>
      <c r="L368" s="37"/>
      <c r="M368" s="282">
        <v>13.02</v>
      </c>
      <c r="N368" s="282">
        <v>15.06</v>
      </c>
      <c r="O368" s="282">
        <v>10.42</v>
      </c>
      <c r="P368" s="286">
        <v>12.05</v>
      </c>
    </row>
    <row r="369" spans="1:16" x14ac:dyDescent="0.25">
      <c r="A369" s="42" t="s">
        <v>3466</v>
      </c>
      <c r="B369" s="254"/>
      <c r="C369" s="266" t="s">
        <v>5285</v>
      </c>
      <c r="D369" s="211">
        <v>12</v>
      </c>
      <c r="E369" s="212" t="s">
        <v>5341</v>
      </c>
      <c r="F369" s="213" t="s">
        <v>86</v>
      </c>
      <c r="G369" s="279" t="s">
        <v>5462</v>
      </c>
      <c r="H369" s="282">
        <v>15.99</v>
      </c>
      <c r="I369" s="282">
        <v>18.510000000000002</v>
      </c>
      <c r="J369" s="282">
        <v>12.8</v>
      </c>
      <c r="K369" s="286">
        <v>14.8</v>
      </c>
      <c r="L369" s="37"/>
      <c r="M369" s="282">
        <v>19.27</v>
      </c>
      <c r="N369" s="282">
        <v>22.3</v>
      </c>
      <c r="O369" s="282">
        <v>15.42</v>
      </c>
      <c r="P369" s="286">
        <v>17.84</v>
      </c>
    </row>
    <row r="370" spans="1:16" x14ac:dyDescent="0.25">
      <c r="A370" s="42" t="s">
        <v>3467</v>
      </c>
      <c r="B370" s="254"/>
      <c r="C370" s="380" t="s">
        <v>5290</v>
      </c>
      <c r="D370" s="387"/>
      <c r="E370" s="387"/>
      <c r="F370" s="387"/>
      <c r="G370" s="387"/>
      <c r="H370" s="406"/>
      <c r="I370" s="387"/>
      <c r="J370" s="293">
        <v>21.44</v>
      </c>
      <c r="K370" s="291">
        <v>24.81</v>
      </c>
      <c r="L370" s="37"/>
      <c r="M370" s="276"/>
      <c r="N370" s="276"/>
      <c r="O370" s="293">
        <v>25.84</v>
      </c>
      <c r="P370" s="291">
        <v>29.89</v>
      </c>
    </row>
    <row r="371" spans="1:16" ht="36" x14ac:dyDescent="0.3">
      <c r="A371" s="42" t="s">
        <v>3468</v>
      </c>
      <c r="B371" s="254"/>
      <c r="C371" s="383" t="s">
        <v>5342</v>
      </c>
      <c r="D371" s="390" t="s">
        <v>5463</v>
      </c>
      <c r="E371" s="399" t="s">
        <v>5720</v>
      </c>
      <c r="F371" s="400" t="s">
        <v>160</v>
      </c>
      <c r="G371" s="403" t="s">
        <v>5301</v>
      </c>
      <c r="H371" s="410">
        <v>42.06</v>
      </c>
      <c r="I371" s="414">
        <v>42.06</v>
      </c>
      <c r="J371" s="282">
        <v>42.06</v>
      </c>
      <c r="K371" s="286">
        <v>42.06</v>
      </c>
      <c r="L371" s="38"/>
      <c r="M371" s="410">
        <v>50.68</v>
      </c>
      <c r="N371" s="414">
        <v>50.68</v>
      </c>
      <c r="O371" s="282">
        <v>50.68</v>
      </c>
      <c r="P371" s="286">
        <v>50.68</v>
      </c>
    </row>
    <row r="372" spans="1:16" x14ac:dyDescent="0.25">
      <c r="A372" s="42" t="s">
        <v>3469</v>
      </c>
      <c r="B372" s="254"/>
      <c r="C372" s="380" t="s">
        <v>5291</v>
      </c>
      <c r="D372" s="387"/>
      <c r="E372" s="387"/>
      <c r="F372" s="387"/>
      <c r="G372" s="387"/>
      <c r="H372" s="406"/>
      <c r="I372" s="387"/>
      <c r="J372" s="293">
        <v>42.06</v>
      </c>
      <c r="K372" s="291">
        <v>42.06</v>
      </c>
      <c r="L372" s="37"/>
      <c r="M372" s="276"/>
      <c r="N372" s="276"/>
      <c r="O372" s="293">
        <v>50.68</v>
      </c>
      <c r="P372" s="291">
        <v>50.68</v>
      </c>
    </row>
    <row r="373" spans="1:16" x14ac:dyDescent="0.25">
      <c r="A373" s="42" t="s">
        <v>3470</v>
      </c>
      <c r="B373" s="372"/>
      <c r="C373" s="384"/>
      <c r="D373" s="393"/>
      <c r="E373" s="393"/>
      <c r="F373" s="393"/>
      <c r="G373" s="393"/>
      <c r="H373" s="411"/>
      <c r="I373" s="415"/>
      <c r="J373" s="274"/>
      <c r="K373" s="418"/>
      <c r="L373" s="37"/>
      <c r="M373" s="289"/>
      <c r="N373" s="290"/>
      <c r="O373" s="276"/>
      <c r="P373" s="288"/>
    </row>
    <row r="374" spans="1:16" x14ac:dyDescent="0.25">
      <c r="A374" s="42" t="s">
        <v>3471</v>
      </c>
      <c r="B374" s="371">
        <v>190</v>
      </c>
      <c r="C374" s="382" t="s">
        <v>5278</v>
      </c>
      <c r="D374" s="389" t="s">
        <v>132</v>
      </c>
      <c r="E374" s="389" t="s">
        <v>134</v>
      </c>
      <c r="F374" s="389" t="s">
        <v>5279</v>
      </c>
      <c r="G374" s="389" t="s">
        <v>5280</v>
      </c>
      <c r="H374" s="409" t="s">
        <v>5281</v>
      </c>
      <c r="I374" s="389"/>
      <c r="J374" s="409" t="s">
        <v>5282</v>
      </c>
      <c r="K374" s="389"/>
      <c r="L374" s="37"/>
    </row>
    <row r="375" spans="1:16" x14ac:dyDescent="0.25">
      <c r="A375" s="42" t="s">
        <v>3472</v>
      </c>
      <c r="B375" s="260"/>
      <c r="C375" s="268"/>
      <c r="D375" s="248"/>
      <c r="E375" s="248"/>
      <c r="F375" s="248"/>
      <c r="G375" s="248"/>
      <c r="H375" s="413" t="s">
        <v>5283</v>
      </c>
      <c r="I375" s="416" t="s">
        <v>5284</v>
      </c>
      <c r="J375" s="413" t="s">
        <v>5283</v>
      </c>
      <c r="K375" s="420" t="s">
        <v>5284</v>
      </c>
      <c r="L375" s="37"/>
      <c r="M375" s="288"/>
      <c r="N375" s="290"/>
      <c r="O375" s="288"/>
      <c r="P375" s="289"/>
    </row>
    <row r="376" spans="1:16" ht="36" x14ac:dyDescent="0.3">
      <c r="A376" s="42" t="s">
        <v>3473</v>
      </c>
      <c r="B376" s="373"/>
      <c r="C376" s="421" t="s">
        <v>197</v>
      </c>
      <c r="D376" s="422" t="s">
        <v>940</v>
      </c>
      <c r="E376" s="398" t="s">
        <v>5721</v>
      </c>
      <c r="F376" s="424" t="s">
        <v>160</v>
      </c>
      <c r="G376" s="405"/>
      <c r="H376" s="275"/>
      <c r="I376" s="219"/>
      <c r="J376" s="284">
        <v>692.78</v>
      </c>
      <c r="K376" s="287">
        <v>726.45</v>
      </c>
      <c r="L376" s="38"/>
      <c r="M376" s="276"/>
      <c r="N376" s="276"/>
      <c r="O376" s="284">
        <v>834.58</v>
      </c>
      <c r="P376" s="287">
        <v>875.14</v>
      </c>
    </row>
    <row r="377" spans="1:16" x14ac:dyDescent="0.25">
      <c r="A377" s="42" t="s">
        <v>3474</v>
      </c>
      <c r="B377" s="253"/>
      <c r="C377" s="266" t="s">
        <v>5285</v>
      </c>
      <c r="D377" s="211">
        <v>8</v>
      </c>
      <c r="E377" s="212" t="s">
        <v>5302</v>
      </c>
      <c r="F377" s="213" t="s">
        <v>86</v>
      </c>
      <c r="G377" s="279" t="s">
        <v>5446</v>
      </c>
      <c r="H377" s="282">
        <v>10.8</v>
      </c>
      <c r="I377" s="282">
        <v>12.5</v>
      </c>
      <c r="J377" s="282">
        <v>86.46</v>
      </c>
      <c r="K377" s="286">
        <v>100.01</v>
      </c>
      <c r="L377" s="37"/>
      <c r="M377" s="282">
        <v>13.02</v>
      </c>
      <c r="N377" s="282">
        <v>15.06</v>
      </c>
      <c r="O377" s="282">
        <v>104.16</v>
      </c>
      <c r="P377" s="286">
        <v>120.48</v>
      </c>
    </row>
    <row r="378" spans="1:16" x14ac:dyDescent="0.25">
      <c r="A378" s="42" t="s">
        <v>3475</v>
      </c>
      <c r="B378" s="254"/>
      <c r="C378" s="266" t="s">
        <v>5285</v>
      </c>
      <c r="D378" s="211">
        <v>12</v>
      </c>
      <c r="E378" s="212" t="s">
        <v>5341</v>
      </c>
      <c r="F378" s="213" t="s">
        <v>86</v>
      </c>
      <c r="G378" s="279" t="s">
        <v>5446</v>
      </c>
      <c r="H378" s="282">
        <v>15.99</v>
      </c>
      <c r="I378" s="282">
        <v>18.510000000000002</v>
      </c>
      <c r="J378" s="282">
        <v>127.96</v>
      </c>
      <c r="K378" s="286">
        <v>148.08000000000001</v>
      </c>
      <c r="L378" s="37"/>
      <c r="M378" s="282">
        <v>19.27</v>
      </c>
      <c r="N378" s="282">
        <v>22.3</v>
      </c>
      <c r="O378" s="282">
        <v>154.16</v>
      </c>
      <c r="P378" s="286">
        <v>178.4</v>
      </c>
    </row>
    <row r="379" spans="1:16" x14ac:dyDescent="0.25">
      <c r="A379" s="42" t="s">
        <v>3476</v>
      </c>
      <c r="B379" s="254"/>
      <c r="C379" s="380" t="s">
        <v>5290</v>
      </c>
      <c r="D379" s="387"/>
      <c r="E379" s="387"/>
      <c r="F379" s="387"/>
      <c r="G379" s="387"/>
      <c r="H379" s="406"/>
      <c r="I379" s="387"/>
      <c r="J379" s="293">
        <v>214.43</v>
      </c>
      <c r="K379" s="291">
        <v>248.1</v>
      </c>
      <c r="L379" s="37"/>
      <c r="M379" s="276"/>
      <c r="N379" s="276"/>
      <c r="O379" s="293">
        <v>258.32</v>
      </c>
      <c r="P379" s="291">
        <v>298.88</v>
      </c>
    </row>
    <row r="380" spans="1:16" ht="36" x14ac:dyDescent="0.3">
      <c r="A380" s="42" t="s">
        <v>3477</v>
      </c>
      <c r="B380" s="254"/>
      <c r="C380" s="383" t="s">
        <v>5342</v>
      </c>
      <c r="D380" s="390" t="s">
        <v>5464</v>
      </c>
      <c r="E380" s="399" t="s">
        <v>5722</v>
      </c>
      <c r="F380" s="400" t="s">
        <v>160</v>
      </c>
      <c r="G380" s="403" t="s">
        <v>5301</v>
      </c>
      <c r="H380" s="410">
        <v>339.69</v>
      </c>
      <c r="I380" s="414">
        <v>339.69</v>
      </c>
      <c r="J380" s="282">
        <v>339.69</v>
      </c>
      <c r="K380" s="286">
        <v>339.69</v>
      </c>
      <c r="L380" s="38"/>
      <c r="M380" s="410">
        <v>409.22</v>
      </c>
      <c r="N380" s="414">
        <v>409.22</v>
      </c>
      <c r="O380" s="282">
        <v>409.22</v>
      </c>
      <c r="P380" s="286">
        <v>409.22</v>
      </c>
    </row>
    <row r="381" spans="1:16" x14ac:dyDescent="0.25">
      <c r="A381" s="42" t="s">
        <v>3478</v>
      </c>
      <c r="B381" s="254"/>
      <c r="C381" s="266" t="s">
        <v>5342</v>
      </c>
      <c r="D381" s="210" t="s">
        <v>5465</v>
      </c>
      <c r="E381" s="212" t="s">
        <v>5466</v>
      </c>
      <c r="F381" s="213" t="s">
        <v>160</v>
      </c>
      <c r="G381" s="279" t="s">
        <v>5301</v>
      </c>
      <c r="H381" s="282">
        <v>138.65</v>
      </c>
      <c r="I381" s="282">
        <v>138.65</v>
      </c>
      <c r="J381" s="282">
        <v>138.65</v>
      </c>
      <c r="K381" s="286">
        <v>138.65</v>
      </c>
      <c r="L381" s="37"/>
      <c r="M381" s="282">
        <v>167.04</v>
      </c>
      <c r="N381" s="282">
        <v>167.04</v>
      </c>
      <c r="O381" s="282">
        <v>167.04</v>
      </c>
      <c r="P381" s="286">
        <v>167.04</v>
      </c>
    </row>
    <row r="382" spans="1:16" x14ac:dyDescent="0.25">
      <c r="A382" s="42" t="s">
        <v>3479</v>
      </c>
      <c r="B382" s="254"/>
      <c r="C382" s="380" t="s">
        <v>5291</v>
      </c>
      <c r="D382" s="387"/>
      <c r="E382" s="387"/>
      <c r="F382" s="387"/>
      <c r="G382" s="387"/>
      <c r="H382" s="406"/>
      <c r="I382" s="387"/>
      <c r="J382" s="293">
        <v>478.35</v>
      </c>
      <c r="K382" s="291">
        <v>478.35</v>
      </c>
      <c r="L382" s="37"/>
      <c r="M382" s="276"/>
      <c r="N382" s="276"/>
      <c r="O382" s="293">
        <v>576.26</v>
      </c>
      <c r="P382" s="291">
        <v>576.26</v>
      </c>
    </row>
    <row r="383" spans="1:16" x14ac:dyDescent="0.25">
      <c r="A383" s="42" t="s">
        <v>3480</v>
      </c>
      <c r="B383" s="372"/>
      <c r="C383" s="384"/>
      <c r="D383" s="393"/>
      <c r="E383" s="393"/>
      <c r="F383" s="393"/>
      <c r="G383" s="393"/>
      <c r="H383" s="411"/>
      <c r="I383" s="415"/>
      <c r="J383" s="274"/>
      <c r="K383" s="418"/>
      <c r="L383" s="37"/>
      <c r="M383" s="289"/>
      <c r="N383" s="290"/>
      <c r="O383" s="276"/>
      <c r="P383" s="288"/>
    </row>
    <row r="384" spans="1:16" x14ac:dyDescent="0.25">
      <c r="A384" s="42" t="s">
        <v>3481</v>
      </c>
      <c r="B384" s="371">
        <v>198</v>
      </c>
      <c r="C384" s="382" t="s">
        <v>5278</v>
      </c>
      <c r="D384" s="389" t="s">
        <v>132</v>
      </c>
      <c r="E384" s="389" t="s">
        <v>134</v>
      </c>
      <c r="F384" s="389" t="s">
        <v>5279</v>
      </c>
      <c r="G384" s="389" t="s">
        <v>5280</v>
      </c>
      <c r="H384" s="409" t="s">
        <v>5281</v>
      </c>
      <c r="I384" s="389"/>
      <c r="J384" s="409" t="s">
        <v>5282</v>
      </c>
      <c r="K384" s="389"/>
      <c r="L384" s="37"/>
    </row>
    <row r="385" spans="1:16" x14ac:dyDescent="0.25">
      <c r="A385" s="42" t="s">
        <v>3482</v>
      </c>
      <c r="B385" s="260"/>
      <c r="C385" s="268"/>
      <c r="D385" s="248"/>
      <c r="E385" s="248"/>
      <c r="F385" s="248"/>
      <c r="G385" s="248"/>
      <c r="H385" s="413" t="s">
        <v>5283</v>
      </c>
      <c r="I385" s="416" t="s">
        <v>5284</v>
      </c>
      <c r="J385" s="413" t="s">
        <v>5283</v>
      </c>
      <c r="K385" s="420" t="s">
        <v>5284</v>
      </c>
      <c r="L385" s="37"/>
      <c r="M385" s="288"/>
      <c r="N385" s="290"/>
      <c r="O385" s="288"/>
      <c r="P385" s="289"/>
    </row>
    <row r="386" spans="1:16" x14ac:dyDescent="0.3">
      <c r="A386" s="42" t="s">
        <v>3483</v>
      </c>
      <c r="B386" s="373"/>
      <c r="C386" s="385" t="s">
        <v>197</v>
      </c>
      <c r="D386" s="395" t="s">
        <v>1319</v>
      </c>
      <c r="E386" s="397" t="s">
        <v>1320</v>
      </c>
      <c r="F386" s="401" t="s">
        <v>160</v>
      </c>
      <c r="G386" s="405"/>
      <c r="H386" s="275"/>
      <c r="I386" s="219"/>
      <c r="J386" s="284">
        <v>19.25</v>
      </c>
      <c r="K386" s="287">
        <v>20.09</v>
      </c>
      <c r="L386" s="38"/>
      <c r="M386" s="276"/>
      <c r="N386" s="276"/>
      <c r="O386" s="284">
        <v>23.19</v>
      </c>
      <c r="P386" s="287">
        <v>24.21</v>
      </c>
    </row>
    <row r="387" spans="1:16" x14ac:dyDescent="0.25">
      <c r="A387" s="42" t="s">
        <v>3484</v>
      </c>
      <c r="B387" s="253"/>
      <c r="C387" s="266" t="s">
        <v>5285</v>
      </c>
      <c r="D387" s="211">
        <v>8</v>
      </c>
      <c r="E387" s="212" t="s">
        <v>5302</v>
      </c>
      <c r="F387" s="213" t="s">
        <v>86</v>
      </c>
      <c r="G387" s="279" t="s">
        <v>5397</v>
      </c>
      <c r="H387" s="282">
        <v>10.8</v>
      </c>
      <c r="I387" s="282">
        <v>12.5</v>
      </c>
      <c r="J387" s="282">
        <v>2.15</v>
      </c>
      <c r="K387" s="286">
        <v>2.4900000000000002</v>
      </c>
      <c r="L387" s="37"/>
      <c r="M387" s="282">
        <v>13.02</v>
      </c>
      <c r="N387" s="282">
        <v>15.06</v>
      </c>
      <c r="O387" s="282">
        <v>2.6</v>
      </c>
      <c r="P387" s="286">
        <v>3.01</v>
      </c>
    </row>
    <row r="388" spans="1:16" x14ac:dyDescent="0.25">
      <c r="A388" s="42" t="s">
        <v>3485</v>
      </c>
      <c r="B388" s="254"/>
      <c r="C388" s="266" t="s">
        <v>5285</v>
      </c>
      <c r="D388" s="211">
        <v>12</v>
      </c>
      <c r="E388" s="212" t="s">
        <v>5341</v>
      </c>
      <c r="F388" s="213" t="s">
        <v>86</v>
      </c>
      <c r="G388" s="279" t="s">
        <v>5397</v>
      </c>
      <c r="H388" s="282">
        <v>15.99</v>
      </c>
      <c r="I388" s="282">
        <v>18.510000000000002</v>
      </c>
      <c r="J388" s="282">
        <v>3.19</v>
      </c>
      <c r="K388" s="286">
        <v>3.7</v>
      </c>
      <c r="L388" s="37"/>
      <c r="M388" s="282">
        <v>19.27</v>
      </c>
      <c r="N388" s="282">
        <v>22.3</v>
      </c>
      <c r="O388" s="282">
        <v>3.85</v>
      </c>
      <c r="P388" s="286">
        <v>4.46</v>
      </c>
    </row>
    <row r="389" spans="1:16" x14ac:dyDescent="0.25">
      <c r="A389" s="42" t="s">
        <v>3486</v>
      </c>
      <c r="B389" s="254"/>
      <c r="C389" s="380" t="s">
        <v>5290</v>
      </c>
      <c r="D389" s="387"/>
      <c r="E389" s="387"/>
      <c r="F389" s="387"/>
      <c r="G389" s="387"/>
      <c r="H389" s="406"/>
      <c r="I389" s="387"/>
      <c r="J389" s="293">
        <v>5.35</v>
      </c>
      <c r="K389" s="291">
        <v>6.2</v>
      </c>
      <c r="L389" s="37"/>
      <c r="M389" s="276"/>
      <c r="N389" s="276"/>
      <c r="O389" s="293">
        <v>6.45</v>
      </c>
      <c r="P389" s="291">
        <v>7.47</v>
      </c>
    </row>
    <row r="390" spans="1:16" x14ac:dyDescent="0.25">
      <c r="A390" s="42" t="s">
        <v>3487</v>
      </c>
      <c r="B390" s="254"/>
      <c r="C390" s="383" t="s">
        <v>5342</v>
      </c>
      <c r="D390" s="390" t="s">
        <v>5467</v>
      </c>
      <c r="E390" s="396" t="s">
        <v>5468</v>
      </c>
      <c r="F390" s="400" t="s">
        <v>5461</v>
      </c>
      <c r="G390" s="403" t="s">
        <v>5301</v>
      </c>
      <c r="H390" s="410">
        <v>13.89</v>
      </c>
      <c r="I390" s="414">
        <v>13.89</v>
      </c>
      <c r="J390" s="282">
        <v>13.89</v>
      </c>
      <c r="K390" s="286">
        <v>13.89</v>
      </c>
      <c r="L390" s="37"/>
      <c r="M390" s="410">
        <v>16.739999999999998</v>
      </c>
      <c r="N390" s="414">
        <v>16.739999999999998</v>
      </c>
      <c r="O390" s="282">
        <v>16.739999999999998</v>
      </c>
      <c r="P390" s="286">
        <v>16.739999999999998</v>
      </c>
    </row>
    <row r="391" spans="1:16" x14ac:dyDescent="0.25">
      <c r="A391" s="42" t="s">
        <v>3488</v>
      </c>
      <c r="B391" s="254"/>
      <c r="C391" s="380" t="s">
        <v>5291</v>
      </c>
      <c r="D391" s="387"/>
      <c r="E391" s="387"/>
      <c r="F391" s="387"/>
      <c r="G391" s="387"/>
      <c r="H391" s="406"/>
      <c r="I391" s="387"/>
      <c r="J391" s="293">
        <v>13.89</v>
      </c>
      <c r="K391" s="291">
        <v>13.89</v>
      </c>
      <c r="L391" s="37"/>
      <c r="M391" s="276"/>
      <c r="N391" s="276"/>
      <c r="O391" s="293">
        <v>16.739999999999998</v>
      </c>
      <c r="P391" s="291">
        <v>16.739999999999998</v>
      </c>
    </row>
    <row r="392" spans="1:16" x14ac:dyDescent="0.25">
      <c r="A392" s="42" t="s">
        <v>3489</v>
      </c>
      <c r="B392" s="372"/>
      <c r="C392" s="384"/>
      <c r="D392" s="393"/>
      <c r="E392" s="393"/>
      <c r="F392" s="393"/>
      <c r="G392" s="393"/>
      <c r="H392" s="411"/>
      <c r="I392" s="415"/>
      <c r="J392" s="274"/>
      <c r="K392" s="418"/>
      <c r="L392" s="37"/>
      <c r="M392" s="289"/>
      <c r="N392" s="290"/>
      <c r="O392" s="276"/>
      <c r="P392" s="288"/>
    </row>
    <row r="393" spans="1:16" x14ac:dyDescent="0.25">
      <c r="A393" s="42" t="s">
        <v>3490</v>
      </c>
      <c r="B393" s="371">
        <v>200</v>
      </c>
      <c r="C393" s="382" t="s">
        <v>5278</v>
      </c>
      <c r="D393" s="389" t="s">
        <v>132</v>
      </c>
      <c r="E393" s="389" t="s">
        <v>134</v>
      </c>
      <c r="F393" s="389" t="s">
        <v>5279</v>
      </c>
      <c r="G393" s="389" t="s">
        <v>5280</v>
      </c>
      <c r="H393" s="409" t="s">
        <v>5281</v>
      </c>
      <c r="I393" s="389"/>
      <c r="J393" s="409" t="s">
        <v>5282</v>
      </c>
      <c r="K393" s="389"/>
      <c r="L393" s="37"/>
    </row>
    <row r="394" spans="1:16" x14ac:dyDescent="0.25">
      <c r="A394" s="42" t="s">
        <v>3491</v>
      </c>
      <c r="B394" s="260"/>
      <c r="C394" s="268"/>
      <c r="D394" s="248"/>
      <c r="E394" s="248"/>
      <c r="F394" s="248"/>
      <c r="G394" s="248"/>
      <c r="H394" s="413" t="s">
        <v>5283</v>
      </c>
      <c r="I394" s="416" t="s">
        <v>5284</v>
      </c>
      <c r="J394" s="413" t="s">
        <v>5283</v>
      </c>
      <c r="K394" s="420" t="s">
        <v>5284</v>
      </c>
      <c r="L394" s="37"/>
      <c r="M394" s="288"/>
      <c r="N394" s="290"/>
      <c r="O394" s="288"/>
      <c r="P394" s="289"/>
    </row>
    <row r="395" spans="1:16" ht="36" x14ac:dyDescent="0.3">
      <c r="A395" s="42" t="s">
        <v>3492</v>
      </c>
      <c r="B395" s="373"/>
      <c r="C395" s="385" t="s">
        <v>197</v>
      </c>
      <c r="D395" s="395" t="s">
        <v>253</v>
      </c>
      <c r="E395" s="397" t="s">
        <v>254</v>
      </c>
      <c r="F395" s="401" t="s">
        <v>164</v>
      </c>
      <c r="G395" s="425"/>
      <c r="H395" s="277"/>
      <c r="I395" s="224"/>
      <c r="J395" s="284">
        <v>205.15</v>
      </c>
      <c r="K395" s="287">
        <v>213.19</v>
      </c>
      <c r="L395" s="313"/>
      <c r="M395" s="276"/>
      <c r="N395" s="276"/>
      <c r="O395" s="284">
        <v>247.15</v>
      </c>
      <c r="P395" s="287">
        <v>256.83</v>
      </c>
    </row>
    <row r="396" spans="1:16" x14ac:dyDescent="0.25">
      <c r="A396" s="42" t="s">
        <v>3493</v>
      </c>
      <c r="B396" s="253"/>
      <c r="C396" s="380" t="s">
        <v>5290</v>
      </c>
      <c r="D396" s="387"/>
      <c r="E396" s="387"/>
      <c r="F396" s="387"/>
      <c r="G396" s="387"/>
      <c r="H396" s="406"/>
      <c r="I396" s="387"/>
      <c r="J396" s="293">
        <v>0</v>
      </c>
      <c r="K396" s="291">
        <v>0</v>
      </c>
      <c r="L396" s="37"/>
      <c r="M396" s="276"/>
      <c r="N396" s="276"/>
      <c r="O396" s="293">
        <v>0</v>
      </c>
      <c r="P396" s="291">
        <v>0</v>
      </c>
    </row>
    <row r="397" spans="1:16" ht="24" x14ac:dyDescent="0.3">
      <c r="A397" s="42" t="s">
        <v>3494</v>
      </c>
      <c r="B397" s="254"/>
      <c r="C397" s="383" t="s">
        <v>163</v>
      </c>
      <c r="D397" s="392">
        <v>110106</v>
      </c>
      <c r="E397" s="396" t="s">
        <v>5469</v>
      </c>
      <c r="F397" s="400" t="s">
        <v>5300</v>
      </c>
      <c r="G397" s="403" t="s">
        <v>5301</v>
      </c>
      <c r="H397" s="410">
        <v>81.22</v>
      </c>
      <c r="I397" s="414">
        <v>84.12</v>
      </c>
      <c r="J397" s="282">
        <v>81.22</v>
      </c>
      <c r="K397" s="286">
        <v>84.12</v>
      </c>
      <c r="L397" s="38"/>
      <c r="M397" s="410">
        <v>97.85</v>
      </c>
      <c r="N397" s="414">
        <v>101.34</v>
      </c>
      <c r="O397" s="282">
        <v>97.85</v>
      </c>
      <c r="P397" s="286">
        <v>101.34</v>
      </c>
    </row>
    <row r="398" spans="1:16" ht="24" x14ac:dyDescent="0.3">
      <c r="A398" s="42" t="s">
        <v>3495</v>
      </c>
      <c r="B398" s="254"/>
      <c r="C398" s="266" t="s">
        <v>163</v>
      </c>
      <c r="D398" s="220">
        <v>51032</v>
      </c>
      <c r="E398" s="212" t="s">
        <v>5470</v>
      </c>
      <c r="F398" s="213" t="s">
        <v>5308</v>
      </c>
      <c r="G398" s="279" t="s">
        <v>5471</v>
      </c>
      <c r="H398" s="282">
        <v>455.37</v>
      </c>
      <c r="I398" s="282">
        <v>459.25</v>
      </c>
      <c r="J398" s="282">
        <v>25.86</v>
      </c>
      <c r="K398" s="286">
        <v>26.08</v>
      </c>
      <c r="L398" s="38"/>
      <c r="M398" s="282">
        <v>548.58000000000004</v>
      </c>
      <c r="N398" s="282">
        <v>553.25</v>
      </c>
      <c r="O398" s="282">
        <v>31.16</v>
      </c>
      <c r="P398" s="286">
        <v>31.42</v>
      </c>
    </row>
    <row r="399" spans="1:16" ht="24" x14ac:dyDescent="0.3">
      <c r="A399" s="42" t="s">
        <v>3496</v>
      </c>
      <c r="B399" s="254"/>
      <c r="C399" s="266" t="s">
        <v>163</v>
      </c>
      <c r="D399" s="220">
        <v>51026</v>
      </c>
      <c r="E399" s="212" t="s">
        <v>5472</v>
      </c>
      <c r="F399" s="213" t="s">
        <v>5308</v>
      </c>
      <c r="G399" s="279" t="s">
        <v>5471</v>
      </c>
      <c r="H399" s="282">
        <v>28.92</v>
      </c>
      <c r="I399" s="282">
        <v>33.450000000000003</v>
      </c>
      <c r="J399" s="282">
        <v>1.64</v>
      </c>
      <c r="K399" s="286">
        <v>1.9</v>
      </c>
      <c r="L399" s="38"/>
      <c r="M399" s="282">
        <v>34.85</v>
      </c>
      <c r="N399" s="282">
        <v>40.299999999999997</v>
      </c>
      <c r="O399" s="282">
        <v>1.98</v>
      </c>
      <c r="P399" s="286">
        <v>2.29</v>
      </c>
    </row>
    <row r="400" spans="1:16" x14ac:dyDescent="0.25">
      <c r="A400" s="42" t="s">
        <v>3497</v>
      </c>
      <c r="B400" s="254"/>
      <c r="C400" s="266" t="s">
        <v>163</v>
      </c>
      <c r="D400" s="220">
        <v>52004</v>
      </c>
      <c r="E400" s="212" t="s">
        <v>296</v>
      </c>
      <c r="F400" s="213" t="s">
        <v>5298</v>
      </c>
      <c r="G400" s="279" t="s">
        <v>5473</v>
      </c>
      <c r="H400" s="282">
        <v>9.74</v>
      </c>
      <c r="I400" s="282">
        <v>10.07</v>
      </c>
      <c r="J400" s="282">
        <v>38.49</v>
      </c>
      <c r="K400" s="286">
        <v>39.799999999999997</v>
      </c>
      <c r="L400" s="37"/>
      <c r="M400" s="282">
        <v>11.74</v>
      </c>
      <c r="N400" s="282">
        <v>12.14</v>
      </c>
      <c r="O400" s="282">
        <v>46.37</v>
      </c>
      <c r="P400" s="286">
        <v>47.95</v>
      </c>
    </row>
    <row r="401" spans="1:16" ht="24" x14ac:dyDescent="0.3">
      <c r="A401" s="42" t="s">
        <v>3498</v>
      </c>
      <c r="B401" s="254"/>
      <c r="C401" s="266" t="s">
        <v>163</v>
      </c>
      <c r="D401" s="220">
        <v>121101</v>
      </c>
      <c r="E401" s="212" t="s">
        <v>5474</v>
      </c>
      <c r="F401" s="213" t="s">
        <v>5300</v>
      </c>
      <c r="G401" s="279" t="s">
        <v>5289</v>
      </c>
      <c r="H401" s="282">
        <v>15.25</v>
      </c>
      <c r="I401" s="282">
        <v>15.55</v>
      </c>
      <c r="J401" s="282">
        <v>30.51</v>
      </c>
      <c r="K401" s="286">
        <v>31.11</v>
      </c>
      <c r="L401" s="38"/>
      <c r="M401" s="282">
        <v>18.38</v>
      </c>
      <c r="N401" s="282">
        <v>18.739999999999998</v>
      </c>
      <c r="O401" s="282">
        <v>36.76</v>
      </c>
      <c r="P401" s="286">
        <v>37.479999999999997</v>
      </c>
    </row>
    <row r="402" spans="1:16" x14ac:dyDescent="0.25">
      <c r="A402" s="42" t="s">
        <v>3499</v>
      </c>
      <c r="B402" s="254"/>
      <c r="C402" s="266" t="s">
        <v>163</v>
      </c>
      <c r="D402" s="220">
        <v>200150</v>
      </c>
      <c r="E402" s="212" t="s">
        <v>449</v>
      </c>
      <c r="F402" s="213" t="s">
        <v>5300</v>
      </c>
      <c r="G402" s="279" t="s">
        <v>5301</v>
      </c>
      <c r="H402" s="282">
        <v>4</v>
      </c>
      <c r="I402" s="282">
        <v>4.1399999999999997</v>
      </c>
      <c r="J402" s="282">
        <v>4</v>
      </c>
      <c r="K402" s="286">
        <v>4.1399999999999997</v>
      </c>
      <c r="L402" s="37"/>
      <c r="M402" s="282">
        <v>4.82</v>
      </c>
      <c r="N402" s="282">
        <v>4.99</v>
      </c>
      <c r="O402" s="282">
        <v>4.82</v>
      </c>
      <c r="P402" s="286">
        <v>4.99</v>
      </c>
    </row>
    <row r="403" spans="1:16" x14ac:dyDescent="0.25">
      <c r="A403" s="42" t="s">
        <v>3500</v>
      </c>
      <c r="B403" s="254"/>
      <c r="C403" s="266" t="s">
        <v>163</v>
      </c>
      <c r="D403" s="220">
        <v>200403</v>
      </c>
      <c r="E403" s="212" t="s">
        <v>451</v>
      </c>
      <c r="F403" s="213" t="s">
        <v>5300</v>
      </c>
      <c r="G403" s="279" t="s">
        <v>5301</v>
      </c>
      <c r="H403" s="282">
        <v>13.24</v>
      </c>
      <c r="I403" s="282">
        <v>14.95</v>
      </c>
      <c r="J403" s="282">
        <v>13.24</v>
      </c>
      <c r="K403" s="286">
        <v>14.95</v>
      </c>
      <c r="L403" s="37"/>
      <c r="M403" s="282">
        <v>15.95</v>
      </c>
      <c r="N403" s="282">
        <v>18.010000000000002</v>
      </c>
      <c r="O403" s="282">
        <v>15.95</v>
      </c>
      <c r="P403" s="286">
        <v>18.010000000000002</v>
      </c>
    </row>
    <row r="404" spans="1:16" x14ac:dyDescent="0.25">
      <c r="A404" s="42" t="s">
        <v>3501</v>
      </c>
      <c r="B404" s="254"/>
      <c r="C404" s="266" t="s">
        <v>163</v>
      </c>
      <c r="D404" s="220">
        <v>261000</v>
      </c>
      <c r="E404" s="212" t="s">
        <v>498</v>
      </c>
      <c r="F404" s="213" t="s">
        <v>5300</v>
      </c>
      <c r="G404" s="279" t="s">
        <v>5301</v>
      </c>
      <c r="H404" s="282">
        <v>10.17</v>
      </c>
      <c r="I404" s="282">
        <v>11.08</v>
      </c>
      <c r="J404" s="282">
        <v>10.17</v>
      </c>
      <c r="K404" s="286">
        <v>11.08</v>
      </c>
      <c r="L404" s="37"/>
      <c r="M404" s="282">
        <v>12.26</v>
      </c>
      <c r="N404" s="282">
        <v>13.35</v>
      </c>
      <c r="O404" s="282">
        <v>12.26</v>
      </c>
      <c r="P404" s="286">
        <v>13.35</v>
      </c>
    </row>
    <row r="405" spans="1:16" x14ac:dyDescent="0.25">
      <c r="A405" s="42" t="s">
        <v>3502</v>
      </c>
      <c r="B405" s="254"/>
      <c r="C405" s="380" t="s">
        <v>5291</v>
      </c>
      <c r="D405" s="387"/>
      <c r="E405" s="387"/>
      <c r="F405" s="387"/>
      <c r="G405" s="387"/>
      <c r="H405" s="406"/>
      <c r="I405" s="387"/>
      <c r="J405" s="293">
        <v>205.15</v>
      </c>
      <c r="K405" s="291">
        <v>213.19</v>
      </c>
      <c r="L405" s="37"/>
      <c r="M405" s="276"/>
      <c r="N405" s="276"/>
      <c r="O405" s="293">
        <v>247.15</v>
      </c>
      <c r="P405" s="291">
        <v>256.83</v>
      </c>
    </row>
    <row r="406" spans="1:16" x14ac:dyDescent="0.25">
      <c r="A406" s="42" t="s">
        <v>3503</v>
      </c>
      <c r="B406" s="372"/>
      <c r="C406" s="384"/>
      <c r="D406" s="393"/>
      <c r="E406" s="393"/>
      <c r="F406" s="393"/>
      <c r="G406" s="393"/>
      <c r="H406" s="411"/>
      <c r="I406" s="415"/>
      <c r="J406" s="274"/>
      <c r="K406" s="418"/>
      <c r="L406" s="37"/>
      <c r="M406" s="289"/>
      <c r="N406" s="290"/>
      <c r="O406" s="276"/>
      <c r="P406" s="288"/>
    </row>
    <row r="407" spans="1:16" x14ac:dyDescent="0.25">
      <c r="A407" s="42" t="s">
        <v>3504</v>
      </c>
      <c r="B407" s="371">
        <v>209</v>
      </c>
      <c r="C407" s="382" t="s">
        <v>5278</v>
      </c>
      <c r="D407" s="389" t="s">
        <v>132</v>
      </c>
      <c r="E407" s="389" t="s">
        <v>134</v>
      </c>
      <c r="F407" s="389" t="s">
        <v>5279</v>
      </c>
      <c r="G407" s="389" t="s">
        <v>5280</v>
      </c>
      <c r="H407" s="409" t="s">
        <v>5281</v>
      </c>
      <c r="I407" s="389"/>
      <c r="J407" s="409" t="s">
        <v>5282</v>
      </c>
      <c r="K407" s="389"/>
      <c r="L407" s="37"/>
    </row>
    <row r="408" spans="1:16" x14ac:dyDescent="0.25">
      <c r="A408" s="42" t="s">
        <v>3505</v>
      </c>
      <c r="B408" s="260"/>
      <c r="C408" s="268"/>
      <c r="D408" s="248"/>
      <c r="E408" s="248"/>
      <c r="F408" s="248"/>
      <c r="G408" s="248"/>
      <c r="H408" s="413" t="s">
        <v>5283</v>
      </c>
      <c r="I408" s="416" t="s">
        <v>5284</v>
      </c>
      <c r="J408" s="413" t="s">
        <v>5283</v>
      </c>
      <c r="K408" s="420" t="s">
        <v>5284</v>
      </c>
      <c r="L408" s="37"/>
      <c r="M408" s="288"/>
      <c r="N408" s="290"/>
      <c r="O408" s="288"/>
      <c r="P408" s="289"/>
    </row>
    <row r="409" spans="1:16" ht="24" x14ac:dyDescent="0.3">
      <c r="A409" s="42" t="s">
        <v>3506</v>
      </c>
      <c r="B409" s="373"/>
      <c r="C409" s="385" t="s">
        <v>197</v>
      </c>
      <c r="D409" s="395" t="s">
        <v>1892</v>
      </c>
      <c r="E409" s="398" t="s">
        <v>5723</v>
      </c>
      <c r="F409" s="401" t="s">
        <v>160</v>
      </c>
      <c r="G409" s="405"/>
      <c r="H409" s="275"/>
      <c r="I409" s="219"/>
      <c r="J409" s="284">
        <v>82.3</v>
      </c>
      <c r="K409" s="287">
        <v>83.350000000000009</v>
      </c>
      <c r="L409" s="38"/>
      <c r="M409" s="276"/>
      <c r="N409" s="276"/>
      <c r="O409" s="284">
        <v>99.15</v>
      </c>
      <c r="P409" s="287">
        <v>100.42</v>
      </c>
    </row>
    <row r="410" spans="1:16" x14ac:dyDescent="0.25">
      <c r="A410" s="42" t="s">
        <v>3507</v>
      </c>
      <c r="B410" s="253"/>
      <c r="C410" s="266" t="s">
        <v>5285</v>
      </c>
      <c r="D410" s="211">
        <v>8</v>
      </c>
      <c r="E410" s="212" t="s">
        <v>5302</v>
      </c>
      <c r="F410" s="213" t="s">
        <v>86</v>
      </c>
      <c r="G410" s="279" t="s">
        <v>5420</v>
      </c>
      <c r="H410" s="282">
        <v>10.8</v>
      </c>
      <c r="I410" s="282">
        <v>12.5</v>
      </c>
      <c r="J410" s="282">
        <v>2.7</v>
      </c>
      <c r="K410" s="286">
        <v>3.12</v>
      </c>
      <c r="L410" s="37"/>
      <c r="M410" s="282">
        <v>13.02</v>
      </c>
      <c r="N410" s="282">
        <v>15.06</v>
      </c>
      <c r="O410" s="282">
        <v>3.26</v>
      </c>
      <c r="P410" s="286">
        <v>3.77</v>
      </c>
    </row>
    <row r="411" spans="1:16" x14ac:dyDescent="0.25">
      <c r="A411" s="42" t="s">
        <v>3508</v>
      </c>
      <c r="B411" s="254"/>
      <c r="C411" s="266" t="s">
        <v>5285</v>
      </c>
      <c r="D411" s="211">
        <v>4</v>
      </c>
      <c r="E411" s="212" t="s">
        <v>5288</v>
      </c>
      <c r="F411" s="213" t="s">
        <v>86</v>
      </c>
      <c r="G411" s="279" t="s">
        <v>5420</v>
      </c>
      <c r="H411" s="282">
        <v>15.99</v>
      </c>
      <c r="I411" s="282">
        <v>18.510000000000002</v>
      </c>
      <c r="J411" s="282">
        <v>4</v>
      </c>
      <c r="K411" s="286">
        <v>4.63</v>
      </c>
      <c r="L411" s="37"/>
      <c r="M411" s="282">
        <v>19.27</v>
      </c>
      <c r="N411" s="282">
        <v>22.3</v>
      </c>
      <c r="O411" s="282">
        <v>4.82</v>
      </c>
      <c r="P411" s="286">
        <v>5.58</v>
      </c>
    </row>
    <row r="412" spans="1:16" x14ac:dyDescent="0.25">
      <c r="A412" s="42" t="s">
        <v>3509</v>
      </c>
      <c r="B412" s="254"/>
      <c r="C412" s="380" t="s">
        <v>5290</v>
      </c>
      <c r="D412" s="387"/>
      <c r="E412" s="387"/>
      <c r="F412" s="387"/>
      <c r="G412" s="387"/>
      <c r="H412" s="406"/>
      <c r="I412" s="387"/>
      <c r="J412" s="293">
        <v>6.7</v>
      </c>
      <c r="K412" s="291">
        <v>7.76</v>
      </c>
      <c r="L412" s="37"/>
      <c r="M412" s="276"/>
      <c r="N412" s="276"/>
      <c r="O412" s="293">
        <v>8.08</v>
      </c>
      <c r="P412" s="291">
        <v>9.35</v>
      </c>
    </row>
    <row r="413" spans="1:16" x14ac:dyDescent="0.3">
      <c r="A413" s="42" t="s">
        <v>3510</v>
      </c>
      <c r="B413" s="254"/>
      <c r="C413" s="383" t="s">
        <v>5295</v>
      </c>
      <c r="D413" s="392">
        <v>37401</v>
      </c>
      <c r="E413" s="396" t="s">
        <v>5475</v>
      </c>
      <c r="F413" s="400" t="s">
        <v>160</v>
      </c>
      <c r="G413" s="403" t="s">
        <v>5301</v>
      </c>
      <c r="H413" s="410">
        <v>73.27</v>
      </c>
      <c r="I413" s="414">
        <v>73.27</v>
      </c>
      <c r="J413" s="282">
        <v>73.27</v>
      </c>
      <c r="K413" s="286">
        <v>73.27</v>
      </c>
      <c r="L413" s="38"/>
      <c r="M413" s="410">
        <v>88.27</v>
      </c>
      <c r="N413" s="414">
        <v>88.27</v>
      </c>
      <c r="O413" s="282">
        <v>88.27</v>
      </c>
      <c r="P413" s="286">
        <v>88.27</v>
      </c>
    </row>
    <row r="414" spans="1:16" x14ac:dyDescent="0.25">
      <c r="A414" s="42" t="s">
        <v>3511</v>
      </c>
      <c r="B414" s="254"/>
      <c r="C414" s="266" t="s">
        <v>5285</v>
      </c>
      <c r="D414" s="220">
        <v>2221</v>
      </c>
      <c r="E414" s="212" t="s">
        <v>5476</v>
      </c>
      <c r="F414" s="213" t="s">
        <v>5305</v>
      </c>
      <c r="G414" s="279" t="s">
        <v>5458</v>
      </c>
      <c r="H414" s="282">
        <v>0.57999999999999996</v>
      </c>
      <c r="I414" s="282">
        <v>0.57999999999999996</v>
      </c>
      <c r="J414" s="282">
        <v>2.3199999999999998</v>
      </c>
      <c r="K414" s="286">
        <v>2.3199999999999998</v>
      </c>
      <c r="L414" s="37"/>
      <c r="M414" s="282">
        <v>0.7</v>
      </c>
      <c r="N414" s="282">
        <v>0.7</v>
      </c>
      <c r="O414" s="282">
        <v>2.8</v>
      </c>
      <c r="P414" s="286">
        <v>2.8</v>
      </c>
    </row>
    <row r="415" spans="1:16" x14ac:dyDescent="0.25">
      <c r="A415" s="42" t="s">
        <v>3512</v>
      </c>
      <c r="B415" s="254"/>
      <c r="C415" s="380" t="s">
        <v>5291</v>
      </c>
      <c r="D415" s="387"/>
      <c r="E415" s="387"/>
      <c r="F415" s="387"/>
      <c r="G415" s="387"/>
      <c r="H415" s="406"/>
      <c r="I415" s="387"/>
      <c r="J415" s="293">
        <v>75.59</v>
      </c>
      <c r="K415" s="291">
        <v>75.59</v>
      </c>
      <c r="L415" s="37"/>
      <c r="M415" s="276"/>
      <c r="N415" s="276"/>
      <c r="O415" s="293">
        <v>91.07</v>
      </c>
      <c r="P415" s="291">
        <v>91.07</v>
      </c>
    </row>
    <row r="416" spans="1:16" x14ac:dyDescent="0.25">
      <c r="A416" s="42" t="s">
        <v>3513</v>
      </c>
      <c r="B416" s="372"/>
      <c r="C416" s="384"/>
      <c r="D416" s="393"/>
      <c r="E416" s="393"/>
      <c r="F416" s="393"/>
      <c r="G416" s="393"/>
      <c r="H416" s="411"/>
      <c r="I416" s="415"/>
      <c r="J416" s="274"/>
      <c r="K416" s="418"/>
      <c r="L416" s="37"/>
      <c r="M416" s="289"/>
      <c r="N416" s="290"/>
      <c r="O416" s="276"/>
      <c r="P416" s="288"/>
    </row>
    <row r="417" spans="1:16" x14ac:dyDescent="0.25">
      <c r="A417" s="42" t="s">
        <v>3514</v>
      </c>
      <c r="B417" s="371">
        <v>210</v>
      </c>
      <c r="C417" s="382" t="s">
        <v>5278</v>
      </c>
      <c r="D417" s="389" t="s">
        <v>132</v>
      </c>
      <c r="E417" s="389" t="s">
        <v>134</v>
      </c>
      <c r="F417" s="389" t="s">
        <v>5279</v>
      </c>
      <c r="G417" s="389" t="s">
        <v>5280</v>
      </c>
      <c r="H417" s="409" t="s">
        <v>5281</v>
      </c>
      <c r="I417" s="389"/>
      <c r="J417" s="409" t="s">
        <v>5282</v>
      </c>
      <c r="K417" s="389"/>
      <c r="L417" s="37"/>
    </row>
    <row r="418" spans="1:16" x14ac:dyDescent="0.25">
      <c r="A418" s="42" t="s">
        <v>3515</v>
      </c>
      <c r="B418" s="260"/>
      <c r="C418" s="268"/>
      <c r="D418" s="248"/>
      <c r="E418" s="248"/>
      <c r="F418" s="248"/>
      <c r="G418" s="248"/>
      <c r="H418" s="413" t="s">
        <v>5283</v>
      </c>
      <c r="I418" s="416" t="s">
        <v>5284</v>
      </c>
      <c r="J418" s="413" t="s">
        <v>5283</v>
      </c>
      <c r="K418" s="420" t="s">
        <v>5284</v>
      </c>
      <c r="L418" s="37"/>
      <c r="M418" s="288"/>
      <c r="N418" s="290"/>
      <c r="O418" s="288"/>
      <c r="P418" s="289"/>
    </row>
    <row r="419" spans="1:16" ht="24" x14ac:dyDescent="0.3">
      <c r="A419" s="42" t="s">
        <v>3516</v>
      </c>
      <c r="B419" s="373"/>
      <c r="C419" s="385" t="s">
        <v>197</v>
      </c>
      <c r="D419" s="395" t="s">
        <v>2833</v>
      </c>
      <c r="E419" s="398" t="s">
        <v>5724</v>
      </c>
      <c r="F419" s="401" t="s">
        <v>160</v>
      </c>
      <c r="G419" s="405"/>
      <c r="H419" s="275"/>
      <c r="I419" s="219"/>
      <c r="J419" s="284">
        <v>149.62</v>
      </c>
      <c r="K419" s="287">
        <v>154.45999999999998</v>
      </c>
      <c r="L419" s="38"/>
      <c r="M419" s="276"/>
      <c r="N419" s="276"/>
      <c r="O419" s="284">
        <v>180.25</v>
      </c>
      <c r="P419" s="287">
        <v>186.09</v>
      </c>
    </row>
    <row r="420" spans="1:16" x14ac:dyDescent="0.25">
      <c r="A420" s="42" t="s">
        <v>3517</v>
      </c>
      <c r="B420" s="253"/>
      <c r="C420" s="266" t="s">
        <v>5285</v>
      </c>
      <c r="D420" s="211">
        <v>8</v>
      </c>
      <c r="E420" s="212" t="s">
        <v>5302</v>
      </c>
      <c r="F420" s="213" t="s">
        <v>86</v>
      </c>
      <c r="G420" s="279" t="s">
        <v>5477</v>
      </c>
      <c r="H420" s="282">
        <v>10.8</v>
      </c>
      <c r="I420" s="282">
        <v>12.5</v>
      </c>
      <c r="J420" s="282">
        <v>12.42</v>
      </c>
      <c r="K420" s="286">
        <v>14.37</v>
      </c>
      <c r="L420" s="37"/>
      <c r="M420" s="282">
        <v>13.02</v>
      </c>
      <c r="N420" s="282">
        <v>15.06</v>
      </c>
      <c r="O420" s="282">
        <v>14.97</v>
      </c>
      <c r="P420" s="286">
        <v>17.32</v>
      </c>
    </row>
    <row r="421" spans="1:16" x14ac:dyDescent="0.25">
      <c r="A421" s="42" t="s">
        <v>3518</v>
      </c>
      <c r="B421" s="254"/>
      <c r="C421" s="266" t="s">
        <v>5285</v>
      </c>
      <c r="D421" s="211">
        <v>11</v>
      </c>
      <c r="E421" s="212" t="s">
        <v>5350</v>
      </c>
      <c r="F421" s="213" t="s">
        <v>86</v>
      </c>
      <c r="G421" s="279" t="s">
        <v>5477</v>
      </c>
      <c r="H421" s="282">
        <v>15.99</v>
      </c>
      <c r="I421" s="282">
        <v>18.510000000000002</v>
      </c>
      <c r="J421" s="282">
        <v>18.39</v>
      </c>
      <c r="K421" s="286">
        <v>21.29</v>
      </c>
      <c r="L421" s="37"/>
      <c r="M421" s="282">
        <v>19.27</v>
      </c>
      <c r="N421" s="282">
        <v>22.3</v>
      </c>
      <c r="O421" s="282">
        <v>22.16</v>
      </c>
      <c r="P421" s="286">
        <v>25.65</v>
      </c>
    </row>
    <row r="422" spans="1:16" x14ac:dyDescent="0.25">
      <c r="A422" s="42" t="s">
        <v>3519</v>
      </c>
      <c r="B422" s="254"/>
      <c r="C422" s="380" t="s">
        <v>5290</v>
      </c>
      <c r="D422" s="387"/>
      <c r="E422" s="387"/>
      <c r="F422" s="387"/>
      <c r="G422" s="387"/>
      <c r="H422" s="406"/>
      <c r="I422" s="387"/>
      <c r="J422" s="293">
        <v>30.82</v>
      </c>
      <c r="K422" s="291">
        <v>35.659999999999997</v>
      </c>
      <c r="L422" s="37"/>
      <c r="M422" s="276"/>
      <c r="N422" s="276"/>
      <c r="O422" s="293">
        <v>37.130000000000003</v>
      </c>
      <c r="P422" s="291">
        <v>42.97</v>
      </c>
    </row>
    <row r="423" spans="1:16" ht="36" x14ac:dyDescent="0.3">
      <c r="A423" s="42" t="s">
        <v>3520</v>
      </c>
      <c r="B423" s="254"/>
      <c r="C423" s="383" t="s">
        <v>5342</v>
      </c>
      <c r="D423" s="390" t="s">
        <v>5478</v>
      </c>
      <c r="E423" s="399" t="s">
        <v>5725</v>
      </c>
      <c r="F423" s="400" t="s">
        <v>160</v>
      </c>
      <c r="G423" s="403" t="s">
        <v>5301</v>
      </c>
      <c r="H423" s="410">
        <v>117.72</v>
      </c>
      <c r="I423" s="414">
        <v>117.72</v>
      </c>
      <c r="J423" s="282">
        <v>117.72</v>
      </c>
      <c r="K423" s="286">
        <v>117.72</v>
      </c>
      <c r="L423" s="38"/>
      <c r="M423" s="410">
        <v>141.82</v>
      </c>
      <c r="N423" s="414">
        <v>141.82</v>
      </c>
      <c r="O423" s="282">
        <v>141.82</v>
      </c>
      <c r="P423" s="286">
        <v>141.82</v>
      </c>
    </row>
    <row r="424" spans="1:16" x14ac:dyDescent="0.25">
      <c r="A424" s="42" t="s">
        <v>3521</v>
      </c>
      <c r="B424" s="254"/>
      <c r="C424" s="266" t="s">
        <v>5285</v>
      </c>
      <c r="D424" s="210" t="s">
        <v>5393</v>
      </c>
      <c r="E424" s="212" t="s">
        <v>5394</v>
      </c>
      <c r="F424" s="213" t="s">
        <v>5385</v>
      </c>
      <c r="G424" s="279" t="s">
        <v>5479</v>
      </c>
      <c r="H424" s="282">
        <v>0.38</v>
      </c>
      <c r="I424" s="282">
        <v>0.38</v>
      </c>
      <c r="J424" s="282">
        <v>1.07</v>
      </c>
      <c r="K424" s="286">
        <v>1.07</v>
      </c>
      <c r="L424" s="37"/>
      <c r="M424" s="282">
        <v>0.46</v>
      </c>
      <c r="N424" s="282">
        <v>0.46</v>
      </c>
      <c r="O424" s="282">
        <v>1.3</v>
      </c>
      <c r="P424" s="286">
        <v>1.3</v>
      </c>
    </row>
    <row r="425" spans="1:16" x14ac:dyDescent="0.25">
      <c r="A425" s="42" t="s">
        <v>3522</v>
      </c>
      <c r="B425" s="254"/>
      <c r="C425" s="380" t="s">
        <v>5291</v>
      </c>
      <c r="D425" s="387"/>
      <c r="E425" s="387"/>
      <c r="F425" s="387"/>
      <c r="G425" s="387"/>
      <c r="H425" s="406"/>
      <c r="I425" s="387"/>
      <c r="J425" s="293">
        <v>118.8</v>
      </c>
      <c r="K425" s="291">
        <v>118.8</v>
      </c>
      <c r="L425" s="37"/>
      <c r="M425" s="276"/>
      <c r="N425" s="276"/>
      <c r="O425" s="293">
        <v>143.12</v>
      </c>
      <c r="P425" s="291">
        <v>143.12</v>
      </c>
    </row>
    <row r="426" spans="1:16" x14ac:dyDescent="0.25">
      <c r="A426" s="42" t="s">
        <v>3523</v>
      </c>
      <c r="B426" s="376"/>
      <c r="C426" s="384"/>
      <c r="D426" s="259"/>
      <c r="E426" s="259"/>
      <c r="F426" s="259"/>
      <c r="G426" s="259"/>
      <c r="H426" s="426"/>
      <c r="I426" s="427"/>
      <c r="J426" s="412"/>
      <c r="K426" s="419"/>
      <c r="L426" s="225"/>
      <c r="M426" s="289"/>
      <c r="N426" s="290"/>
      <c r="O426" s="276"/>
      <c r="P426" s="288"/>
    </row>
    <row r="427" spans="1:16" x14ac:dyDescent="0.3">
      <c r="A427" s="42" t="s">
        <v>3524</v>
      </c>
      <c r="B427" s="371">
        <v>212</v>
      </c>
      <c r="C427" s="382" t="s">
        <v>5278</v>
      </c>
      <c r="D427" s="389" t="s">
        <v>132</v>
      </c>
      <c r="E427" s="389" t="s">
        <v>134</v>
      </c>
      <c r="F427" s="389" t="s">
        <v>5279</v>
      </c>
      <c r="G427" s="389" t="s">
        <v>5280</v>
      </c>
      <c r="H427" s="409" t="s">
        <v>5281</v>
      </c>
      <c r="I427" s="389"/>
      <c r="J427" s="409" t="s">
        <v>5282</v>
      </c>
      <c r="K427" s="389"/>
    </row>
    <row r="428" spans="1:16" x14ac:dyDescent="0.3">
      <c r="A428" s="42" t="s">
        <v>3525</v>
      </c>
      <c r="B428" s="260"/>
      <c r="C428" s="268"/>
      <c r="D428" s="248"/>
      <c r="E428" s="248"/>
      <c r="F428" s="248"/>
      <c r="G428" s="248"/>
      <c r="H428" s="413" t="s">
        <v>5283</v>
      </c>
      <c r="I428" s="416" t="s">
        <v>5284</v>
      </c>
      <c r="J428" s="413" t="s">
        <v>5283</v>
      </c>
      <c r="K428" s="420" t="s">
        <v>5284</v>
      </c>
      <c r="M428" s="288"/>
      <c r="N428" s="290"/>
      <c r="O428" s="288"/>
      <c r="P428" s="289"/>
    </row>
    <row r="429" spans="1:16" x14ac:dyDescent="0.3">
      <c r="A429" s="42" t="s">
        <v>3526</v>
      </c>
      <c r="B429" s="373"/>
      <c r="C429" s="385" t="s">
        <v>197</v>
      </c>
      <c r="D429" s="395" t="s">
        <v>2808</v>
      </c>
      <c r="E429" s="397" t="s">
        <v>2809</v>
      </c>
      <c r="F429" s="401" t="s">
        <v>160</v>
      </c>
      <c r="G429" s="405"/>
      <c r="H429" s="275"/>
      <c r="I429" s="219"/>
      <c r="J429" s="284">
        <v>10.66</v>
      </c>
      <c r="K429" s="287">
        <v>11.34</v>
      </c>
      <c r="M429" s="276"/>
      <c r="N429" s="276"/>
      <c r="O429" s="284">
        <v>12.85</v>
      </c>
      <c r="P429" s="287">
        <v>13.67</v>
      </c>
    </row>
    <row r="430" spans="1:16" x14ac:dyDescent="0.3">
      <c r="A430" s="42" t="s">
        <v>3527</v>
      </c>
      <c r="B430" s="253"/>
      <c r="C430" s="266" t="s">
        <v>5285</v>
      </c>
      <c r="D430" s="211">
        <v>8</v>
      </c>
      <c r="E430" s="212" t="s">
        <v>5302</v>
      </c>
      <c r="F430" s="213" t="s">
        <v>86</v>
      </c>
      <c r="G430" s="279" t="s">
        <v>5480</v>
      </c>
      <c r="H430" s="282">
        <v>10.8</v>
      </c>
      <c r="I430" s="282">
        <v>12.5</v>
      </c>
      <c r="J430" s="282">
        <v>1.72</v>
      </c>
      <c r="K430" s="286">
        <v>2</v>
      </c>
      <c r="M430" s="282">
        <v>13.02</v>
      </c>
      <c r="N430" s="282">
        <v>15.06</v>
      </c>
      <c r="O430" s="282">
        <v>2.08</v>
      </c>
      <c r="P430" s="286">
        <v>2.41</v>
      </c>
    </row>
    <row r="431" spans="1:16" x14ac:dyDescent="0.3">
      <c r="A431" s="42" t="s">
        <v>3528</v>
      </c>
      <c r="B431" s="254"/>
      <c r="C431" s="266" t="s">
        <v>5285</v>
      </c>
      <c r="D431" s="211">
        <v>11</v>
      </c>
      <c r="E431" s="212" t="s">
        <v>5350</v>
      </c>
      <c r="F431" s="213" t="s">
        <v>86</v>
      </c>
      <c r="G431" s="279" t="s">
        <v>5480</v>
      </c>
      <c r="H431" s="282">
        <v>15.99</v>
      </c>
      <c r="I431" s="282">
        <v>18.510000000000002</v>
      </c>
      <c r="J431" s="282">
        <v>2.5499999999999998</v>
      </c>
      <c r="K431" s="286">
        <v>2.96</v>
      </c>
      <c r="M431" s="282">
        <v>19.27</v>
      </c>
      <c r="N431" s="282">
        <v>22.3</v>
      </c>
      <c r="O431" s="282">
        <v>3.08</v>
      </c>
      <c r="P431" s="286">
        <v>3.57</v>
      </c>
    </row>
    <row r="432" spans="1:16" x14ac:dyDescent="0.3">
      <c r="A432" s="42" t="s">
        <v>3529</v>
      </c>
      <c r="B432" s="254"/>
      <c r="C432" s="380" t="s">
        <v>5290</v>
      </c>
      <c r="D432" s="387"/>
      <c r="E432" s="387"/>
      <c r="F432" s="387"/>
      <c r="G432" s="387"/>
      <c r="H432" s="406"/>
      <c r="I432" s="387"/>
      <c r="J432" s="293">
        <v>4.28</v>
      </c>
      <c r="K432" s="291">
        <v>4.96</v>
      </c>
      <c r="M432" s="276"/>
      <c r="N432" s="276"/>
      <c r="O432" s="293">
        <v>5.16</v>
      </c>
      <c r="P432" s="291">
        <v>5.98</v>
      </c>
    </row>
    <row r="433" spans="1:16" x14ac:dyDescent="0.3">
      <c r="A433" s="42" t="s">
        <v>3530</v>
      </c>
      <c r="B433" s="254"/>
      <c r="C433" s="383" t="s">
        <v>5295</v>
      </c>
      <c r="D433" s="392">
        <v>4186</v>
      </c>
      <c r="E433" s="396" t="s">
        <v>5481</v>
      </c>
      <c r="F433" s="400" t="s">
        <v>160</v>
      </c>
      <c r="G433" s="403" t="s">
        <v>5301</v>
      </c>
      <c r="H433" s="410">
        <v>6.38</v>
      </c>
      <c r="I433" s="414">
        <v>6.38</v>
      </c>
      <c r="J433" s="282">
        <v>6.38</v>
      </c>
      <c r="K433" s="286">
        <v>6.38</v>
      </c>
      <c r="M433" s="410">
        <v>7.69</v>
      </c>
      <c r="N433" s="414">
        <v>7.69</v>
      </c>
      <c r="O433" s="282">
        <v>7.69</v>
      </c>
      <c r="P433" s="286">
        <v>7.69</v>
      </c>
    </row>
    <row r="434" spans="1:16" x14ac:dyDescent="0.3">
      <c r="A434" s="42" t="s">
        <v>3531</v>
      </c>
      <c r="B434" s="254"/>
      <c r="C434" s="380" t="s">
        <v>5291</v>
      </c>
      <c r="D434" s="387"/>
      <c r="E434" s="387"/>
      <c r="F434" s="387"/>
      <c r="G434" s="387"/>
      <c r="H434" s="406"/>
      <c r="I434" s="387"/>
      <c r="J434" s="293">
        <v>6.38</v>
      </c>
      <c r="K434" s="291">
        <v>6.38</v>
      </c>
      <c r="M434" s="276"/>
      <c r="N434" s="276"/>
      <c r="O434" s="293">
        <v>7.69</v>
      </c>
      <c r="P434" s="291">
        <v>7.69</v>
      </c>
    </row>
    <row r="435" spans="1:16" x14ac:dyDescent="0.25">
      <c r="A435" s="42" t="s">
        <v>3532</v>
      </c>
      <c r="B435" s="372"/>
      <c r="C435" s="384"/>
      <c r="D435" s="393"/>
      <c r="E435" s="393"/>
      <c r="F435" s="393"/>
      <c r="G435" s="393"/>
      <c r="H435" s="411"/>
      <c r="I435" s="415"/>
      <c r="J435" s="274"/>
      <c r="K435" s="418"/>
      <c r="M435" s="289"/>
      <c r="N435" s="290"/>
      <c r="O435" s="276"/>
      <c r="P435" s="288"/>
    </row>
    <row r="436" spans="1:16" x14ac:dyDescent="0.3">
      <c r="A436" s="42" t="s">
        <v>3533</v>
      </c>
      <c r="B436" s="371">
        <v>213</v>
      </c>
      <c r="C436" s="382" t="s">
        <v>5278</v>
      </c>
      <c r="D436" s="389" t="s">
        <v>132</v>
      </c>
      <c r="E436" s="389" t="s">
        <v>134</v>
      </c>
      <c r="F436" s="389" t="s">
        <v>5279</v>
      </c>
      <c r="G436" s="389" t="s">
        <v>5280</v>
      </c>
      <c r="H436" s="409" t="s">
        <v>5281</v>
      </c>
      <c r="I436" s="389"/>
      <c r="J436" s="409" t="s">
        <v>5282</v>
      </c>
      <c r="K436" s="389"/>
    </row>
    <row r="437" spans="1:16" x14ac:dyDescent="0.3">
      <c r="A437" s="42" t="s">
        <v>3534</v>
      </c>
      <c r="B437" s="260"/>
      <c r="C437" s="268"/>
      <c r="D437" s="248"/>
      <c r="E437" s="248"/>
      <c r="F437" s="248"/>
      <c r="G437" s="248"/>
      <c r="H437" s="413" t="s">
        <v>5283</v>
      </c>
      <c r="I437" s="416" t="s">
        <v>5284</v>
      </c>
      <c r="J437" s="413" t="s">
        <v>5283</v>
      </c>
      <c r="K437" s="420" t="s">
        <v>5284</v>
      </c>
      <c r="M437" s="288"/>
      <c r="N437" s="290"/>
      <c r="O437" s="288"/>
      <c r="P437" s="289"/>
    </row>
    <row r="438" spans="1:16" x14ac:dyDescent="0.3">
      <c r="A438" s="42" t="s">
        <v>3535</v>
      </c>
      <c r="B438" s="373"/>
      <c r="C438" s="385" t="s">
        <v>197</v>
      </c>
      <c r="D438" s="395" t="s">
        <v>2811</v>
      </c>
      <c r="E438" s="397" t="s">
        <v>2812</v>
      </c>
      <c r="F438" s="401" t="s">
        <v>160</v>
      </c>
      <c r="G438" s="405"/>
      <c r="H438" s="275"/>
      <c r="I438" s="219"/>
      <c r="J438" s="284">
        <v>12.6</v>
      </c>
      <c r="K438" s="287">
        <v>13.27</v>
      </c>
      <c r="M438" s="276"/>
      <c r="N438" s="276"/>
      <c r="O438" s="284">
        <v>15.18</v>
      </c>
      <c r="P438" s="287">
        <v>16</v>
      </c>
    </row>
    <row r="439" spans="1:16" x14ac:dyDescent="0.3">
      <c r="A439" s="42" t="s">
        <v>3536</v>
      </c>
      <c r="B439" s="253"/>
      <c r="C439" s="266" t="s">
        <v>5285</v>
      </c>
      <c r="D439" s="211">
        <v>8</v>
      </c>
      <c r="E439" s="212" t="s">
        <v>5302</v>
      </c>
      <c r="F439" s="213" t="s">
        <v>86</v>
      </c>
      <c r="G439" s="279" t="s">
        <v>5480</v>
      </c>
      <c r="H439" s="282">
        <v>10.8</v>
      </c>
      <c r="I439" s="282">
        <v>12.5</v>
      </c>
      <c r="J439" s="282">
        <v>1.72</v>
      </c>
      <c r="K439" s="286">
        <v>2</v>
      </c>
      <c r="M439" s="282">
        <v>13.02</v>
      </c>
      <c r="N439" s="282">
        <v>15.06</v>
      </c>
      <c r="O439" s="282">
        <v>2.08</v>
      </c>
      <c r="P439" s="286">
        <v>2.41</v>
      </c>
    </row>
    <row r="440" spans="1:16" x14ac:dyDescent="0.3">
      <c r="A440" s="42" t="s">
        <v>3537</v>
      </c>
      <c r="B440" s="254"/>
      <c r="C440" s="266" t="s">
        <v>5285</v>
      </c>
      <c r="D440" s="211">
        <v>11</v>
      </c>
      <c r="E440" s="212" t="s">
        <v>5350</v>
      </c>
      <c r="F440" s="213" t="s">
        <v>86</v>
      </c>
      <c r="G440" s="279" t="s">
        <v>5480</v>
      </c>
      <c r="H440" s="282">
        <v>15.99</v>
      </c>
      <c r="I440" s="282">
        <v>18.510000000000002</v>
      </c>
      <c r="J440" s="282">
        <v>2.5499999999999998</v>
      </c>
      <c r="K440" s="286">
        <v>2.96</v>
      </c>
      <c r="M440" s="282">
        <v>19.27</v>
      </c>
      <c r="N440" s="282">
        <v>22.3</v>
      </c>
      <c r="O440" s="282">
        <v>3.08</v>
      </c>
      <c r="P440" s="286">
        <v>3.57</v>
      </c>
    </row>
    <row r="441" spans="1:16" x14ac:dyDescent="0.3">
      <c r="A441" s="42" t="s">
        <v>3538</v>
      </c>
      <c r="B441" s="254"/>
      <c r="C441" s="380" t="s">
        <v>5290</v>
      </c>
      <c r="D441" s="387"/>
      <c r="E441" s="387"/>
      <c r="F441" s="387"/>
      <c r="G441" s="387"/>
      <c r="H441" s="406"/>
      <c r="I441" s="387"/>
      <c r="J441" s="293">
        <v>4.28</v>
      </c>
      <c r="K441" s="291">
        <v>4.96</v>
      </c>
      <c r="M441" s="276"/>
      <c r="N441" s="276"/>
      <c r="O441" s="293">
        <v>5.16</v>
      </c>
      <c r="P441" s="291">
        <v>5.98</v>
      </c>
    </row>
    <row r="442" spans="1:16" x14ac:dyDescent="0.3">
      <c r="A442" s="42" t="s">
        <v>3539</v>
      </c>
      <c r="B442" s="254"/>
      <c r="C442" s="383" t="s">
        <v>5295</v>
      </c>
      <c r="D442" s="392">
        <v>4187</v>
      </c>
      <c r="E442" s="396" t="s">
        <v>5482</v>
      </c>
      <c r="F442" s="400" t="s">
        <v>160</v>
      </c>
      <c r="G442" s="403" t="s">
        <v>5301</v>
      </c>
      <c r="H442" s="410">
        <v>8.31</v>
      </c>
      <c r="I442" s="414">
        <v>8.31</v>
      </c>
      <c r="J442" s="282">
        <v>8.31</v>
      </c>
      <c r="K442" s="286">
        <v>8.31</v>
      </c>
      <c r="M442" s="410">
        <v>10.02</v>
      </c>
      <c r="N442" s="414">
        <v>10.02</v>
      </c>
      <c r="O442" s="282">
        <v>10.02</v>
      </c>
      <c r="P442" s="286">
        <v>10.02</v>
      </c>
    </row>
    <row r="443" spans="1:16" x14ac:dyDescent="0.3">
      <c r="A443" s="42" t="s">
        <v>3540</v>
      </c>
      <c r="B443" s="254"/>
      <c r="C443" s="380" t="s">
        <v>5291</v>
      </c>
      <c r="D443" s="387"/>
      <c r="E443" s="387"/>
      <c r="F443" s="387"/>
      <c r="G443" s="387"/>
      <c r="H443" s="406"/>
      <c r="I443" s="387"/>
      <c r="J443" s="293">
        <v>8.31</v>
      </c>
      <c r="K443" s="291">
        <v>8.31</v>
      </c>
      <c r="M443" s="276"/>
      <c r="N443" s="276"/>
      <c r="O443" s="293">
        <v>10.02</v>
      </c>
      <c r="P443" s="291">
        <v>10.02</v>
      </c>
    </row>
    <row r="444" spans="1:16" x14ac:dyDescent="0.25">
      <c r="A444" s="42" t="s">
        <v>3541</v>
      </c>
      <c r="B444" s="372"/>
      <c r="C444" s="384"/>
      <c r="D444" s="393"/>
      <c r="E444" s="393"/>
      <c r="F444" s="393"/>
      <c r="G444" s="393"/>
      <c r="H444" s="411"/>
      <c r="I444" s="415"/>
      <c r="J444" s="274"/>
      <c r="K444" s="418"/>
      <c r="M444" s="289"/>
      <c r="N444" s="290"/>
      <c r="O444" s="276"/>
      <c r="P444" s="288"/>
    </row>
    <row r="445" spans="1:16" x14ac:dyDescent="0.3">
      <c r="A445" s="42" t="s">
        <v>3542</v>
      </c>
      <c r="B445" s="371">
        <v>217</v>
      </c>
      <c r="C445" s="382" t="s">
        <v>5278</v>
      </c>
      <c r="D445" s="389" t="s">
        <v>132</v>
      </c>
      <c r="E445" s="389" t="s">
        <v>134</v>
      </c>
      <c r="F445" s="389" t="s">
        <v>5279</v>
      </c>
      <c r="G445" s="389" t="s">
        <v>5280</v>
      </c>
      <c r="H445" s="409" t="s">
        <v>5281</v>
      </c>
      <c r="I445" s="389"/>
      <c r="J445" s="409" t="s">
        <v>5282</v>
      </c>
      <c r="K445" s="389"/>
    </row>
    <row r="446" spans="1:16" x14ac:dyDescent="0.3">
      <c r="A446" s="42" t="s">
        <v>3543</v>
      </c>
      <c r="B446" s="260"/>
      <c r="C446" s="268"/>
      <c r="D446" s="248"/>
      <c r="E446" s="248"/>
      <c r="F446" s="248"/>
      <c r="G446" s="248"/>
      <c r="H446" s="413" t="s">
        <v>5283</v>
      </c>
      <c r="I446" s="416" t="s">
        <v>5284</v>
      </c>
      <c r="J446" s="413" t="s">
        <v>5283</v>
      </c>
      <c r="K446" s="420" t="s">
        <v>5284</v>
      </c>
      <c r="M446" s="288"/>
      <c r="N446" s="290"/>
      <c r="O446" s="288"/>
      <c r="P446" s="289"/>
    </row>
    <row r="447" spans="1:16" ht="24" x14ac:dyDescent="0.3">
      <c r="A447" s="42" t="s">
        <v>3544</v>
      </c>
      <c r="B447" s="373"/>
      <c r="C447" s="385" t="s">
        <v>197</v>
      </c>
      <c r="D447" s="395" t="s">
        <v>1099</v>
      </c>
      <c r="E447" s="398" t="s">
        <v>5726</v>
      </c>
      <c r="F447" s="401" t="s">
        <v>160</v>
      </c>
      <c r="G447" s="405"/>
      <c r="H447" s="275"/>
      <c r="I447" s="219"/>
      <c r="J447" s="284">
        <v>31.63</v>
      </c>
      <c r="K447" s="287">
        <v>31.63</v>
      </c>
      <c r="M447" s="276"/>
      <c r="N447" s="276"/>
      <c r="O447" s="284">
        <v>38.11</v>
      </c>
      <c r="P447" s="287">
        <v>38.11</v>
      </c>
    </row>
    <row r="448" spans="1:16" x14ac:dyDescent="0.3">
      <c r="A448" s="42" t="s">
        <v>3545</v>
      </c>
      <c r="B448" s="253"/>
      <c r="C448" s="380" t="s">
        <v>5290</v>
      </c>
      <c r="D448" s="387"/>
      <c r="E448" s="387"/>
      <c r="F448" s="387"/>
      <c r="G448" s="387"/>
      <c r="H448" s="406"/>
      <c r="I448" s="387"/>
      <c r="J448" s="293">
        <v>0</v>
      </c>
      <c r="K448" s="291">
        <v>0</v>
      </c>
      <c r="M448" s="276"/>
      <c r="N448" s="276"/>
      <c r="O448" s="293">
        <v>0</v>
      </c>
      <c r="P448" s="291">
        <v>0</v>
      </c>
    </row>
    <row r="449" spans="1:16" ht="24" x14ac:dyDescent="0.3">
      <c r="A449" s="42" t="s">
        <v>3546</v>
      </c>
      <c r="B449" s="254"/>
      <c r="C449" s="383" t="s">
        <v>5342</v>
      </c>
      <c r="D449" s="390" t="s">
        <v>5483</v>
      </c>
      <c r="E449" s="399" t="s">
        <v>5727</v>
      </c>
      <c r="F449" s="400" t="s">
        <v>5461</v>
      </c>
      <c r="G449" s="403" t="s">
        <v>5301</v>
      </c>
      <c r="H449" s="410">
        <v>31.63</v>
      </c>
      <c r="I449" s="414">
        <v>31.63</v>
      </c>
      <c r="J449" s="282">
        <v>31.63</v>
      </c>
      <c r="K449" s="286">
        <v>31.63</v>
      </c>
      <c r="M449" s="410">
        <v>38.11</v>
      </c>
      <c r="N449" s="414">
        <v>38.11</v>
      </c>
      <c r="O449" s="282">
        <v>38.11</v>
      </c>
      <c r="P449" s="286">
        <v>38.11</v>
      </c>
    </row>
    <row r="450" spans="1:16" x14ac:dyDescent="0.3">
      <c r="A450" s="42" t="s">
        <v>3547</v>
      </c>
      <c r="B450" s="254"/>
      <c r="C450" s="380" t="s">
        <v>5291</v>
      </c>
      <c r="D450" s="387"/>
      <c r="E450" s="387"/>
      <c r="F450" s="387"/>
      <c r="G450" s="387"/>
      <c r="H450" s="406"/>
      <c r="I450" s="387"/>
      <c r="J450" s="293">
        <v>31.63</v>
      </c>
      <c r="K450" s="291">
        <v>31.63</v>
      </c>
      <c r="M450" s="276"/>
      <c r="N450" s="276"/>
      <c r="O450" s="293">
        <v>38.11</v>
      </c>
      <c r="P450" s="291">
        <v>38.11</v>
      </c>
    </row>
    <row r="451" spans="1:16" x14ac:dyDescent="0.3">
      <c r="A451" s="42" t="s">
        <v>3548</v>
      </c>
      <c r="B451" s="379">
        <v>235</v>
      </c>
      <c r="C451" s="381" t="s">
        <v>5278</v>
      </c>
      <c r="D451" s="250" t="s">
        <v>132</v>
      </c>
      <c r="E451" s="250" t="s">
        <v>134</v>
      </c>
      <c r="F451" s="250" t="s">
        <v>5279</v>
      </c>
      <c r="G451" s="250" t="s">
        <v>5280</v>
      </c>
      <c r="H451" s="407" t="s">
        <v>5281</v>
      </c>
      <c r="I451" s="249"/>
      <c r="J451" s="408" t="s">
        <v>5282</v>
      </c>
      <c r="K451" s="417"/>
      <c r="M451" s="289"/>
      <c r="N451" s="290"/>
      <c r="O451" s="276"/>
      <c r="P451" s="288"/>
    </row>
    <row r="452" spans="1:16" x14ac:dyDescent="0.3">
      <c r="A452" s="42" t="s">
        <v>3549</v>
      </c>
      <c r="B452" s="260"/>
      <c r="C452" s="268"/>
      <c r="D452" s="248"/>
      <c r="E452" s="248"/>
      <c r="F452" s="248"/>
      <c r="G452" s="248"/>
      <c r="H452" s="413" t="s">
        <v>5283</v>
      </c>
      <c r="I452" s="416" t="s">
        <v>5284</v>
      </c>
      <c r="J452" s="413" t="s">
        <v>5283</v>
      </c>
      <c r="K452" s="420" t="s">
        <v>5284</v>
      </c>
      <c r="M452" s="288"/>
      <c r="N452" s="290"/>
      <c r="O452" s="288"/>
      <c r="P452" s="289"/>
    </row>
    <row r="453" spans="1:16" ht="24" x14ac:dyDescent="0.3">
      <c r="A453" s="42" t="s">
        <v>3550</v>
      </c>
      <c r="B453" s="373"/>
      <c r="C453" s="385" t="s">
        <v>197</v>
      </c>
      <c r="D453" s="395" t="s">
        <v>952</v>
      </c>
      <c r="E453" s="398" t="s">
        <v>5728</v>
      </c>
      <c r="F453" s="401" t="s">
        <v>160</v>
      </c>
      <c r="G453" s="405"/>
      <c r="H453" s="275"/>
      <c r="I453" s="219"/>
      <c r="J453" s="284">
        <v>22.52</v>
      </c>
      <c r="K453" s="287">
        <v>22.639999999999997</v>
      </c>
      <c r="M453" s="276"/>
      <c r="N453" s="276"/>
      <c r="O453" s="284">
        <v>27.13</v>
      </c>
      <c r="P453" s="287">
        <v>27.29</v>
      </c>
    </row>
    <row r="454" spans="1:16" x14ac:dyDescent="0.3">
      <c r="A454" s="42" t="s">
        <v>3551</v>
      </c>
      <c r="B454" s="253"/>
      <c r="C454" s="266" t="s">
        <v>5285</v>
      </c>
      <c r="D454" s="211">
        <v>5</v>
      </c>
      <c r="E454" s="212" t="s">
        <v>5286</v>
      </c>
      <c r="F454" s="213" t="s">
        <v>86</v>
      </c>
      <c r="G454" s="279" t="s">
        <v>5304</v>
      </c>
      <c r="H454" s="282">
        <v>9.57</v>
      </c>
      <c r="I454" s="282">
        <v>11.07</v>
      </c>
      <c r="J454" s="282">
        <v>0.86</v>
      </c>
      <c r="K454" s="286">
        <v>0.99</v>
      </c>
      <c r="M454" s="282">
        <v>11.53</v>
      </c>
      <c r="N454" s="282">
        <v>13.34</v>
      </c>
      <c r="O454" s="282">
        <v>1.04</v>
      </c>
      <c r="P454" s="286">
        <v>1.2</v>
      </c>
    </row>
    <row r="455" spans="1:16" x14ac:dyDescent="0.3">
      <c r="A455" s="42" t="s">
        <v>3552</v>
      </c>
      <c r="B455" s="254"/>
      <c r="C455" s="380" t="s">
        <v>5290</v>
      </c>
      <c r="D455" s="387"/>
      <c r="E455" s="387"/>
      <c r="F455" s="387"/>
      <c r="G455" s="387"/>
      <c r="H455" s="406"/>
      <c r="I455" s="387"/>
      <c r="J455" s="293">
        <v>0.86</v>
      </c>
      <c r="K455" s="291">
        <v>0.99</v>
      </c>
      <c r="M455" s="276"/>
      <c r="N455" s="276"/>
      <c r="O455" s="293">
        <v>1.04</v>
      </c>
      <c r="P455" s="291">
        <v>1.2</v>
      </c>
    </row>
    <row r="456" spans="1:16" x14ac:dyDescent="0.3">
      <c r="A456" s="42" t="s">
        <v>3553</v>
      </c>
      <c r="B456" s="254"/>
      <c r="C456" s="383" t="s">
        <v>5285</v>
      </c>
      <c r="D456" s="392">
        <v>3070</v>
      </c>
      <c r="E456" s="396" t="s">
        <v>363</v>
      </c>
      <c r="F456" s="400" t="s">
        <v>5305</v>
      </c>
      <c r="G456" s="403" t="s">
        <v>5289</v>
      </c>
      <c r="H456" s="410">
        <v>0.14000000000000001</v>
      </c>
      <c r="I456" s="414">
        <v>0.14000000000000001</v>
      </c>
      <c r="J456" s="282">
        <v>0.28999999999999998</v>
      </c>
      <c r="K456" s="286">
        <v>0.28999999999999998</v>
      </c>
      <c r="M456" s="410">
        <v>0.18</v>
      </c>
      <c r="N456" s="414">
        <v>0.18</v>
      </c>
      <c r="O456" s="282">
        <v>0.36</v>
      </c>
      <c r="P456" s="286">
        <v>0.36</v>
      </c>
    </row>
    <row r="457" spans="1:16" x14ac:dyDescent="0.3">
      <c r="A457" s="42" t="s">
        <v>3554</v>
      </c>
      <c r="B457" s="254"/>
      <c r="C457" s="266" t="s">
        <v>5285</v>
      </c>
      <c r="D457" s="220">
        <v>3393</v>
      </c>
      <c r="E457" s="212" t="s">
        <v>365</v>
      </c>
      <c r="F457" s="213" t="s">
        <v>5305</v>
      </c>
      <c r="G457" s="279" t="s">
        <v>5289</v>
      </c>
      <c r="H457" s="282">
        <v>0.09</v>
      </c>
      <c r="I457" s="282">
        <v>0.09</v>
      </c>
      <c r="J457" s="282">
        <v>0.19</v>
      </c>
      <c r="K457" s="286">
        <v>0.19</v>
      </c>
      <c r="M457" s="282">
        <v>0.12</v>
      </c>
      <c r="N457" s="282">
        <v>0.12</v>
      </c>
      <c r="O457" s="282">
        <v>0.24</v>
      </c>
      <c r="P457" s="286">
        <v>0.24</v>
      </c>
    </row>
    <row r="458" spans="1:16" ht="48" x14ac:dyDescent="0.3">
      <c r="A458" s="42" t="s">
        <v>3555</v>
      </c>
      <c r="B458" s="254"/>
      <c r="C458" s="269" t="s">
        <v>5295</v>
      </c>
      <c r="D458" s="215">
        <v>37556</v>
      </c>
      <c r="E458" s="216" t="s">
        <v>5702</v>
      </c>
      <c r="F458" s="217" t="s">
        <v>160</v>
      </c>
      <c r="G458" s="279" t="s">
        <v>5301</v>
      </c>
      <c r="H458" s="282">
        <v>21.15</v>
      </c>
      <c r="I458" s="282">
        <v>21.15</v>
      </c>
      <c r="J458" s="282">
        <v>21.15</v>
      </c>
      <c r="K458" s="286">
        <v>21.15</v>
      </c>
      <c r="M458" s="282">
        <v>25.49</v>
      </c>
      <c r="N458" s="282">
        <v>25.49</v>
      </c>
      <c r="O458" s="282">
        <v>25.49</v>
      </c>
      <c r="P458" s="286">
        <v>25.49</v>
      </c>
    </row>
    <row r="459" spans="1:16" x14ac:dyDescent="0.3">
      <c r="A459" s="42" t="s">
        <v>3556</v>
      </c>
      <c r="B459" s="254"/>
      <c r="C459" s="380" t="s">
        <v>5291</v>
      </c>
      <c r="D459" s="387"/>
      <c r="E459" s="387"/>
      <c r="F459" s="387"/>
      <c r="G459" s="387"/>
      <c r="H459" s="406"/>
      <c r="I459" s="387"/>
      <c r="J459" s="293">
        <v>21.65</v>
      </c>
      <c r="K459" s="291">
        <v>21.65</v>
      </c>
      <c r="M459" s="276"/>
      <c r="N459" s="276"/>
      <c r="O459" s="293">
        <v>26.09</v>
      </c>
      <c r="P459" s="291">
        <v>26.09</v>
      </c>
    </row>
    <row r="460" spans="1:16" x14ac:dyDescent="0.25">
      <c r="A460" s="42" t="s">
        <v>3557</v>
      </c>
      <c r="B460" s="372"/>
      <c r="C460" s="384"/>
      <c r="D460" s="393"/>
      <c r="E460" s="393"/>
      <c r="F460" s="393"/>
      <c r="G460" s="393"/>
      <c r="H460" s="411"/>
      <c r="I460" s="415"/>
      <c r="J460" s="274"/>
      <c r="K460" s="418"/>
      <c r="M460" s="289"/>
      <c r="N460" s="290"/>
      <c r="O460" s="276"/>
      <c r="P460" s="288"/>
    </row>
    <row r="461" spans="1:16" x14ac:dyDescent="0.3">
      <c r="A461" s="42" t="s">
        <v>3558</v>
      </c>
      <c r="B461" s="371">
        <v>236</v>
      </c>
      <c r="C461" s="382" t="s">
        <v>5278</v>
      </c>
      <c r="D461" s="389" t="s">
        <v>132</v>
      </c>
      <c r="E461" s="389" t="s">
        <v>134</v>
      </c>
      <c r="F461" s="389" t="s">
        <v>5279</v>
      </c>
      <c r="G461" s="389" t="s">
        <v>5280</v>
      </c>
      <c r="H461" s="409" t="s">
        <v>5281</v>
      </c>
      <c r="I461" s="389"/>
      <c r="J461" s="409" t="s">
        <v>5282</v>
      </c>
      <c r="K461" s="389"/>
    </row>
    <row r="462" spans="1:16" x14ac:dyDescent="0.3">
      <c r="A462" s="42" t="s">
        <v>3559</v>
      </c>
      <c r="B462" s="260"/>
      <c r="C462" s="268"/>
      <c r="D462" s="248"/>
      <c r="E462" s="248"/>
      <c r="F462" s="248"/>
      <c r="G462" s="248"/>
      <c r="H462" s="413" t="s">
        <v>5283</v>
      </c>
      <c r="I462" s="416" t="s">
        <v>5284</v>
      </c>
      <c r="J462" s="413" t="s">
        <v>5283</v>
      </c>
      <c r="K462" s="420" t="s">
        <v>5284</v>
      </c>
      <c r="M462" s="288"/>
      <c r="N462" s="290"/>
      <c r="O462" s="288"/>
      <c r="P462" s="289"/>
    </row>
    <row r="463" spans="1:16" ht="24" x14ac:dyDescent="0.3">
      <c r="A463" s="42" t="s">
        <v>3560</v>
      </c>
      <c r="B463" s="373"/>
      <c r="C463" s="385" t="s">
        <v>197</v>
      </c>
      <c r="D463" s="395" t="s">
        <v>955</v>
      </c>
      <c r="E463" s="398" t="s">
        <v>5729</v>
      </c>
      <c r="F463" s="401" t="s">
        <v>160</v>
      </c>
      <c r="G463" s="405"/>
      <c r="H463" s="275"/>
      <c r="I463" s="219"/>
      <c r="J463" s="284">
        <v>22.52</v>
      </c>
      <c r="K463" s="287">
        <v>22.639999999999997</v>
      </c>
      <c r="M463" s="276"/>
      <c r="N463" s="276"/>
      <c r="O463" s="284">
        <v>27.13</v>
      </c>
      <c r="P463" s="287">
        <v>27.29</v>
      </c>
    </row>
    <row r="464" spans="1:16" x14ac:dyDescent="0.3">
      <c r="A464" s="42" t="s">
        <v>3561</v>
      </c>
      <c r="B464" s="253"/>
      <c r="C464" s="266" t="s">
        <v>5285</v>
      </c>
      <c r="D464" s="211">
        <v>5</v>
      </c>
      <c r="E464" s="212" t="s">
        <v>5286</v>
      </c>
      <c r="F464" s="213" t="s">
        <v>86</v>
      </c>
      <c r="G464" s="279" t="s">
        <v>5304</v>
      </c>
      <c r="H464" s="282">
        <v>9.57</v>
      </c>
      <c r="I464" s="282">
        <v>11.07</v>
      </c>
      <c r="J464" s="282">
        <v>0.86</v>
      </c>
      <c r="K464" s="286">
        <v>0.99</v>
      </c>
      <c r="M464" s="282">
        <v>11.53</v>
      </c>
      <c r="N464" s="282">
        <v>13.34</v>
      </c>
      <c r="O464" s="282">
        <v>1.04</v>
      </c>
      <c r="P464" s="286">
        <v>1.2</v>
      </c>
    </row>
    <row r="465" spans="1:16" x14ac:dyDescent="0.3">
      <c r="A465" s="42" t="s">
        <v>3562</v>
      </c>
      <c r="B465" s="254"/>
      <c r="C465" s="380" t="s">
        <v>5290</v>
      </c>
      <c r="D465" s="387"/>
      <c r="E465" s="387"/>
      <c r="F465" s="387"/>
      <c r="G465" s="387"/>
      <c r="H465" s="406"/>
      <c r="I465" s="387"/>
      <c r="J465" s="293">
        <v>0.86</v>
      </c>
      <c r="K465" s="291">
        <v>0.99</v>
      </c>
      <c r="M465" s="276"/>
      <c r="N465" s="276"/>
      <c r="O465" s="293">
        <v>1.04</v>
      </c>
      <c r="P465" s="291">
        <v>1.2</v>
      </c>
    </row>
    <row r="466" spans="1:16" x14ac:dyDescent="0.3">
      <c r="A466" s="42" t="s">
        <v>3563</v>
      </c>
      <c r="B466" s="254"/>
      <c r="C466" s="383" t="s">
        <v>5285</v>
      </c>
      <c r="D466" s="392">
        <v>3070</v>
      </c>
      <c r="E466" s="396" t="s">
        <v>363</v>
      </c>
      <c r="F466" s="400" t="s">
        <v>5305</v>
      </c>
      <c r="G466" s="403" t="s">
        <v>5289</v>
      </c>
      <c r="H466" s="410">
        <v>0.14000000000000001</v>
      </c>
      <c r="I466" s="414">
        <v>0.14000000000000001</v>
      </c>
      <c r="J466" s="282">
        <v>0.28999999999999998</v>
      </c>
      <c r="K466" s="286">
        <v>0.28999999999999998</v>
      </c>
      <c r="M466" s="410">
        <v>0.18</v>
      </c>
      <c r="N466" s="414">
        <v>0.18</v>
      </c>
      <c r="O466" s="282">
        <v>0.36</v>
      </c>
      <c r="P466" s="286">
        <v>0.36</v>
      </c>
    </row>
    <row r="467" spans="1:16" x14ac:dyDescent="0.3">
      <c r="A467" s="42" t="s">
        <v>3564</v>
      </c>
      <c r="B467" s="254"/>
      <c r="C467" s="266" t="s">
        <v>5285</v>
      </c>
      <c r="D467" s="220">
        <v>3393</v>
      </c>
      <c r="E467" s="212" t="s">
        <v>365</v>
      </c>
      <c r="F467" s="213" t="s">
        <v>5305</v>
      </c>
      <c r="G467" s="279" t="s">
        <v>5289</v>
      </c>
      <c r="H467" s="282">
        <v>0.09</v>
      </c>
      <c r="I467" s="282">
        <v>0.09</v>
      </c>
      <c r="J467" s="282">
        <v>0.19</v>
      </c>
      <c r="K467" s="286">
        <v>0.19</v>
      </c>
      <c r="M467" s="282">
        <v>0.12</v>
      </c>
      <c r="N467" s="282">
        <v>0.12</v>
      </c>
      <c r="O467" s="282">
        <v>0.24</v>
      </c>
      <c r="P467" s="286">
        <v>0.24</v>
      </c>
    </row>
    <row r="468" spans="1:16" ht="36" x14ac:dyDescent="0.3">
      <c r="A468" s="42" t="s">
        <v>3565</v>
      </c>
      <c r="B468" s="254"/>
      <c r="C468" s="269" t="s">
        <v>5295</v>
      </c>
      <c r="D468" s="215">
        <v>37556</v>
      </c>
      <c r="E468" s="212" t="s">
        <v>5306</v>
      </c>
      <c r="F468" s="217" t="s">
        <v>160</v>
      </c>
      <c r="G468" s="279" t="s">
        <v>5301</v>
      </c>
      <c r="H468" s="282">
        <v>21.15</v>
      </c>
      <c r="I468" s="282">
        <v>21.15</v>
      </c>
      <c r="J468" s="282">
        <v>21.15</v>
      </c>
      <c r="K468" s="286">
        <v>21.15</v>
      </c>
      <c r="M468" s="282">
        <v>25.49</v>
      </c>
      <c r="N468" s="282">
        <v>25.49</v>
      </c>
      <c r="O468" s="282">
        <v>25.49</v>
      </c>
      <c r="P468" s="286">
        <v>25.49</v>
      </c>
    </row>
    <row r="469" spans="1:16" x14ac:dyDescent="0.3">
      <c r="A469" s="42" t="s">
        <v>3566</v>
      </c>
      <c r="B469" s="254"/>
      <c r="C469" s="380" t="s">
        <v>5291</v>
      </c>
      <c r="D469" s="387"/>
      <c r="E469" s="387"/>
      <c r="F469" s="387"/>
      <c r="G469" s="387"/>
      <c r="H469" s="406"/>
      <c r="I469" s="387"/>
      <c r="J469" s="293">
        <v>21.65</v>
      </c>
      <c r="K469" s="291">
        <v>21.65</v>
      </c>
      <c r="M469" s="276"/>
      <c r="N469" s="276"/>
      <c r="O469" s="293">
        <v>26.09</v>
      </c>
      <c r="P469" s="291">
        <v>26.09</v>
      </c>
    </row>
    <row r="470" spans="1:16" x14ac:dyDescent="0.25">
      <c r="A470" s="42" t="s">
        <v>3567</v>
      </c>
      <c r="B470" s="372"/>
      <c r="C470" s="384"/>
      <c r="D470" s="393"/>
      <c r="E470" s="393"/>
      <c r="F470" s="393"/>
      <c r="G470" s="393"/>
      <c r="H470" s="411"/>
      <c r="I470" s="415"/>
      <c r="J470" s="274"/>
      <c r="K470" s="418"/>
      <c r="M470" s="289"/>
      <c r="N470" s="290"/>
      <c r="O470" s="276"/>
      <c r="P470" s="288"/>
    </row>
    <row r="471" spans="1:16" x14ac:dyDescent="0.3">
      <c r="A471" s="42" t="s">
        <v>3568</v>
      </c>
      <c r="B471" s="371">
        <v>237</v>
      </c>
      <c r="C471" s="382" t="s">
        <v>5278</v>
      </c>
      <c r="D471" s="389" t="s">
        <v>132</v>
      </c>
      <c r="E471" s="389" t="s">
        <v>134</v>
      </c>
      <c r="F471" s="389" t="s">
        <v>5279</v>
      </c>
      <c r="G471" s="389" t="s">
        <v>5280</v>
      </c>
      <c r="H471" s="409" t="s">
        <v>5281</v>
      </c>
      <c r="I471" s="389"/>
      <c r="J471" s="409" t="s">
        <v>5282</v>
      </c>
      <c r="K471" s="389"/>
    </row>
    <row r="472" spans="1:16" x14ac:dyDescent="0.3">
      <c r="A472" s="42" t="s">
        <v>3569</v>
      </c>
      <c r="B472" s="260"/>
      <c r="C472" s="268"/>
      <c r="D472" s="248"/>
      <c r="E472" s="248"/>
      <c r="F472" s="248"/>
      <c r="G472" s="248"/>
      <c r="H472" s="413" t="s">
        <v>5283</v>
      </c>
      <c r="I472" s="416" t="s">
        <v>5284</v>
      </c>
      <c r="J472" s="413" t="s">
        <v>5283</v>
      </c>
      <c r="K472" s="420" t="s">
        <v>5284</v>
      </c>
      <c r="M472" s="288"/>
      <c r="N472" s="290"/>
      <c r="O472" s="288"/>
      <c r="P472" s="289"/>
    </row>
    <row r="473" spans="1:16" x14ac:dyDescent="0.3">
      <c r="A473" s="42" t="s">
        <v>3570</v>
      </c>
      <c r="B473" s="373"/>
      <c r="C473" s="385" t="s">
        <v>197</v>
      </c>
      <c r="D473" s="395" t="s">
        <v>2818</v>
      </c>
      <c r="E473" s="397" t="s">
        <v>2819</v>
      </c>
      <c r="F473" s="401" t="s">
        <v>172</v>
      </c>
      <c r="G473" s="405"/>
      <c r="H473" s="275"/>
      <c r="I473" s="219"/>
      <c r="J473" s="284">
        <v>11.82</v>
      </c>
      <c r="K473" s="287">
        <v>12.66</v>
      </c>
      <c r="M473" s="276"/>
      <c r="N473" s="276"/>
      <c r="O473" s="284">
        <v>14.24</v>
      </c>
      <c r="P473" s="287">
        <v>15.26</v>
      </c>
    </row>
    <row r="474" spans="1:16" x14ac:dyDescent="0.3">
      <c r="A474" s="42" t="s">
        <v>3571</v>
      </c>
      <c r="B474" s="253"/>
      <c r="C474" s="266" t="s">
        <v>5285</v>
      </c>
      <c r="D474" s="211">
        <v>8</v>
      </c>
      <c r="E474" s="212" t="s">
        <v>5302</v>
      </c>
      <c r="F474" s="213" t="s">
        <v>86</v>
      </c>
      <c r="G474" s="279" t="s">
        <v>5397</v>
      </c>
      <c r="H474" s="282">
        <v>10.8</v>
      </c>
      <c r="I474" s="282">
        <v>12.5</v>
      </c>
      <c r="J474" s="282">
        <v>2.15</v>
      </c>
      <c r="K474" s="286">
        <v>2.4900000000000002</v>
      </c>
      <c r="M474" s="282">
        <v>13.02</v>
      </c>
      <c r="N474" s="282">
        <v>15.06</v>
      </c>
      <c r="O474" s="282">
        <v>2.6</v>
      </c>
      <c r="P474" s="286">
        <v>3.01</v>
      </c>
    </row>
    <row r="475" spans="1:16" x14ac:dyDescent="0.3">
      <c r="A475" s="42" t="s">
        <v>3572</v>
      </c>
      <c r="B475" s="254"/>
      <c r="C475" s="266" t="s">
        <v>5285</v>
      </c>
      <c r="D475" s="211">
        <v>12</v>
      </c>
      <c r="E475" s="212" t="s">
        <v>5341</v>
      </c>
      <c r="F475" s="213" t="s">
        <v>86</v>
      </c>
      <c r="G475" s="279" t="s">
        <v>5397</v>
      </c>
      <c r="H475" s="282">
        <v>15.99</v>
      </c>
      <c r="I475" s="282">
        <v>18.510000000000002</v>
      </c>
      <c r="J475" s="282">
        <v>3.19</v>
      </c>
      <c r="K475" s="286">
        <v>3.7</v>
      </c>
      <c r="M475" s="282">
        <v>19.27</v>
      </c>
      <c r="N475" s="282">
        <v>22.3</v>
      </c>
      <c r="O475" s="282">
        <v>3.85</v>
      </c>
      <c r="P475" s="286">
        <v>4.46</v>
      </c>
    </row>
    <row r="476" spans="1:16" x14ac:dyDescent="0.3">
      <c r="A476" s="42" t="s">
        <v>3573</v>
      </c>
      <c r="B476" s="254"/>
      <c r="C476" s="380" t="s">
        <v>5290</v>
      </c>
      <c r="D476" s="387"/>
      <c r="E476" s="387"/>
      <c r="F476" s="387"/>
      <c r="G476" s="387"/>
      <c r="H476" s="406"/>
      <c r="I476" s="387"/>
      <c r="J476" s="293">
        <v>5.35</v>
      </c>
      <c r="K476" s="291">
        <v>6.2</v>
      </c>
      <c r="M476" s="276"/>
      <c r="N476" s="276"/>
      <c r="O476" s="293">
        <v>6.45</v>
      </c>
      <c r="P476" s="291">
        <v>7.47</v>
      </c>
    </row>
    <row r="477" spans="1:16" ht="24" x14ac:dyDescent="0.3">
      <c r="A477" s="42" t="s">
        <v>3574</v>
      </c>
      <c r="B477" s="254"/>
      <c r="C477" s="383" t="s">
        <v>5295</v>
      </c>
      <c r="D477" s="392">
        <v>39634</v>
      </c>
      <c r="E477" s="399" t="s">
        <v>5730</v>
      </c>
      <c r="F477" s="400" t="s">
        <v>172</v>
      </c>
      <c r="G477" s="403" t="s">
        <v>5301</v>
      </c>
      <c r="H477" s="410">
        <v>6.46</v>
      </c>
      <c r="I477" s="414">
        <v>6.46</v>
      </c>
      <c r="J477" s="282">
        <v>6.46</v>
      </c>
      <c r="K477" s="286">
        <v>6.46</v>
      </c>
      <c r="M477" s="410">
        <v>7.79</v>
      </c>
      <c r="N477" s="414">
        <v>7.79</v>
      </c>
      <c r="O477" s="282">
        <v>7.79</v>
      </c>
      <c r="P477" s="286">
        <v>7.79</v>
      </c>
    </row>
    <row r="478" spans="1:16" x14ac:dyDescent="0.3">
      <c r="A478" s="42" t="s">
        <v>3575</v>
      </c>
      <c r="B478" s="254"/>
      <c r="C478" s="380" t="s">
        <v>5291</v>
      </c>
      <c r="D478" s="387"/>
      <c r="E478" s="387"/>
      <c r="F478" s="387"/>
      <c r="G478" s="387"/>
      <c r="H478" s="406"/>
      <c r="I478" s="387"/>
      <c r="J478" s="293">
        <v>6.46</v>
      </c>
      <c r="K478" s="291">
        <v>6.46</v>
      </c>
      <c r="M478" s="276"/>
      <c r="N478" s="276"/>
      <c r="O478" s="293">
        <v>7.79</v>
      </c>
      <c r="P478" s="291">
        <v>7.79</v>
      </c>
    </row>
    <row r="479" spans="1:16" x14ac:dyDescent="0.25">
      <c r="A479" s="42" t="s">
        <v>3576</v>
      </c>
      <c r="B479" s="372"/>
      <c r="C479" s="384"/>
      <c r="D479" s="393"/>
      <c r="E479" s="393"/>
      <c r="F479" s="393"/>
      <c r="G479" s="393"/>
      <c r="H479" s="411"/>
      <c r="I479" s="415"/>
      <c r="J479" s="274"/>
      <c r="K479" s="418"/>
      <c r="M479" s="289"/>
      <c r="N479" s="290"/>
      <c r="O479" s="276"/>
      <c r="P479" s="288"/>
    </row>
    <row r="480" spans="1:16" x14ac:dyDescent="0.3">
      <c r="A480" s="42" t="s">
        <v>3577</v>
      </c>
      <c r="B480" s="371">
        <v>271</v>
      </c>
      <c r="C480" s="382" t="s">
        <v>5278</v>
      </c>
      <c r="D480" s="389" t="s">
        <v>132</v>
      </c>
      <c r="E480" s="389" t="s">
        <v>134</v>
      </c>
      <c r="F480" s="389" t="s">
        <v>5279</v>
      </c>
      <c r="G480" s="389" t="s">
        <v>5280</v>
      </c>
      <c r="H480" s="409" t="s">
        <v>5281</v>
      </c>
      <c r="I480" s="389"/>
      <c r="J480" s="409" t="s">
        <v>5282</v>
      </c>
      <c r="K480" s="389"/>
    </row>
    <row r="481" spans="1:16" x14ac:dyDescent="0.3">
      <c r="A481" s="42" t="s">
        <v>3578</v>
      </c>
      <c r="B481" s="260"/>
      <c r="C481" s="268"/>
      <c r="D481" s="248"/>
      <c r="E481" s="248"/>
      <c r="F481" s="248"/>
      <c r="G481" s="248"/>
      <c r="H481" s="413" t="s">
        <v>5283</v>
      </c>
      <c r="I481" s="416" t="s">
        <v>5284</v>
      </c>
      <c r="J481" s="413" t="s">
        <v>5283</v>
      </c>
      <c r="K481" s="420" t="s">
        <v>5284</v>
      </c>
      <c r="M481" s="288"/>
      <c r="N481" s="290"/>
      <c r="O481" s="288"/>
      <c r="P481" s="289"/>
    </row>
    <row r="482" spans="1:16" ht="36" x14ac:dyDescent="0.3">
      <c r="A482" s="42" t="s">
        <v>3579</v>
      </c>
      <c r="B482" s="373"/>
      <c r="C482" s="385" t="s">
        <v>197</v>
      </c>
      <c r="D482" s="395" t="s">
        <v>2778</v>
      </c>
      <c r="E482" s="398" t="s">
        <v>5731</v>
      </c>
      <c r="F482" s="401" t="s">
        <v>5300</v>
      </c>
      <c r="G482" s="405"/>
      <c r="H482" s="275"/>
      <c r="I482" s="219"/>
      <c r="J482" s="284">
        <v>110.44</v>
      </c>
      <c r="K482" s="287">
        <v>115.98</v>
      </c>
      <c r="M482" s="276"/>
      <c r="N482" s="276"/>
      <c r="O482" s="284">
        <v>133.05000000000001</v>
      </c>
      <c r="P482" s="287">
        <v>139.72999999999999</v>
      </c>
    </row>
    <row r="483" spans="1:16" x14ac:dyDescent="0.3">
      <c r="A483" s="42" t="s">
        <v>3580</v>
      </c>
      <c r="B483" s="253"/>
      <c r="C483" s="266" t="s">
        <v>5285</v>
      </c>
      <c r="D483" s="211">
        <v>5</v>
      </c>
      <c r="E483" s="212" t="s">
        <v>5286</v>
      </c>
      <c r="F483" s="213" t="s">
        <v>86</v>
      </c>
      <c r="G483" s="279" t="s">
        <v>5484</v>
      </c>
      <c r="H483" s="282">
        <v>9.57</v>
      </c>
      <c r="I483" s="282">
        <v>11.07</v>
      </c>
      <c r="J483" s="282">
        <v>12.16</v>
      </c>
      <c r="K483" s="286">
        <v>14.07</v>
      </c>
      <c r="M483" s="282">
        <v>11.53</v>
      </c>
      <c r="N483" s="282">
        <v>13.34</v>
      </c>
      <c r="O483" s="282">
        <v>14.66</v>
      </c>
      <c r="P483" s="286">
        <v>16.96</v>
      </c>
    </row>
    <row r="484" spans="1:16" x14ac:dyDescent="0.3">
      <c r="A484" s="42" t="s">
        <v>3581</v>
      </c>
      <c r="B484" s="254"/>
      <c r="C484" s="266" t="s">
        <v>5285</v>
      </c>
      <c r="D484" s="211">
        <v>32</v>
      </c>
      <c r="E484" s="212" t="s">
        <v>5358</v>
      </c>
      <c r="F484" s="213" t="s">
        <v>86</v>
      </c>
      <c r="G484" s="279" t="s">
        <v>5485</v>
      </c>
      <c r="H484" s="282">
        <v>11.48</v>
      </c>
      <c r="I484" s="282">
        <v>13.28</v>
      </c>
      <c r="J484" s="282">
        <v>1.04</v>
      </c>
      <c r="K484" s="286">
        <v>1.21</v>
      </c>
      <c r="M484" s="282">
        <v>13.83</v>
      </c>
      <c r="N484" s="282">
        <v>16</v>
      </c>
      <c r="O484" s="282">
        <v>1.26</v>
      </c>
      <c r="P484" s="286">
        <v>1.46</v>
      </c>
    </row>
    <row r="485" spans="1:16" x14ac:dyDescent="0.3">
      <c r="A485" s="42" t="s">
        <v>3582</v>
      </c>
      <c r="B485" s="254"/>
      <c r="C485" s="266" t="s">
        <v>5285</v>
      </c>
      <c r="D485" s="211">
        <v>4</v>
      </c>
      <c r="E485" s="212" t="s">
        <v>5288</v>
      </c>
      <c r="F485" s="213" t="s">
        <v>86</v>
      </c>
      <c r="G485" s="279" t="s">
        <v>5486</v>
      </c>
      <c r="H485" s="282">
        <v>15.99</v>
      </c>
      <c r="I485" s="282">
        <v>18.510000000000002</v>
      </c>
      <c r="J485" s="282">
        <v>9.11</v>
      </c>
      <c r="K485" s="286">
        <v>10.54</v>
      </c>
      <c r="M485" s="282">
        <v>19.27</v>
      </c>
      <c r="N485" s="282">
        <v>22.3</v>
      </c>
      <c r="O485" s="282">
        <v>10.98</v>
      </c>
      <c r="P485" s="286">
        <v>12.7</v>
      </c>
    </row>
    <row r="486" spans="1:16" x14ac:dyDescent="0.3">
      <c r="A486" s="42" t="s">
        <v>3583</v>
      </c>
      <c r="B486" s="254"/>
      <c r="C486" s="266" t="s">
        <v>5285</v>
      </c>
      <c r="D486" s="211">
        <v>6</v>
      </c>
      <c r="E486" s="212" t="s">
        <v>5293</v>
      </c>
      <c r="F486" s="213" t="s">
        <v>86</v>
      </c>
      <c r="G486" s="279" t="s">
        <v>5487</v>
      </c>
      <c r="H486" s="282">
        <v>15.99</v>
      </c>
      <c r="I486" s="282">
        <v>18.510000000000002</v>
      </c>
      <c r="J486" s="282">
        <v>4.58</v>
      </c>
      <c r="K486" s="286">
        <v>5.3</v>
      </c>
      <c r="M486" s="282">
        <v>19.27</v>
      </c>
      <c r="N486" s="282">
        <v>22.3</v>
      </c>
      <c r="O486" s="282">
        <v>5.52</v>
      </c>
      <c r="P486" s="286">
        <v>6.39</v>
      </c>
    </row>
    <row r="487" spans="1:16" x14ac:dyDescent="0.3">
      <c r="A487" s="42" t="s">
        <v>3584</v>
      </c>
      <c r="B487" s="254"/>
      <c r="C487" s="266" t="s">
        <v>5285</v>
      </c>
      <c r="D487" s="211">
        <v>10</v>
      </c>
      <c r="E487" s="212" t="s">
        <v>5362</v>
      </c>
      <c r="F487" s="213" t="s">
        <v>86</v>
      </c>
      <c r="G487" s="279" t="s">
        <v>5488</v>
      </c>
      <c r="H487" s="282">
        <v>15.99</v>
      </c>
      <c r="I487" s="282">
        <v>18.510000000000002</v>
      </c>
      <c r="J487" s="282">
        <v>6.9</v>
      </c>
      <c r="K487" s="286">
        <v>7.99</v>
      </c>
      <c r="M487" s="282">
        <v>19.27</v>
      </c>
      <c r="N487" s="282">
        <v>22.3</v>
      </c>
      <c r="O487" s="282">
        <v>8.32</v>
      </c>
      <c r="P487" s="286">
        <v>9.6300000000000008</v>
      </c>
    </row>
    <row r="488" spans="1:16" x14ac:dyDescent="0.3">
      <c r="A488" s="42" t="s">
        <v>3585</v>
      </c>
      <c r="B488" s="254"/>
      <c r="C488" s="266" t="s">
        <v>5285</v>
      </c>
      <c r="D488" s="211">
        <v>8</v>
      </c>
      <c r="E488" s="212" t="s">
        <v>5302</v>
      </c>
      <c r="F488" s="213" t="s">
        <v>86</v>
      </c>
      <c r="G488" s="279" t="s">
        <v>5489</v>
      </c>
      <c r="H488" s="282">
        <v>10.8</v>
      </c>
      <c r="I488" s="282">
        <v>12.5</v>
      </c>
      <c r="J488" s="282">
        <v>1.5</v>
      </c>
      <c r="K488" s="286">
        <v>1.73</v>
      </c>
      <c r="M488" s="282">
        <v>13.02</v>
      </c>
      <c r="N488" s="282">
        <v>15.06</v>
      </c>
      <c r="O488" s="282">
        <v>1.81</v>
      </c>
      <c r="P488" s="286">
        <v>2.09</v>
      </c>
    </row>
    <row r="489" spans="1:16" x14ac:dyDescent="0.3">
      <c r="A489" s="42" t="s">
        <v>3586</v>
      </c>
      <c r="B489" s="254"/>
      <c r="C489" s="380" t="s">
        <v>5290</v>
      </c>
      <c r="D489" s="387"/>
      <c r="E489" s="387"/>
      <c r="F489" s="387"/>
      <c r="G489" s="387"/>
      <c r="H489" s="406"/>
      <c r="I489" s="387"/>
      <c r="J489" s="293">
        <v>35.32</v>
      </c>
      <c r="K489" s="291">
        <v>40.86</v>
      </c>
      <c r="M489" s="276"/>
      <c r="N489" s="276"/>
      <c r="O489" s="293">
        <v>42.55</v>
      </c>
      <c r="P489" s="291">
        <v>49.23</v>
      </c>
    </row>
    <row r="490" spans="1:16" x14ac:dyDescent="0.3">
      <c r="A490" s="42" t="s">
        <v>3587</v>
      </c>
      <c r="B490" s="254"/>
      <c r="C490" s="383" t="s">
        <v>5285</v>
      </c>
      <c r="D490" s="392">
        <v>2023</v>
      </c>
      <c r="E490" s="396" t="s">
        <v>5384</v>
      </c>
      <c r="F490" s="400" t="s">
        <v>5385</v>
      </c>
      <c r="G490" s="403" t="s">
        <v>5490</v>
      </c>
      <c r="H490" s="410">
        <v>11.87</v>
      </c>
      <c r="I490" s="414">
        <v>11.87</v>
      </c>
      <c r="J490" s="282">
        <v>5.26</v>
      </c>
      <c r="K490" s="286">
        <v>5.26</v>
      </c>
      <c r="M490" s="410">
        <v>14.3</v>
      </c>
      <c r="N490" s="414">
        <v>14.3</v>
      </c>
      <c r="O490" s="282">
        <v>6.34</v>
      </c>
      <c r="P490" s="286">
        <v>6.34</v>
      </c>
    </row>
    <row r="491" spans="1:16" x14ac:dyDescent="0.3">
      <c r="A491" s="42" t="s">
        <v>3588</v>
      </c>
      <c r="B491" s="254"/>
      <c r="C491" s="266" t="s">
        <v>5285</v>
      </c>
      <c r="D491" s="220">
        <v>2034</v>
      </c>
      <c r="E491" s="212" t="s">
        <v>5382</v>
      </c>
      <c r="F491" s="213" t="s">
        <v>5305</v>
      </c>
      <c r="G491" s="279" t="s">
        <v>5491</v>
      </c>
      <c r="H491" s="282">
        <v>0.53</v>
      </c>
      <c r="I491" s="282">
        <v>0.53</v>
      </c>
      <c r="J491" s="282">
        <v>11.28</v>
      </c>
      <c r="K491" s="286">
        <v>11.28</v>
      </c>
      <c r="M491" s="282">
        <v>0.65</v>
      </c>
      <c r="N491" s="282">
        <v>0.65</v>
      </c>
      <c r="O491" s="282">
        <v>13.6</v>
      </c>
      <c r="P491" s="286">
        <v>13.6</v>
      </c>
    </row>
    <row r="492" spans="1:16" x14ac:dyDescent="0.3">
      <c r="A492" s="42" t="s">
        <v>3589</v>
      </c>
      <c r="B492" s="254"/>
      <c r="C492" s="266" t="s">
        <v>5285</v>
      </c>
      <c r="D492" s="220">
        <v>1858</v>
      </c>
      <c r="E492" s="212" t="s">
        <v>5389</v>
      </c>
      <c r="F492" s="213" t="s">
        <v>5385</v>
      </c>
      <c r="G492" s="279" t="s">
        <v>5492</v>
      </c>
      <c r="H492" s="282">
        <v>7.07</v>
      </c>
      <c r="I492" s="282">
        <v>7.07</v>
      </c>
      <c r="J492" s="282">
        <v>2</v>
      </c>
      <c r="K492" s="286">
        <v>2</v>
      </c>
      <c r="M492" s="282">
        <v>8.52</v>
      </c>
      <c r="N492" s="282">
        <v>8.52</v>
      </c>
      <c r="O492" s="282">
        <v>2.42</v>
      </c>
      <c r="P492" s="286">
        <v>2.42</v>
      </c>
    </row>
    <row r="493" spans="1:16" x14ac:dyDescent="0.3">
      <c r="A493" s="42" t="s">
        <v>3590</v>
      </c>
      <c r="B493" s="254"/>
      <c r="C493" s="266" t="s">
        <v>5285</v>
      </c>
      <c r="D493" s="220">
        <v>1861</v>
      </c>
      <c r="E493" s="212" t="s">
        <v>5387</v>
      </c>
      <c r="F493" s="213" t="s">
        <v>5298</v>
      </c>
      <c r="G493" s="279" t="s">
        <v>5493</v>
      </c>
      <c r="H493" s="282">
        <v>20.66</v>
      </c>
      <c r="I493" s="282">
        <v>20.66</v>
      </c>
      <c r="J493" s="282">
        <v>0.66</v>
      </c>
      <c r="K493" s="286">
        <v>0.66</v>
      </c>
      <c r="M493" s="282">
        <v>24.9</v>
      </c>
      <c r="N493" s="282">
        <v>24.9</v>
      </c>
      <c r="O493" s="282">
        <v>0.8</v>
      </c>
      <c r="P493" s="286">
        <v>0.8</v>
      </c>
    </row>
    <row r="494" spans="1:16" x14ac:dyDescent="0.3">
      <c r="A494" s="42" t="s">
        <v>3591</v>
      </c>
      <c r="B494" s="254"/>
      <c r="C494" s="266" t="s">
        <v>5285</v>
      </c>
      <c r="D494" s="220">
        <v>1215</v>
      </c>
      <c r="E494" s="212" t="s">
        <v>5380</v>
      </c>
      <c r="F494" s="213" t="s">
        <v>5298</v>
      </c>
      <c r="G494" s="279" t="s">
        <v>5494</v>
      </c>
      <c r="H494" s="282">
        <v>0.52</v>
      </c>
      <c r="I494" s="282">
        <v>0.52</v>
      </c>
      <c r="J494" s="282">
        <v>8.7200000000000006</v>
      </c>
      <c r="K494" s="286">
        <v>8.7200000000000006</v>
      </c>
      <c r="M494" s="282">
        <v>0.63</v>
      </c>
      <c r="N494" s="282">
        <v>0.63</v>
      </c>
      <c r="O494" s="282">
        <v>10.51</v>
      </c>
      <c r="P494" s="286">
        <v>10.51</v>
      </c>
    </row>
    <row r="495" spans="1:16" x14ac:dyDescent="0.3">
      <c r="A495" s="42" t="s">
        <v>3592</v>
      </c>
      <c r="B495" s="254"/>
      <c r="C495" s="266" t="s">
        <v>5285</v>
      </c>
      <c r="D495" s="220">
        <v>1221</v>
      </c>
      <c r="E495" s="212" t="s">
        <v>5378</v>
      </c>
      <c r="F495" s="213" t="s">
        <v>5298</v>
      </c>
      <c r="G495" s="279" t="s">
        <v>5495</v>
      </c>
      <c r="H495" s="282">
        <v>0.8</v>
      </c>
      <c r="I495" s="282">
        <v>0.8</v>
      </c>
      <c r="J495" s="282">
        <v>1.36</v>
      </c>
      <c r="K495" s="286">
        <v>1.36</v>
      </c>
      <c r="M495" s="283">
        <v>0.97</v>
      </c>
      <c r="N495" s="283">
        <v>0.97</v>
      </c>
      <c r="O495" s="282">
        <v>1.64</v>
      </c>
      <c r="P495" s="286">
        <v>1.64</v>
      </c>
    </row>
    <row r="496" spans="1:16" x14ac:dyDescent="0.3">
      <c r="A496" s="42" t="s">
        <v>3593</v>
      </c>
      <c r="B496" s="254"/>
      <c r="C496" s="266" t="s">
        <v>5285</v>
      </c>
      <c r="D496" s="220">
        <v>2437</v>
      </c>
      <c r="E496" s="212" t="s">
        <v>5371</v>
      </c>
      <c r="F496" s="213" t="s">
        <v>5298</v>
      </c>
      <c r="G496" s="279" t="s">
        <v>5496</v>
      </c>
      <c r="H496" s="282">
        <v>6.93</v>
      </c>
      <c r="I496" s="282">
        <v>6.93</v>
      </c>
      <c r="J496" s="282">
        <v>5.71</v>
      </c>
      <c r="K496" s="286">
        <v>5.71</v>
      </c>
      <c r="M496" s="283">
        <v>8.35</v>
      </c>
      <c r="N496" s="283">
        <v>8.35</v>
      </c>
      <c r="O496" s="282">
        <v>6.89</v>
      </c>
      <c r="P496" s="286">
        <v>6.89</v>
      </c>
    </row>
    <row r="497" spans="1:16" x14ac:dyDescent="0.3">
      <c r="A497" s="42" t="s">
        <v>3594</v>
      </c>
      <c r="B497" s="254"/>
      <c r="C497" s="266" t="s">
        <v>5285</v>
      </c>
      <c r="D497" s="220">
        <v>2438</v>
      </c>
      <c r="E497" s="212" t="s">
        <v>5373</v>
      </c>
      <c r="F497" s="213" t="s">
        <v>5298</v>
      </c>
      <c r="G497" s="279" t="s">
        <v>5497</v>
      </c>
      <c r="H497" s="282">
        <v>6.54</v>
      </c>
      <c r="I497" s="282">
        <v>6.54</v>
      </c>
      <c r="J497" s="282">
        <v>13.15</v>
      </c>
      <c r="K497" s="286">
        <v>13.15</v>
      </c>
      <c r="M497" s="283">
        <v>7.88</v>
      </c>
      <c r="N497" s="283">
        <v>7.88</v>
      </c>
      <c r="O497" s="282">
        <v>15.85</v>
      </c>
      <c r="P497" s="286">
        <v>15.85</v>
      </c>
    </row>
    <row r="498" spans="1:16" x14ac:dyDescent="0.25">
      <c r="A498" s="42" t="s">
        <v>3595</v>
      </c>
      <c r="B498" s="372"/>
      <c r="C498" s="266" t="s">
        <v>5285</v>
      </c>
      <c r="D498" s="220">
        <v>2448</v>
      </c>
      <c r="E498" s="212" t="s">
        <v>5369</v>
      </c>
      <c r="F498" s="213" t="s">
        <v>5298</v>
      </c>
      <c r="G498" s="279" t="s">
        <v>5498</v>
      </c>
      <c r="H498" s="282">
        <v>9.3000000000000007</v>
      </c>
      <c r="I498" s="282">
        <v>9.3000000000000007</v>
      </c>
      <c r="J498" s="282">
        <v>11.73</v>
      </c>
      <c r="K498" s="286">
        <v>11.73</v>
      </c>
      <c r="M498" s="283">
        <v>11.21</v>
      </c>
      <c r="N498" s="283">
        <v>11.21</v>
      </c>
      <c r="O498" s="282">
        <v>14.14</v>
      </c>
      <c r="P498" s="286">
        <v>14.14</v>
      </c>
    </row>
    <row r="499" spans="1:16" x14ac:dyDescent="0.25">
      <c r="A499" s="42" t="s">
        <v>5249</v>
      </c>
      <c r="B499" s="37"/>
      <c r="C499" s="266" t="s">
        <v>5285</v>
      </c>
      <c r="D499" s="220">
        <v>2426</v>
      </c>
      <c r="E499" s="212" t="s">
        <v>5367</v>
      </c>
      <c r="F499" s="213" t="s">
        <v>5298</v>
      </c>
      <c r="G499" s="279" t="s">
        <v>5499</v>
      </c>
      <c r="H499" s="282">
        <v>17.43</v>
      </c>
      <c r="I499" s="282">
        <v>17.43</v>
      </c>
      <c r="J499" s="282">
        <v>0.1</v>
      </c>
      <c r="K499" s="286">
        <v>0.1</v>
      </c>
      <c r="M499" s="283">
        <v>21</v>
      </c>
      <c r="N499" s="283">
        <v>21</v>
      </c>
      <c r="O499" s="282">
        <v>0.13</v>
      </c>
      <c r="P499" s="286">
        <v>0.13</v>
      </c>
    </row>
    <row r="500" spans="1:16" x14ac:dyDescent="0.25">
      <c r="A500" s="42" t="s">
        <v>3596</v>
      </c>
      <c r="B500" s="37"/>
      <c r="C500" s="266" t="s">
        <v>5285</v>
      </c>
      <c r="D500" s="211">
        <v>102</v>
      </c>
      <c r="E500" s="212" t="s">
        <v>5297</v>
      </c>
      <c r="F500" s="213" t="s">
        <v>5298</v>
      </c>
      <c r="G500" s="279" t="s">
        <v>5500</v>
      </c>
      <c r="H500" s="282">
        <v>20.12</v>
      </c>
      <c r="I500" s="282">
        <v>20.12</v>
      </c>
      <c r="J500" s="282">
        <v>1.5</v>
      </c>
      <c r="K500" s="286">
        <v>1.5</v>
      </c>
      <c r="M500" s="283">
        <v>24.25</v>
      </c>
      <c r="N500" s="283">
        <v>24.25</v>
      </c>
      <c r="O500" s="282">
        <v>1.81</v>
      </c>
      <c r="P500" s="286">
        <v>1.81</v>
      </c>
    </row>
    <row r="501" spans="1:16" x14ac:dyDescent="0.25">
      <c r="A501" s="42" t="s">
        <v>3597</v>
      </c>
      <c r="B501" s="37"/>
      <c r="C501" s="266" t="s">
        <v>5285</v>
      </c>
      <c r="D501" s="220">
        <v>2386</v>
      </c>
      <c r="E501" s="212" t="s">
        <v>5375</v>
      </c>
      <c r="F501" s="213" t="s">
        <v>5308</v>
      </c>
      <c r="G501" s="279" t="s">
        <v>5376</v>
      </c>
      <c r="H501" s="282">
        <v>118.26</v>
      </c>
      <c r="I501" s="282">
        <v>118.26</v>
      </c>
      <c r="J501" s="282">
        <v>2.4700000000000002</v>
      </c>
      <c r="K501" s="286">
        <v>2.4700000000000002</v>
      </c>
      <c r="M501" s="283">
        <v>142.47</v>
      </c>
      <c r="N501" s="283">
        <v>142.47</v>
      </c>
      <c r="O501" s="282">
        <v>2.98</v>
      </c>
      <c r="P501" s="286">
        <v>2.98</v>
      </c>
    </row>
    <row r="502" spans="1:16" x14ac:dyDescent="0.25">
      <c r="A502" s="42" t="s">
        <v>3598</v>
      </c>
      <c r="B502" s="37"/>
      <c r="C502" s="266" t="s">
        <v>5285</v>
      </c>
      <c r="D502" s="220">
        <v>2497</v>
      </c>
      <c r="E502" s="212" t="s">
        <v>5377</v>
      </c>
      <c r="F502" s="213" t="s">
        <v>5308</v>
      </c>
      <c r="G502" s="279" t="s">
        <v>5376</v>
      </c>
      <c r="H502" s="282">
        <v>117.49</v>
      </c>
      <c r="I502" s="282">
        <v>117.49</v>
      </c>
      <c r="J502" s="282">
        <v>2.4500000000000002</v>
      </c>
      <c r="K502" s="286">
        <v>2.4500000000000002</v>
      </c>
      <c r="M502" s="283">
        <v>141.54</v>
      </c>
      <c r="N502" s="283">
        <v>141.54</v>
      </c>
      <c r="O502" s="282">
        <v>2.96</v>
      </c>
      <c r="P502" s="286">
        <v>2.96</v>
      </c>
    </row>
    <row r="503" spans="1:16" x14ac:dyDescent="0.25">
      <c r="A503" s="42" t="s">
        <v>3599</v>
      </c>
      <c r="B503" s="37"/>
      <c r="C503" s="266" t="s">
        <v>5285</v>
      </c>
      <c r="D503" s="211">
        <v>104</v>
      </c>
      <c r="E503" s="212" t="s">
        <v>5364</v>
      </c>
      <c r="F503" s="213" t="s">
        <v>5308</v>
      </c>
      <c r="G503" s="279" t="s">
        <v>5501</v>
      </c>
      <c r="H503" s="282">
        <v>154.26</v>
      </c>
      <c r="I503" s="282">
        <v>154.26</v>
      </c>
      <c r="J503" s="282">
        <v>8.65</v>
      </c>
      <c r="K503" s="286">
        <v>8.65</v>
      </c>
      <c r="M503" s="283">
        <v>185.84</v>
      </c>
      <c r="N503" s="283">
        <v>185.84</v>
      </c>
      <c r="O503" s="282">
        <v>10.43</v>
      </c>
      <c r="P503" s="286">
        <v>10.43</v>
      </c>
    </row>
    <row r="504" spans="1:16" x14ac:dyDescent="0.25">
      <c r="A504" s="42" t="s">
        <v>3600</v>
      </c>
      <c r="B504" s="37"/>
      <c r="C504" s="380" t="s">
        <v>5291</v>
      </c>
      <c r="D504" s="387"/>
      <c r="E504" s="387"/>
      <c r="F504" s="387"/>
      <c r="G504" s="387"/>
      <c r="H504" s="406"/>
      <c r="I504" s="387"/>
      <c r="J504" s="293">
        <v>75.12</v>
      </c>
      <c r="K504" s="291">
        <v>75.12</v>
      </c>
      <c r="O504" s="293">
        <v>90.5</v>
      </c>
      <c r="P504" s="291">
        <v>90.5</v>
      </c>
    </row>
    <row r="505" spans="1:16" x14ac:dyDescent="0.25">
      <c r="A505" s="42" t="s">
        <v>3601</v>
      </c>
      <c r="B505" s="37"/>
      <c r="C505" s="384"/>
      <c r="D505" s="393"/>
      <c r="E505" s="393"/>
      <c r="F505" s="393"/>
      <c r="G505" s="393"/>
      <c r="H505" s="411"/>
      <c r="I505" s="415"/>
      <c r="J505" s="274"/>
      <c r="K505" s="418"/>
      <c r="O505" s="276"/>
      <c r="P505" s="288"/>
    </row>
    <row r="506" spans="1:16" x14ac:dyDescent="0.3">
      <c r="A506" s="42" t="s">
        <v>3602</v>
      </c>
      <c r="B506" s="371">
        <v>272</v>
      </c>
      <c r="C506" s="382" t="s">
        <v>5278</v>
      </c>
      <c r="D506" s="389" t="s">
        <v>132</v>
      </c>
      <c r="E506" s="389" t="s">
        <v>134</v>
      </c>
      <c r="F506" s="389" t="s">
        <v>5279</v>
      </c>
      <c r="G506" s="389" t="s">
        <v>5280</v>
      </c>
      <c r="H506" s="409" t="s">
        <v>5281</v>
      </c>
      <c r="I506" s="389"/>
      <c r="J506" s="409" t="s">
        <v>5282</v>
      </c>
      <c r="K506" s="389"/>
    </row>
    <row r="507" spans="1:16" x14ac:dyDescent="0.3">
      <c r="A507" s="42" t="s">
        <v>3603</v>
      </c>
      <c r="B507" s="260"/>
      <c r="C507" s="268"/>
      <c r="D507" s="248"/>
      <c r="E507" s="248"/>
      <c r="F507" s="248"/>
      <c r="G507" s="248"/>
      <c r="H507" s="413" t="s">
        <v>5283</v>
      </c>
      <c r="I507" s="416" t="s">
        <v>5284</v>
      </c>
      <c r="J507" s="413" t="s">
        <v>5283</v>
      </c>
      <c r="K507" s="420" t="s">
        <v>5284</v>
      </c>
      <c r="O507" s="288"/>
      <c r="P507" s="289"/>
    </row>
    <row r="508" spans="1:16" ht="36" x14ac:dyDescent="0.3">
      <c r="A508" s="42" t="s">
        <v>3604</v>
      </c>
      <c r="B508" s="373"/>
      <c r="C508" s="385" t="s">
        <v>197</v>
      </c>
      <c r="D508" s="395" t="s">
        <v>1227</v>
      </c>
      <c r="E508" s="398" t="s">
        <v>5732</v>
      </c>
      <c r="F508" s="401" t="s">
        <v>5300</v>
      </c>
      <c r="G508" s="405"/>
      <c r="H508" s="275"/>
      <c r="I508" s="219"/>
      <c r="J508" s="284">
        <v>105.18</v>
      </c>
      <c r="K508" s="287">
        <v>110.4</v>
      </c>
      <c r="O508" s="284">
        <v>126.71</v>
      </c>
      <c r="P508" s="287">
        <v>133.01</v>
      </c>
    </row>
    <row r="509" spans="1:16" x14ac:dyDescent="0.3">
      <c r="A509" s="42" t="s">
        <v>3605</v>
      </c>
      <c r="B509" s="253"/>
      <c r="C509" s="266" t="s">
        <v>5285</v>
      </c>
      <c r="D509" s="211">
        <v>10</v>
      </c>
      <c r="E509" s="212" t="s">
        <v>5362</v>
      </c>
      <c r="F509" s="213" t="s">
        <v>86</v>
      </c>
      <c r="G509" s="279" t="s">
        <v>5502</v>
      </c>
      <c r="H509" s="282">
        <v>15.99</v>
      </c>
      <c r="I509" s="282">
        <v>18.510000000000002</v>
      </c>
      <c r="J509" s="282">
        <v>2</v>
      </c>
      <c r="K509" s="286">
        <v>2.3199999999999998</v>
      </c>
      <c r="M509" s="283">
        <v>19.27</v>
      </c>
      <c r="N509" s="283">
        <v>22.3</v>
      </c>
      <c r="O509" s="282">
        <v>2.42</v>
      </c>
      <c r="P509" s="286">
        <v>2.8</v>
      </c>
    </row>
    <row r="510" spans="1:16" x14ac:dyDescent="0.3">
      <c r="A510" s="42" t="s">
        <v>3606</v>
      </c>
      <c r="B510" s="254"/>
      <c r="C510" s="266" t="s">
        <v>5285</v>
      </c>
      <c r="D510" s="211">
        <v>8</v>
      </c>
      <c r="E510" s="212" t="s">
        <v>5302</v>
      </c>
      <c r="F510" s="213" t="s">
        <v>86</v>
      </c>
      <c r="G510" s="279" t="s">
        <v>5503</v>
      </c>
      <c r="H510" s="282">
        <v>10.8</v>
      </c>
      <c r="I510" s="282">
        <v>12.5</v>
      </c>
      <c r="J510" s="282">
        <v>4.29</v>
      </c>
      <c r="K510" s="286">
        <v>4.96</v>
      </c>
      <c r="M510" s="283">
        <v>13.02</v>
      </c>
      <c r="N510" s="283">
        <v>15.06</v>
      </c>
      <c r="O510" s="282">
        <v>5.17</v>
      </c>
      <c r="P510" s="286">
        <v>5.98</v>
      </c>
    </row>
    <row r="511" spans="1:16" x14ac:dyDescent="0.3">
      <c r="A511" s="42" t="s">
        <v>3607</v>
      </c>
      <c r="B511" s="254"/>
      <c r="C511" s="266" t="s">
        <v>5285</v>
      </c>
      <c r="D511" s="211">
        <v>6</v>
      </c>
      <c r="E511" s="212" t="s">
        <v>5293</v>
      </c>
      <c r="F511" s="213" t="s">
        <v>86</v>
      </c>
      <c r="G511" s="279" t="s">
        <v>5504</v>
      </c>
      <c r="H511" s="282">
        <v>15.99</v>
      </c>
      <c r="I511" s="282">
        <v>18.510000000000002</v>
      </c>
      <c r="J511" s="282">
        <v>4.25</v>
      </c>
      <c r="K511" s="286">
        <v>4.93</v>
      </c>
      <c r="M511" s="283">
        <v>19.27</v>
      </c>
      <c r="N511" s="283">
        <v>22.3</v>
      </c>
      <c r="O511" s="282">
        <v>5.13</v>
      </c>
      <c r="P511" s="286">
        <v>5.94</v>
      </c>
    </row>
    <row r="512" spans="1:16" x14ac:dyDescent="0.3">
      <c r="A512" s="42" t="s">
        <v>3608</v>
      </c>
      <c r="B512" s="254"/>
      <c r="C512" s="266" t="s">
        <v>5285</v>
      </c>
      <c r="D512" s="211">
        <v>4</v>
      </c>
      <c r="E512" s="212" t="s">
        <v>5288</v>
      </c>
      <c r="F512" s="213" t="s">
        <v>86</v>
      </c>
      <c r="G512" s="279" t="s">
        <v>5505</v>
      </c>
      <c r="H512" s="282">
        <v>15.99</v>
      </c>
      <c r="I512" s="282">
        <v>18.510000000000002</v>
      </c>
      <c r="J512" s="282">
        <v>9.15</v>
      </c>
      <c r="K512" s="286">
        <v>10.59</v>
      </c>
      <c r="M512" s="283">
        <v>19.27</v>
      </c>
      <c r="N512" s="283">
        <v>22.3</v>
      </c>
      <c r="O512" s="282">
        <v>11.03</v>
      </c>
      <c r="P512" s="286">
        <v>12.76</v>
      </c>
    </row>
    <row r="513" spans="1:16" x14ac:dyDescent="0.3">
      <c r="A513" s="42" t="s">
        <v>3609</v>
      </c>
      <c r="B513" s="254"/>
      <c r="C513" s="266" t="s">
        <v>5285</v>
      </c>
      <c r="D513" s="211">
        <v>32</v>
      </c>
      <c r="E513" s="212" t="s">
        <v>5358</v>
      </c>
      <c r="F513" s="213" t="s">
        <v>86</v>
      </c>
      <c r="G513" s="279" t="s">
        <v>5506</v>
      </c>
      <c r="H513" s="282">
        <v>11.48</v>
      </c>
      <c r="I513" s="282">
        <v>13.28</v>
      </c>
      <c r="J513" s="282">
        <v>1.02</v>
      </c>
      <c r="K513" s="286">
        <v>1.19</v>
      </c>
      <c r="M513" s="283">
        <v>13.83</v>
      </c>
      <c r="N513" s="283">
        <v>16</v>
      </c>
      <c r="O513" s="282">
        <v>1.24</v>
      </c>
      <c r="P513" s="286">
        <v>1.44</v>
      </c>
    </row>
    <row r="514" spans="1:16" x14ac:dyDescent="0.3">
      <c r="A514" s="42" t="s">
        <v>3610</v>
      </c>
      <c r="B514" s="254"/>
      <c r="C514" s="266" t="s">
        <v>5285</v>
      </c>
      <c r="D514" s="211">
        <v>5</v>
      </c>
      <c r="E514" s="212" t="s">
        <v>5286</v>
      </c>
      <c r="F514" s="213" t="s">
        <v>86</v>
      </c>
      <c r="G514" s="279" t="s">
        <v>5507</v>
      </c>
      <c r="H514" s="282">
        <v>9.57</v>
      </c>
      <c r="I514" s="282">
        <v>11.07</v>
      </c>
      <c r="J514" s="282">
        <v>12.53</v>
      </c>
      <c r="K514" s="286">
        <v>14.5</v>
      </c>
      <c r="M514" s="283">
        <v>11.53</v>
      </c>
      <c r="N514" s="283">
        <v>13.34</v>
      </c>
      <c r="O514" s="282">
        <v>15.1</v>
      </c>
      <c r="P514" s="286">
        <v>17.47</v>
      </c>
    </row>
    <row r="515" spans="1:16" x14ac:dyDescent="0.3">
      <c r="A515" s="42" t="s">
        <v>3611</v>
      </c>
      <c r="B515" s="254"/>
      <c r="C515" s="380" t="s">
        <v>5290</v>
      </c>
      <c r="D515" s="387"/>
      <c r="E515" s="387"/>
      <c r="F515" s="387"/>
      <c r="G515" s="387"/>
      <c r="H515" s="406"/>
      <c r="I515" s="387"/>
      <c r="J515" s="293">
        <v>33.270000000000003</v>
      </c>
      <c r="K515" s="291">
        <v>38.5</v>
      </c>
      <c r="O515" s="293">
        <v>40.090000000000003</v>
      </c>
      <c r="P515" s="291">
        <v>46.39</v>
      </c>
    </row>
    <row r="516" spans="1:16" x14ac:dyDescent="0.3">
      <c r="A516" s="42" t="s">
        <v>3612</v>
      </c>
      <c r="B516" s="254"/>
      <c r="C516" s="383" t="s">
        <v>5285</v>
      </c>
      <c r="D516" s="391">
        <v>104</v>
      </c>
      <c r="E516" s="396" t="s">
        <v>5364</v>
      </c>
      <c r="F516" s="400" t="s">
        <v>5308</v>
      </c>
      <c r="G516" s="403" t="s">
        <v>5399</v>
      </c>
      <c r="H516" s="410">
        <v>154.26</v>
      </c>
      <c r="I516" s="414">
        <v>154.26</v>
      </c>
      <c r="J516" s="282">
        <v>8.59</v>
      </c>
      <c r="K516" s="286">
        <v>8.59</v>
      </c>
      <c r="M516" s="283">
        <v>185.84</v>
      </c>
      <c r="N516" s="283">
        <v>185.84</v>
      </c>
      <c r="O516" s="282">
        <v>10.35</v>
      </c>
      <c r="P516" s="286">
        <v>10.35</v>
      </c>
    </row>
    <row r="517" spans="1:16" x14ac:dyDescent="0.3">
      <c r="A517" s="42" t="s">
        <v>3613</v>
      </c>
      <c r="B517" s="254"/>
      <c r="C517" s="266" t="s">
        <v>5285</v>
      </c>
      <c r="D517" s="220">
        <v>2497</v>
      </c>
      <c r="E517" s="212" t="s">
        <v>5377</v>
      </c>
      <c r="F517" s="213" t="s">
        <v>5308</v>
      </c>
      <c r="G517" s="279" t="s">
        <v>5508</v>
      </c>
      <c r="H517" s="282">
        <v>117.49</v>
      </c>
      <c r="I517" s="282">
        <v>117.49</v>
      </c>
      <c r="J517" s="282">
        <v>2.39</v>
      </c>
      <c r="K517" s="286">
        <v>2.39</v>
      </c>
      <c r="M517" s="283">
        <v>141.54</v>
      </c>
      <c r="N517" s="283">
        <v>141.54</v>
      </c>
      <c r="O517" s="282">
        <v>2.89</v>
      </c>
      <c r="P517" s="286">
        <v>2.89</v>
      </c>
    </row>
    <row r="518" spans="1:16" x14ac:dyDescent="0.3">
      <c r="A518" s="42" t="s">
        <v>3614</v>
      </c>
      <c r="B518" s="254"/>
      <c r="C518" s="266" t="s">
        <v>5285</v>
      </c>
      <c r="D518" s="220">
        <v>2386</v>
      </c>
      <c r="E518" s="212" t="s">
        <v>5375</v>
      </c>
      <c r="F518" s="213" t="s">
        <v>5308</v>
      </c>
      <c r="G518" s="279" t="s">
        <v>5508</v>
      </c>
      <c r="H518" s="282">
        <v>118.26</v>
      </c>
      <c r="I518" s="282">
        <v>118.26</v>
      </c>
      <c r="J518" s="282">
        <v>2.41</v>
      </c>
      <c r="K518" s="286">
        <v>2.41</v>
      </c>
      <c r="M518" s="283">
        <v>142.47</v>
      </c>
      <c r="N518" s="283">
        <v>142.47</v>
      </c>
      <c r="O518" s="282">
        <v>2.91</v>
      </c>
      <c r="P518" s="286">
        <v>2.91</v>
      </c>
    </row>
    <row r="519" spans="1:16" x14ac:dyDescent="0.3">
      <c r="A519" s="42" t="s">
        <v>3615</v>
      </c>
      <c r="B519" s="254"/>
      <c r="C519" s="266" t="s">
        <v>5285</v>
      </c>
      <c r="D519" s="211">
        <v>102</v>
      </c>
      <c r="E519" s="212" t="s">
        <v>5297</v>
      </c>
      <c r="F519" s="213" t="s">
        <v>5298</v>
      </c>
      <c r="G519" s="279" t="s">
        <v>5509</v>
      </c>
      <c r="H519" s="282">
        <v>20.12</v>
      </c>
      <c r="I519" s="282">
        <v>20.12</v>
      </c>
      <c r="J519" s="282">
        <v>1.39</v>
      </c>
      <c r="K519" s="286">
        <v>1.39</v>
      </c>
      <c r="M519" s="283">
        <v>24.25</v>
      </c>
      <c r="N519" s="283">
        <v>24.25</v>
      </c>
      <c r="O519" s="282">
        <v>1.68</v>
      </c>
      <c r="P519" s="286">
        <v>1.68</v>
      </c>
    </row>
    <row r="520" spans="1:16" x14ac:dyDescent="0.3">
      <c r="A520" s="42" t="s">
        <v>3616</v>
      </c>
      <c r="B520" s="254"/>
      <c r="C520" s="266" t="s">
        <v>5285</v>
      </c>
      <c r="D520" s="220">
        <v>2426</v>
      </c>
      <c r="E520" s="212" t="s">
        <v>5367</v>
      </c>
      <c r="F520" s="213" t="s">
        <v>5298</v>
      </c>
      <c r="G520" s="279" t="s">
        <v>5510</v>
      </c>
      <c r="H520" s="282">
        <v>17.43</v>
      </c>
      <c r="I520" s="282">
        <v>17.43</v>
      </c>
      <c r="J520" s="282">
        <v>0.1</v>
      </c>
      <c r="K520" s="286">
        <v>0.1</v>
      </c>
      <c r="M520" s="283">
        <v>21</v>
      </c>
      <c r="N520" s="283">
        <v>21</v>
      </c>
      <c r="O520" s="282">
        <v>0.13</v>
      </c>
      <c r="P520" s="286">
        <v>0.13</v>
      </c>
    </row>
    <row r="521" spans="1:16" x14ac:dyDescent="0.3">
      <c r="A521" s="42" t="s">
        <v>3617</v>
      </c>
      <c r="B521" s="254"/>
      <c r="C521" s="266" t="s">
        <v>5285</v>
      </c>
      <c r="D521" s="220">
        <v>2448</v>
      </c>
      <c r="E521" s="212" t="s">
        <v>5369</v>
      </c>
      <c r="F521" s="213" t="s">
        <v>5298</v>
      </c>
      <c r="G521" s="279" t="s">
        <v>5511</v>
      </c>
      <c r="H521" s="282">
        <v>9.3000000000000007</v>
      </c>
      <c r="I521" s="282">
        <v>9.3000000000000007</v>
      </c>
      <c r="J521" s="282">
        <v>10.74</v>
      </c>
      <c r="K521" s="286">
        <v>10.74</v>
      </c>
      <c r="M521" s="283">
        <v>11.21</v>
      </c>
      <c r="N521" s="283">
        <v>11.21</v>
      </c>
      <c r="O521" s="282">
        <v>12.94</v>
      </c>
      <c r="P521" s="286">
        <v>12.94</v>
      </c>
    </row>
    <row r="522" spans="1:16" x14ac:dyDescent="0.3">
      <c r="A522" s="42" t="s">
        <v>3618</v>
      </c>
      <c r="B522" s="254"/>
      <c r="C522" s="266" t="s">
        <v>5285</v>
      </c>
      <c r="D522" s="220">
        <v>2438</v>
      </c>
      <c r="E522" s="212" t="s">
        <v>5373</v>
      </c>
      <c r="F522" s="213" t="s">
        <v>5298</v>
      </c>
      <c r="G522" s="279" t="s">
        <v>5512</v>
      </c>
      <c r="H522" s="282">
        <v>6.54</v>
      </c>
      <c r="I522" s="282">
        <v>6.54</v>
      </c>
      <c r="J522" s="282">
        <v>13.02</v>
      </c>
      <c r="K522" s="286">
        <v>13.02</v>
      </c>
      <c r="M522" s="283">
        <v>7.88</v>
      </c>
      <c r="N522" s="283">
        <v>7.88</v>
      </c>
      <c r="O522" s="282">
        <v>15.69</v>
      </c>
      <c r="P522" s="286">
        <v>15.69</v>
      </c>
    </row>
    <row r="523" spans="1:16" x14ac:dyDescent="0.3">
      <c r="A523" s="42" t="s">
        <v>3619</v>
      </c>
      <c r="B523" s="254"/>
      <c r="C523" s="266" t="s">
        <v>5285</v>
      </c>
      <c r="D523" s="220">
        <v>2437</v>
      </c>
      <c r="E523" s="212" t="s">
        <v>5371</v>
      </c>
      <c r="F523" s="213" t="s">
        <v>5298</v>
      </c>
      <c r="G523" s="279" t="s">
        <v>5513</v>
      </c>
      <c r="H523" s="282">
        <v>6.93</v>
      </c>
      <c r="I523" s="282">
        <v>6.93</v>
      </c>
      <c r="J523" s="282">
        <v>4.57</v>
      </c>
      <c r="K523" s="286">
        <v>4.57</v>
      </c>
      <c r="M523" s="283">
        <v>8.35</v>
      </c>
      <c r="N523" s="283">
        <v>8.35</v>
      </c>
      <c r="O523" s="282">
        <v>5.51</v>
      </c>
      <c r="P523" s="286">
        <v>5.51</v>
      </c>
    </row>
    <row r="524" spans="1:16" x14ac:dyDescent="0.3">
      <c r="A524" s="42" t="s">
        <v>3620</v>
      </c>
      <c r="B524" s="254"/>
      <c r="C524" s="266" t="s">
        <v>5285</v>
      </c>
      <c r="D524" s="220">
        <v>1221</v>
      </c>
      <c r="E524" s="212" t="s">
        <v>5378</v>
      </c>
      <c r="F524" s="213" t="s">
        <v>5298</v>
      </c>
      <c r="G524" s="279" t="s">
        <v>5514</v>
      </c>
      <c r="H524" s="282">
        <v>0.8</v>
      </c>
      <c r="I524" s="282">
        <v>0.8</v>
      </c>
      <c r="J524" s="282">
        <v>1.4</v>
      </c>
      <c r="K524" s="286">
        <v>1.4</v>
      </c>
      <c r="M524" s="283">
        <v>0.97</v>
      </c>
      <c r="N524" s="283">
        <v>0.97</v>
      </c>
      <c r="O524" s="282">
        <v>1.69</v>
      </c>
      <c r="P524" s="286">
        <v>1.69</v>
      </c>
    </row>
    <row r="525" spans="1:16" x14ac:dyDescent="0.3">
      <c r="A525" s="42" t="s">
        <v>3621</v>
      </c>
      <c r="B525" s="254"/>
      <c r="C525" s="266" t="s">
        <v>5285</v>
      </c>
      <c r="D525" s="220">
        <v>1215</v>
      </c>
      <c r="E525" s="212" t="s">
        <v>5380</v>
      </c>
      <c r="F525" s="213" t="s">
        <v>5298</v>
      </c>
      <c r="G525" s="279" t="s">
        <v>5515</v>
      </c>
      <c r="H525" s="282">
        <v>0.52</v>
      </c>
      <c r="I525" s="282">
        <v>0.52</v>
      </c>
      <c r="J525" s="282">
        <v>8.56</v>
      </c>
      <c r="K525" s="286">
        <v>8.56</v>
      </c>
      <c r="M525" s="283">
        <v>0.63</v>
      </c>
      <c r="N525" s="283">
        <v>0.63</v>
      </c>
      <c r="O525" s="282">
        <v>10.32</v>
      </c>
      <c r="P525" s="286">
        <v>10.32</v>
      </c>
    </row>
    <row r="526" spans="1:16" x14ac:dyDescent="0.3">
      <c r="A526" s="42" t="s">
        <v>3622</v>
      </c>
      <c r="B526" s="254"/>
      <c r="C526" s="266" t="s">
        <v>5285</v>
      </c>
      <c r="D526" s="220">
        <v>1861</v>
      </c>
      <c r="E526" s="212" t="s">
        <v>5387</v>
      </c>
      <c r="F526" s="213" t="s">
        <v>5298</v>
      </c>
      <c r="G526" s="279" t="s">
        <v>5516</v>
      </c>
      <c r="H526" s="282">
        <v>20.66</v>
      </c>
      <c r="I526" s="282">
        <v>20.66</v>
      </c>
      <c r="J526" s="282">
        <v>0.57999999999999996</v>
      </c>
      <c r="K526" s="286">
        <v>0.57999999999999996</v>
      </c>
      <c r="M526" s="283">
        <v>24.9</v>
      </c>
      <c r="N526" s="283">
        <v>24.9</v>
      </c>
      <c r="O526" s="282">
        <v>0.71</v>
      </c>
      <c r="P526" s="286">
        <v>0.71</v>
      </c>
    </row>
    <row r="527" spans="1:16" x14ac:dyDescent="0.3">
      <c r="A527" s="42" t="s">
        <v>3623</v>
      </c>
      <c r="B527" s="254"/>
      <c r="C527" s="266" t="s">
        <v>5285</v>
      </c>
      <c r="D527" s="220">
        <v>1858</v>
      </c>
      <c r="E527" s="212" t="s">
        <v>5389</v>
      </c>
      <c r="F527" s="213" t="s">
        <v>5385</v>
      </c>
      <c r="G527" s="279" t="s">
        <v>5517</v>
      </c>
      <c r="H527" s="282">
        <v>7.07</v>
      </c>
      <c r="I527" s="282">
        <v>7.07</v>
      </c>
      <c r="J527" s="282">
        <v>1.61</v>
      </c>
      <c r="K527" s="286">
        <v>1.61</v>
      </c>
      <c r="M527" s="283">
        <v>8.52</v>
      </c>
      <c r="N527" s="283">
        <v>8.52</v>
      </c>
      <c r="O527" s="282">
        <v>1.94</v>
      </c>
      <c r="P527" s="286">
        <v>1.94</v>
      </c>
    </row>
    <row r="528" spans="1:16" x14ac:dyDescent="0.3">
      <c r="A528" s="42" t="s">
        <v>3624</v>
      </c>
      <c r="B528" s="254"/>
      <c r="C528" s="266" t="s">
        <v>5285</v>
      </c>
      <c r="D528" s="220">
        <v>2034</v>
      </c>
      <c r="E528" s="212" t="s">
        <v>5382</v>
      </c>
      <c r="F528" s="213" t="s">
        <v>5305</v>
      </c>
      <c r="G528" s="279" t="s">
        <v>5518</v>
      </c>
      <c r="H528" s="282">
        <v>0.53</v>
      </c>
      <c r="I528" s="282">
        <v>0.53</v>
      </c>
      <c r="J528" s="282">
        <v>11.61</v>
      </c>
      <c r="K528" s="286">
        <v>11.61</v>
      </c>
      <c r="M528" s="283">
        <v>0.65</v>
      </c>
      <c r="N528" s="283">
        <v>0.65</v>
      </c>
      <c r="O528" s="282">
        <v>13.99</v>
      </c>
      <c r="P528" s="286">
        <v>13.99</v>
      </c>
    </row>
    <row r="529" spans="1:16" x14ac:dyDescent="0.3">
      <c r="A529" s="42" t="s">
        <v>3625</v>
      </c>
      <c r="B529" s="254"/>
      <c r="C529" s="266" t="s">
        <v>5285</v>
      </c>
      <c r="D529" s="220">
        <v>2023</v>
      </c>
      <c r="E529" s="212" t="s">
        <v>5384</v>
      </c>
      <c r="F529" s="213" t="s">
        <v>5385</v>
      </c>
      <c r="G529" s="279" t="s">
        <v>5519</v>
      </c>
      <c r="H529" s="282">
        <v>11.87</v>
      </c>
      <c r="I529" s="282">
        <v>11.87</v>
      </c>
      <c r="J529" s="282">
        <v>4.87</v>
      </c>
      <c r="K529" s="286">
        <v>4.87</v>
      </c>
      <c r="M529" s="283">
        <v>14.3</v>
      </c>
      <c r="N529" s="283">
        <v>14.3</v>
      </c>
      <c r="O529" s="282">
        <v>5.87</v>
      </c>
      <c r="P529" s="286">
        <v>5.87</v>
      </c>
    </row>
    <row r="530" spans="1:16" x14ac:dyDescent="0.3">
      <c r="A530" s="42" t="s">
        <v>3626</v>
      </c>
      <c r="B530" s="254"/>
      <c r="C530" s="380" t="s">
        <v>5291</v>
      </c>
      <c r="D530" s="387"/>
      <c r="E530" s="387"/>
      <c r="F530" s="387"/>
      <c r="G530" s="387"/>
      <c r="H530" s="406"/>
      <c r="I530" s="387"/>
      <c r="J530" s="293">
        <v>71.900000000000006</v>
      </c>
      <c r="K530" s="291">
        <v>71.900000000000006</v>
      </c>
      <c r="O530" s="293">
        <v>86.62</v>
      </c>
      <c r="P530" s="291">
        <v>86.62</v>
      </c>
    </row>
    <row r="531" spans="1:16" x14ac:dyDescent="0.25">
      <c r="A531" s="42" t="s">
        <v>3627</v>
      </c>
      <c r="B531" s="372"/>
      <c r="C531" s="384"/>
      <c r="D531" s="393"/>
      <c r="E531" s="393"/>
      <c r="F531" s="393"/>
      <c r="G531" s="393"/>
      <c r="H531" s="411"/>
      <c r="I531" s="415"/>
      <c r="J531" s="274"/>
      <c r="K531" s="418"/>
      <c r="O531" s="276"/>
      <c r="P531" s="288"/>
    </row>
    <row r="532" spans="1:16" x14ac:dyDescent="0.3">
      <c r="A532" s="42" t="s">
        <v>3628</v>
      </c>
      <c r="B532" s="371">
        <v>309</v>
      </c>
      <c r="C532" s="382" t="s">
        <v>5278</v>
      </c>
      <c r="D532" s="389" t="s">
        <v>132</v>
      </c>
      <c r="E532" s="389" t="s">
        <v>134</v>
      </c>
      <c r="F532" s="389" t="s">
        <v>5279</v>
      </c>
      <c r="G532" s="389" t="s">
        <v>5280</v>
      </c>
      <c r="H532" s="409" t="s">
        <v>5281</v>
      </c>
      <c r="I532" s="389"/>
      <c r="J532" s="409" t="s">
        <v>5282</v>
      </c>
      <c r="K532" s="389"/>
    </row>
    <row r="533" spans="1:16" x14ac:dyDescent="0.3">
      <c r="A533" s="42" t="s">
        <v>3629</v>
      </c>
      <c r="B533" s="260"/>
      <c r="C533" s="268"/>
      <c r="D533" s="248"/>
      <c r="E533" s="248"/>
      <c r="F533" s="248"/>
      <c r="G533" s="248"/>
      <c r="H533" s="413" t="s">
        <v>5283</v>
      </c>
      <c r="I533" s="416" t="s">
        <v>5284</v>
      </c>
      <c r="J533" s="413" t="s">
        <v>5283</v>
      </c>
      <c r="K533" s="420" t="s">
        <v>5284</v>
      </c>
      <c r="O533" s="288"/>
      <c r="P533" s="289"/>
    </row>
    <row r="534" spans="1:16" x14ac:dyDescent="0.3">
      <c r="A534" s="42" t="s">
        <v>3630</v>
      </c>
      <c r="B534" s="373"/>
      <c r="C534" s="385" t="s">
        <v>197</v>
      </c>
      <c r="D534" s="395" t="s">
        <v>1296</v>
      </c>
      <c r="E534" s="397" t="s">
        <v>1297</v>
      </c>
      <c r="F534" s="401" t="s">
        <v>160</v>
      </c>
      <c r="G534" s="405"/>
      <c r="H534" s="275"/>
      <c r="I534" s="219"/>
      <c r="J534" s="284">
        <v>47.09</v>
      </c>
      <c r="K534" s="287">
        <v>47.69</v>
      </c>
      <c r="O534" s="284">
        <v>56.73</v>
      </c>
      <c r="P534" s="287">
        <v>57.46</v>
      </c>
    </row>
    <row r="535" spans="1:16" x14ac:dyDescent="0.3">
      <c r="A535" s="42" t="s">
        <v>3631</v>
      </c>
      <c r="B535" s="253"/>
      <c r="C535" s="266" t="s">
        <v>5285</v>
      </c>
      <c r="D535" s="211">
        <v>5</v>
      </c>
      <c r="E535" s="212" t="s">
        <v>5286</v>
      </c>
      <c r="F535" s="213" t="s">
        <v>86</v>
      </c>
      <c r="G535" s="279" t="s">
        <v>5395</v>
      </c>
      <c r="H535" s="282">
        <v>9.57</v>
      </c>
      <c r="I535" s="282">
        <v>11.07</v>
      </c>
      <c r="J535" s="282">
        <v>3.82</v>
      </c>
      <c r="K535" s="286">
        <v>4.43</v>
      </c>
      <c r="M535" s="283">
        <v>11.53</v>
      </c>
      <c r="N535" s="283">
        <v>13.34</v>
      </c>
      <c r="O535" s="282">
        <v>4.6100000000000003</v>
      </c>
      <c r="P535" s="286">
        <v>5.34</v>
      </c>
    </row>
    <row r="536" spans="1:16" x14ac:dyDescent="0.3">
      <c r="A536" s="42" t="s">
        <v>3632</v>
      </c>
      <c r="B536" s="254"/>
      <c r="C536" s="380" t="s">
        <v>5290</v>
      </c>
      <c r="D536" s="387"/>
      <c r="E536" s="387"/>
      <c r="F536" s="387"/>
      <c r="G536" s="387"/>
      <c r="H536" s="406"/>
      <c r="I536" s="387"/>
      <c r="J536" s="293">
        <v>3.82</v>
      </c>
      <c r="K536" s="291">
        <v>4.43</v>
      </c>
      <c r="O536" s="293">
        <v>4.6100000000000003</v>
      </c>
      <c r="P536" s="291">
        <v>5.34</v>
      </c>
    </row>
    <row r="537" spans="1:16" ht="24" x14ac:dyDescent="0.3">
      <c r="A537" s="42" t="s">
        <v>3633</v>
      </c>
      <c r="B537" s="254"/>
      <c r="C537" s="383" t="s">
        <v>5295</v>
      </c>
      <c r="D537" s="392">
        <v>11950</v>
      </c>
      <c r="E537" s="396" t="s">
        <v>5520</v>
      </c>
      <c r="F537" s="400" t="s">
        <v>160</v>
      </c>
      <c r="G537" s="403" t="s">
        <v>5289</v>
      </c>
      <c r="H537" s="410">
        <v>0.25</v>
      </c>
      <c r="I537" s="414">
        <v>0.25</v>
      </c>
      <c r="J537" s="282">
        <v>0.51</v>
      </c>
      <c r="K537" s="286">
        <v>0.51</v>
      </c>
      <c r="M537" s="283">
        <v>0.31</v>
      </c>
      <c r="N537" s="283">
        <v>0.31</v>
      </c>
      <c r="O537" s="282">
        <v>0.62</v>
      </c>
      <c r="P537" s="286">
        <v>0.62</v>
      </c>
    </row>
    <row r="538" spans="1:16" x14ac:dyDescent="0.3">
      <c r="A538" s="42" t="s">
        <v>3634</v>
      </c>
      <c r="B538" s="254"/>
      <c r="C538" s="266" t="s">
        <v>5342</v>
      </c>
      <c r="D538" s="210" t="s">
        <v>5521</v>
      </c>
      <c r="E538" s="212" t="s">
        <v>5522</v>
      </c>
      <c r="F538" s="213" t="s">
        <v>160</v>
      </c>
      <c r="G538" s="279" t="s">
        <v>5301</v>
      </c>
      <c r="H538" s="282">
        <v>42.75</v>
      </c>
      <c r="I538" s="282">
        <v>42.75</v>
      </c>
      <c r="J538" s="282">
        <v>42.75</v>
      </c>
      <c r="K538" s="286">
        <v>42.75</v>
      </c>
      <c r="M538" s="283">
        <v>51.5</v>
      </c>
      <c r="N538" s="283">
        <v>51.5</v>
      </c>
      <c r="O538" s="282">
        <v>51.5</v>
      </c>
      <c r="P538" s="286">
        <v>51.5</v>
      </c>
    </row>
    <row r="539" spans="1:16" x14ac:dyDescent="0.3">
      <c r="A539" s="42" t="s">
        <v>3635</v>
      </c>
      <c r="B539" s="254"/>
      <c r="C539" s="380" t="s">
        <v>5291</v>
      </c>
      <c r="D539" s="387"/>
      <c r="E539" s="387"/>
      <c r="F539" s="387"/>
      <c r="G539" s="387"/>
      <c r="H539" s="406"/>
      <c r="I539" s="387"/>
      <c r="J539" s="293">
        <v>43.26</v>
      </c>
      <c r="K539" s="291">
        <v>43.26</v>
      </c>
      <c r="O539" s="293">
        <v>52.12</v>
      </c>
      <c r="P539" s="291">
        <v>52.12</v>
      </c>
    </row>
    <row r="540" spans="1:16" x14ac:dyDescent="0.25">
      <c r="A540" s="42" t="s">
        <v>3636</v>
      </c>
      <c r="B540" s="372"/>
      <c r="C540" s="384"/>
      <c r="D540" s="393"/>
      <c r="E540" s="393"/>
      <c r="F540" s="393"/>
      <c r="G540" s="393"/>
      <c r="H540" s="411"/>
      <c r="I540" s="415"/>
      <c r="J540" s="274"/>
      <c r="K540" s="418"/>
      <c r="O540" s="276"/>
      <c r="P540" s="288"/>
    </row>
    <row r="541" spans="1:16" x14ac:dyDescent="0.3">
      <c r="A541" s="42" t="s">
        <v>3637</v>
      </c>
      <c r="B541" s="371">
        <v>330</v>
      </c>
      <c r="C541" s="382" t="s">
        <v>5278</v>
      </c>
      <c r="D541" s="389" t="s">
        <v>132</v>
      </c>
      <c r="E541" s="389" t="s">
        <v>134</v>
      </c>
      <c r="F541" s="389" t="s">
        <v>5279</v>
      </c>
      <c r="G541" s="389" t="s">
        <v>5280</v>
      </c>
      <c r="H541" s="409" t="s">
        <v>5281</v>
      </c>
      <c r="I541" s="389"/>
      <c r="J541" s="409" t="s">
        <v>5282</v>
      </c>
      <c r="K541" s="389"/>
    </row>
    <row r="542" spans="1:16" x14ac:dyDescent="0.3">
      <c r="A542" s="42" t="s">
        <v>3638</v>
      </c>
      <c r="B542" s="260"/>
      <c r="C542" s="268"/>
      <c r="D542" s="248"/>
      <c r="E542" s="248"/>
      <c r="F542" s="248"/>
      <c r="G542" s="248"/>
      <c r="H542" s="413" t="s">
        <v>5283</v>
      </c>
      <c r="I542" s="416" t="s">
        <v>5284</v>
      </c>
      <c r="J542" s="413" t="s">
        <v>5283</v>
      </c>
      <c r="K542" s="420" t="s">
        <v>5284</v>
      </c>
      <c r="O542" s="288"/>
      <c r="P542" s="289"/>
    </row>
    <row r="543" spans="1:16" x14ac:dyDescent="0.3">
      <c r="A543" s="42" t="s">
        <v>3639</v>
      </c>
      <c r="B543" s="373"/>
      <c r="C543" s="385" t="s">
        <v>197</v>
      </c>
      <c r="D543" s="395" t="s">
        <v>796</v>
      </c>
      <c r="E543" s="397" t="s">
        <v>797</v>
      </c>
      <c r="F543" s="401" t="s">
        <v>160</v>
      </c>
      <c r="G543" s="405"/>
      <c r="H543" s="275"/>
      <c r="I543" s="219"/>
      <c r="J543" s="284">
        <v>21.36</v>
      </c>
      <c r="K543" s="287">
        <v>22.759999999999998</v>
      </c>
      <c r="O543" s="284">
        <v>25.74</v>
      </c>
      <c r="P543" s="287">
        <v>27.44</v>
      </c>
    </row>
    <row r="544" spans="1:16" x14ac:dyDescent="0.3">
      <c r="A544" s="42" t="s">
        <v>3640</v>
      </c>
      <c r="B544" s="253"/>
      <c r="C544" s="266" t="s">
        <v>5285</v>
      </c>
      <c r="D544" s="211">
        <v>5</v>
      </c>
      <c r="E544" s="212" t="s">
        <v>5286</v>
      </c>
      <c r="F544" s="213" t="s">
        <v>86</v>
      </c>
      <c r="G544" s="279" t="s">
        <v>5523</v>
      </c>
      <c r="H544" s="282">
        <v>9.57</v>
      </c>
      <c r="I544" s="282">
        <v>11.07</v>
      </c>
      <c r="J544" s="282">
        <v>3.35</v>
      </c>
      <c r="K544" s="286">
        <v>3.87</v>
      </c>
      <c r="M544" s="283">
        <v>11.53</v>
      </c>
      <c r="N544" s="283">
        <v>13.34</v>
      </c>
      <c r="O544" s="282">
        <v>4.04</v>
      </c>
      <c r="P544" s="286">
        <v>4.67</v>
      </c>
    </row>
    <row r="545" spans="1:16" x14ac:dyDescent="0.3">
      <c r="A545" s="42" t="s">
        <v>3641</v>
      </c>
      <c r="B545" s="254"/>
      <c r="C545" s="266" t="s">
        <v>5285</v>
      </c>
      <c r="D545" s="211">
        <v>11</v>
      </c>
      <c r="E545" s="212" t="s">
        <v>5350</v>
      </c>
      <c r="F545" s="213" t="s">
        <v>86</v>
      </c>
      <c r="G545" s="279" t="s">
        <v>5523</v>
      </c>
      <c r="H545" s="282">
        <v>15.99</v>
      </c>
      <c r="I545" s="282">
        <v>18.510000000000002</v>
      </c>
      <c r="J545" s="282">
        <v>5.59</v>
      </c>
      <c r="K545" s="286">
        <v>6.48</v>
      </c>
      <c r="M545" s="283">
        <v>19.27</v>
      </c>
      <c r="N545" s="283">
        <v>22.3</v>
      </c>
      <c r="O545" s="282">
        <v>6.74</v>
      </c>
      <c r="P545" s="286">
        <v>7.81</v>
      </c>
    </row>
    <row r="546" spans="1:16" x14ac:dyDescent="0.3">
      <c r="A546" s="42" t="s">
        <v>3642</v>
      </c>
      <c r="B546" s="254"/>
      <c r="C546" s="380" t="s">
        <v>5290</v>
      </c>
      <c r="D546" s="387"/>
      <c r="E546" s="387"/>
      <c r="F546" s="387"/>
      <c r="G546" s="387"/>
      <c r="H546" s="406"/>
      <c r="I546" s="387"/>
      <c r="J546" s="293">
        <v>8.94</v>
      </c>
      <c r="K546" s="291">
        <v>10.35</v>
      </c>
      <c r="O546" s="293">
        <v>10.78</v>
      </c>
      <c r="P546" s="291">
        <v>12.48</v>
      </c>
    </row>
    <row r="547" spans="1:16" x14ac:dyDescent="0.3">
      <c r="A547" s="42" t="s">
        <v>3643</v>
      </c>
      <c r="B547" s="254"/>
      <c r="C547" s="383" t="s">
        <v>5295</v>
      </c>
      <c r="D547" s="392">
        <v>3910</v>
      </c>
      <c r="E547" s="396" t="s">
        <v>5524</v>
      </c>
      <c r="F547" s="400" t="s">
        <v>160</v>
      </c>
      <c r="G547" s="403" t="s">
        <v>5301</v>
      </c>
      <c r="H547" s="410">
        <v>12.41</v>
      </c>
      <c r="I547" s="414">
        <v>12.41</v>
      </c>
      <c r="J547" s="282">
        <v>12.41</v>
      </c>
      <c r="K547" s="286">
        <v>12.41</v>
      </c>
      <c r="M547" s="283">
        <v>14.96</v>
      </c>
      <c r="N547" s="283">
        <v>14.96</v>
      </c>
      <c r="O547" s="282">
        <v>14.96</v>
      </c>
      <c r="P547" s="286">
        <v>14.96</v>
      </c>
    </row>
    <row r="548" spans="1:16" x14ac:dyDescent="0.3">
      <c r="A548" s="42" t="s">
        <v>3644</v>
      </c>
      <c r="B548" s="254"/>
      <c r="C548" s="380" t="s">
        <v>5291</v>
      </c>
      <c r="D548" s="387"/>
      <c r="E548" s="387"/>
      <c r="F548" s="387"/>
      <c r="G548" s="387"/>
      <c r="H548" s="406"/>
      <c r="I548" s="387"/>
      <c r="J548" s="293">
        <v>12.41</v>
      </c>
      <c r="K548" s="291">
        <v>12.41</v>
      </c>
      <c r="O548" s="293">
        <v>14.96</v>
      </c>
      <c r="P548" s="291">
        <v>14.96</v>
      </c>
    </row>
    <row r="549" spans="1:16" x14ac:dyDescent="0.25">
      <c r="A549" s="42" t="s">
        <v>3645</v>
      </c>
      <c r="B549" s="372"/>
      <c r="C549" s="384"/>
      <c r="D549" s="393"/>
      <c r="E549" s="393"/>
      <c r="F549" s="393"/>
      <c r="G549" s="393"/>
      <c r="H549" s="411"/>
      <c r="I549" s="415"/>
      <c r="J549" s="274"/>
      <c r="K549" s="418"/>
      <c r="O549" s="276"/>
      <c r="P549" s="288"/>
    </row>
    <row r="550" spans="1:16" x14ac:dyDescent="0.3">
      <c r="A550" s="42" t="s">
        <v>3646</v>
      </c>
      <c r="B550" s="371">
        <v>331</v>
      </c>
      <c r="C550" s="382" t="s">
        <v>5278</v>
      </c>
      <c r="D550" s="389" t="s">
        <v>132</v>
      </c>
      <c r="E550" s="389" t="s">
        <v>134</v>
      </c>
      <c r="F550" s="389" t="s">
        <v>5279</v>
      </c>
      <c r="G550" s="389" t="s">
        <v>5280</v>
      </c>
      <c r="H550" s="409" t="s">
        <v>5281</v>
      </c>
      <c r="I550" s="389"/>
      <c r="J550" s="409" t="s">
        <v>5282</v>
      </c>
      <c r="K550" s="389"/>
    </row>
    <row r="551" spans="1:16" x14ac:dyDescent="0.3">
      <c r="A551" s="42" t="s">
        <v>3647</v>
      </c>
      <c r="B551" s="260"/>
      <c r="C551" s="268"/>
      <c r="D551" s="248"/>
      <c r="E551" s="248"/>
      <c r="F551" s="248"/>
      <c r="G551" s="248"/>
      <c r="H551" s="413" t="s">
        <v>5283</v>
      </c>
      <c r="I551" s="416" t="s">
        <v>5284</v>
      </c>
      <c r="J551" s="413" t="s">
        <v>5283</v>
      </c>
      <c r="K551" s="420" t="s">
        <v>5284</v>
      </c>
      <c r="O551" s="288"/>
      <c r="P551" s="289"/>
    </row>
    <row r="552" spans="1:16" x14ac:dyDescent="0.3">
      <c r="A552" s="42" t="s">
        <v>3648</v>
      </c>
      <c r="B552" s="373"/>
      <c r="C552" s="385" t="s">
        <v>197</v>
      </c>
      <c r="D552" s="395" t="s">
        <v>790</v>
      </c>
      <c r="E552" s="397" t="s">
        <v>791</v>
      </c>
      <c r="F552" s="401" t="s">
        <v>160</v>
      </c>
      <c r="G552" s="405"/>
      <c r="H552" s="275"/>
      <c r="I552" s="219"/>
      <c r="J552" s="284">
        <v>98.1</v>
      </c>
      <c r="K552" s="287">
        <v>100.41</v>
      </c>
      <c r="O552" s="284">
        <v>118.19</v>
      </c>
      <c r="P552" s="287">
        <v>120.98</v>
      </c>
    </row>
    <row r="553" spans="1:16" x14ac:dyDescent="0.3">
      <c r="A553" s="42" t="s">
        <v>3649</v>
      </c>
      <c r="B553" s="253"/>
      <c r="C553" s="266" t="s">
        <v>5285</v>
      </c>
      <c r="D553" s="211">
        <v>8</v>
      </c>
      <c r="E553" s="212" t="s">
        <v>5302</v>
      </c>
      <c r="F553" s="213" t="s">
        <v>86</v>
      </c>
      <c r="G553" s="279" t="s">
        <v>5525</v>
      </c>
      <c r="H553" s="282">
        <v>10.8</v>
      </c>
      <c r="I553" s="282">
        <v>12.5</v>
      </c>
      <c r="J553" s="282">
        <v>5.94</v>
      </c>
      <c r="K553" s="286">
        <v>6.87</v>
      </c>
      <c r="M553" s="283">
        <v>13.02</v>
      </c>
      <c r="N553" s="283">
        <v>15.06</v>
      </c>
      <c r="O553" s="282">
        <v>7.16</v>
      </c>
      <c r="P553" s="286">
        <v>8.2799999999999994</v>
      </c>
    </row>
    <row r="554" spans="1:16" x14ac:dyDescent="0.3">
      <c r="A554" s="42" t="s">
        <v>3650</v>
      </c>
      <c r="B554" s="254"/>
      <c r="C554" s="266" t="s">
        <v>5285</v>
      </c>
      <c r="D554" s="211">
        <v>11</v>
      </c>
      <c r="E554" s="212" t="s">
        <v>5350</v>
      </c>
      <c r="F554" s="213" t="s">
        <v>86</v>
      </c>
      <c r="G554" s="279" t="s">
        <v>5525</v>
      </c>
      <c r="H554" s="282">
        <v>15.99</v>
      </c>
      <c r="I554" s="282">
        <v>18.510000000000002</v>
      </c>
      <c r="J554" s="282">
        <v>8.7899999999999991</v>
      </c>
      <c r="K554" s="286">
        <v>10.18</v>
      </c>
      <c r="M554" s="283">
        <v>19.27</v>
      </c>
      <c r="N554" s="283">
        <v>22.3</v>
      </c>
      <c r="O554" s="282">
        <v>10.6</v>
      </c>
      <c r="P554" s="286">
        <v>12.27</v>
      </c>
    </row>
    <row r="555" spans="1:16" x14ac:dyDescent="0.3">
      <c r="A555" s="42" t="s">
        <v>3651</v>
      </c>
      <c r="B555" s="254"/>
      <c r="C555" s="380" t="s">
        <v>5290</v>
      </c>
      <c r="D555" s="387"/>
      <c r="E555" s="387"/>
      <c r="F555" s="387"/>
      <c r="G555" s="387"/>
      <c r="H555" s="406"/>
      <c r="I555" s="387"/>
      <c r="J555" s="293">
        <v>14.74</v>
      </c>
      <c r="K555" s="291">
        <v>17.05</v>
      </c>
      <c r="O555" s="293">
        <v>17.760000000000002</v>
      </c>
      <c r="P555" s="291">
        <v>20.55</v>
      </c>
    </row>
    <row r="556" spans="1:16" ht="36" x14ac:dyDescent="0.3">
      <c r="A556" s="42" t="s">
        <v>3652</v>
      </c>
      <c r="B556" s="254"/>
      <c r="C556" s="383" t="s">
        <v>5295</v>
      </c>
      <c r="D556" s="391">
        <v>118</v>
      </c>
      <c r="E556" s="399" t="s">
        <v>5733</v>
      </c>
      <c r="F556" s="400" t="s">
        <v>160</v>
      </c>
      <c r="G556" s="403" t="s">
        <v>5526</v>
      </c>
      <c r="H556" s="410">
        <v>47.36</v>
      </c>
      <c r="I556" s="414">
        <v>47.36</v>
      </c>
      <c r="J556" s="282">
        <v>1.1299999999999999</v>
      </c>
      <c r="K556" s="286">
        <v>1.1299999999999999</v>
      </c>
      <c r="M556" s="283">
        <v>57.06</v>
      </c>
      <c r="N556" s="283">
        <v>57.06</v>
      </c>
      <c r="O556" s="282">
        <v>1.37</v>
      </c>
      <c r="P556" s="286">
        <v>1.37</v>
      </c>
    </row>
    <row r="557" spans="1:16" x14ac:dyDescent="0.3">
      <c r="A557" s="42" t="s">
        <v>3653</v>
      </c>
      <c r="B557" s="254"/>
      <c r="C557" s="266" t="s">
        <v>5285</v>
      </c>
      <c r="D557" s="210" t="s">
        <v>5393</v>
      </c>
      <c r="E557" s="212" t="s">
        <v>5394</v>
      </c>
      <c r="F557" s="213" t="s">
        <v>5385</v>
      </c>
      <c r="G557" s="279" t="s">
        <v>5527</v>
      </c>
      <c r="H557" s="282">
        <v>0.38</v>
      </c>
      <c r="I557" s="282">
        <v>0.38</v>
      </c>
      <c r="J557" s="282">
        <v>0.49</v>
      </c>
      <c r="K557" s="286">
        <v>0.49</v>
      </c>
      <c r="M557" s="283">
        <v>0.46</v>
      </c>
      <c r="N557" s="283">
        <v>0.46</v>
      </c>
      <c r="O557" s="282">
        <v>0.6</v>
      </c>
      <c r="P557" s="286">
        <v>0.6</v>
      </c>
    </row>
    <row r="558" spans="1:16" ht="36" x14ac:dyDescent="0.3">
      <c r="A558" s="42" t="s">
        <v>3654</v>
      </c>
      <c r="B558" s="254"/>
      <c r="C558" s="266" t="s">
        <v>5295</v>
      </c>
      <c r="D558" s="220">
        <v>10233</v>
      </c>
      <c r="E558" s="216" t="s">
        <v>5734</v>
      </c>
      <c r="F558" s="213" t="s">
        <v>160</v>
      </c>
      <c r="G558" s="279" t="s">
        <v>5301</v>
      </c>
      <c r="H558" s="282">
        <v>81.73</v>
      </c>
      <c r="I558" s="282">
        <v>81.73</v>
      </c>
      <c r="J558" s="282">
        <v>81.73</v>
      </c>
      <c r="K558" s="286">
        <v>81.73</v>
      </c>
      <c r="M558" s="283">
        <v>98.46</v>
      </c>
      <c r="N558" s="283">
        <v>98.46</v>
      </c>
      <c r="O558" s="282">
        <v>98.46</v>
      </c>
      <c r="P558" s="286">
        <v>98.46</v>
      </c>
    </row>
    <row r="559" spans="1:16" x14ac:dyDescent="0.3">
      <c r="A559" s="42" t="s">
        <v>3655</v>
      </c>
      <c r="B559" s="254"/>
      <c r="C559" s="380" t="s">
        <v>5291</v>
      </c>
      <c r="D559" s="387"/>
      <c r="E559" s="387"/>
      <c r="F559" s="387"/>
      <c r="G559" s="387"/>
      <c r="H559" s="406"/>
      <c r="I559" s="387"/>
      <c r="J559" s="293">
        <v>83.36</v>
      </c>
      <c r="K559" s="291">
        <v>83.36</v>
      </c>
      <c r="O559" s="293">
        <v>100.43</v>
      </c>
      <c r="P559" s="291">
        <v>100.43</v>
      </c>
    </row>
    <row r="560" spans="1:16" x14ac:dyDescent="0.25">
      <c r="A560" s="42" t="s">
        <v>3656</v>
      </c>
      <c r="B560" s="372"/>
      <c r="C560" s="384"/>
      <c r="D560" s="393"/>
      <c r="E560" s="393"/>
      <c r="F560" s="393"/>
      <c r="G560" s="393"/>
      <c r="H560" s="411"/>
      <c r="I560" s="415"/>
      <c r="J560" s="274"/>
      <c r="K560" s="418"/>
      <c r="O560" s="276"/>
      <c r="P560" s="288"/>
    </row>
    <row r="561" spans="1:16" x14ac:dyDescent="0.3">
      <c r="A561" s="42" t="s">
        <v>3657</v>
      </c>
      <c r="B561" s="371">
        <v>382</v>
      </c>
      <c r="C561" s="382" t="s">
        <v>5278</v>
      </c>
      <c r="D561" s="389" t="s">
        <v>132</v>
      </c>
      <c r="E561" s="389" t="s">
        <v>134</v>
      </c>
      <c r="F561" s="389" t="s">
        <v>5279</v>
      </c>
      <c r="G561" s="389" t="s">
        <v>5280</v>
      </c>
      <c r="H561" s="409" t="s">
        <v>5281</v>
      </c>
      <c r="I561" s="389"/>
      <c r="J561" s="409" t="s">
        <v>5282</v>
      </c>
      <c r="K561" s="389"/>
    </row>
    <row r="562" spans="1:16" x14ac:dyDescent="0.3">
      <c r="A562" s="42" t="s">
        <v>3658</v>
      </c>
      <c r="B562" s="260"/>
      <c r="C562" s="268"/>
      <c r="D562" s="248"/>
      <c r="E562" s="248"/>
      <c r="F562" s="248"/>
      <c r="G562" s="248"/>
      <c r="H562" s="413" t="s">
        <v>5283</v>
      </c>
      <c r="I562" s="416" t="s">
        <v>5284</v>
      </c>
      <c r="J562" s="413" t="s">
        <v>5283</v>
      </c>
      <c r="K562" s="420" t="s">
        <v>5284</v>
      </c>
      <c r="O562" s="288"/>
      <c r="P562" s="289"/>
    </row>
    <row r="563" spans="1:16" ht="24" x14ac:dyDescent="0.3">
      <c r="A563" s="42" t="s">
        <v>3659</v>
      </c>
      <c r="B563" s="373"/>
      <c r="C563" s="385" t="s">
        <v>197</v>
      </c>
      <c r="D563" s="395" t="s">
        <v>2798</v>
      </c>
      <c r="E563" s="398" t="s">
        <v>5735</v>
      </c>
      <c r="F563" s="401" t="s">
        <v>160</v>
      </c>
      <c r="G563" s="405"/>
      <c r="H563" s="275"/>
      <c r="I563" s="219"/>
      <c r="J563" s="284">
        <v>31.07</v>
      </c>
      <c r="K563" s="287">
        <v>33.630000000000003</v>
      </c>
      <c r="O563" s="284">
        <v>37.44</v>
      </c>
      <c r="P563" s="287">
        <v>40.520000000000003</v>
      </c>
    </row>
    <row r="564" spans="1:16" x14ac:dyDescent="0.3">
      <c r="A564" s="42" t="s">
        <v>3660</v>
      </c>
      <c r="B564" s="253"/>
      <c r="C564" s="266" t="s">
        <v>5285</v>
      </c>
      <c r="D564" s="211">
        <v>8</v>
      </c>
      <c r="E564" s="212" t="s">
        <v>5302</v>
      </c>
      <c r="F564" s="213" t="s">
        <v>86</v>
      </c>
      <c r="G564" s="279" t="s">
        <v>5528</v>
      </c>
      <c r="H564" s="282">
        <v>10.8</v>
      </c>
      <c r="I564" s="282">
        <v>12.5</v>
      </c>
      <c r="J564" s="282">
        <v>6.48</v>
      </c>
      <c r="K564" s="286">
        <v>7.5</v>
      </c>
      <c r="M564" s="283">
        <v>13.02</v>
      </c>
      <c r="N564" s="283">
        <v>15.06</v>
      </c>
      <c r="O564" s="282">
        <v>7.81</v>
      </c>
      <c r="P564" s="286">
        <v>9.0399999999999991</v>
      </c>
    </row>
    <row r="565" spans="1:16" x14ac:dyDescent="0.3">
      <c r="A565" s="42" t="s">
        <v>3661</v>
      </c>
      <c r="B565" s="254"/>
      <c r="C565" s="266" t="s">
        <v>5285</v>
      </c>
      <c r="D565" s="211">
        <v>11</v>
      </c>
      <c r="E565" s="212" t="s">
        <v>5350</v>
      </c>
      <c r="F565" s="213" t="s">
        <v>86</v>
      </c>
      <c r="G565" s="279" t="s">
        <v>5529</v>
      </c>
      <c r="H565" s="282">
        <v>15.99</v>
      </c>
      <c r="I565" s="282">
        <v>18.510000000000002</v>
      </c>
      <c r="J565" s="282">
        <v>9.76</v>
      </c>
      <c r="K565" s="286">
        <v>11.29</v>
      </c>
      <c r="M565" s="283">
        <v>19.27</v>
      </c>
      <c r="N565" s="283">
        <v>22.3</v>
      </c>
      <c r="O565" s="282">
        <v>11.76</v>
      </c>
      <c r="P565" s="286">
        <v>13.61</v>
      </c>
    </row>
    <row r="566" spans="1:16" x14ac:dyDescent="0.3">
      <c r="A566" s="42" t="s">
        <v>3662</v>
      </c>
      <c r="B566" s="254"/>
      <c r="C566" s="380" t="s">
        <v>5290</v>
      </c>
      <c r="D566" s="387"/>
      <c r="E566" s="387"/>
      <c r="F566" s="387"/>
      <c r="G566" s="387"/>
      <c r="H566" s="406"/>
      <c r="I566" s="387"/>
      <c r="J566" s="293">
        <v>16.239999999999998</v>
      </c>
      <c r="K566" s="291">
        <v>18.8</v>
      </c>
      <c r="O566" s="293">
        <v>19.57</v>
      </c>
      <c r="P566" s="291">
        <v>22.65</v>
      </c>
    </row>
    <row r="567" spans="1:16" x14ac:dyDescent="0.3">
      <c r="A567" s="42" t="s">
        <v>3663</v>
      </c>
      <c r="B567" s="254"/>
      <c r="C567" s="383" t="s">
        <v>5295</v>
      </c>
      <c r="D567" s="392">
        <v>3146</v>
      </c>
      <c r="E567" s="396" t="s">
        <v>5530</v>
      </c>
      <c r="F567" s="400" t="s">
        <v>160</v>
      </c>
      <c r="G567" s="403" t="s">
        <v>5531</v>
      </c>
      <c r="H567" s="410">
        <v>3.32</v>
      </c>
      <c r="I567" s="414">
        <v>3.32</v>
      </c>
      <c r="J567" s="282">
        <v>0.39</v>
      </c>
      <c r="K567" s="286">
        <v>0.39</v>
      </c>
      <c r="M567" s="283">
        <v>4</v>
      </c>
      <c r="N567" s="283">
        <v>4</v>
      </c>
      <c r="O567" s="282">
        <v>0.48</v>
      </c>
      <c r="P567" s="286">
        <v>0.48</v>
      </c>
    </row>
    <row r="568" spans="1:16" x14ac:dyDescent="0.3">
      <c r="A568" s="42" t="s">
        <v>3664</v>
      </c>
      <c r="B568" s="254"/>
      <c r="C568" s="266" t="s">
        <v>5295</v>
      </c>
      <c r="D568" s="220">
        <v>6302</v>
      </c>
      <c r="E568" s="212" t="s">
        <v>5532</v>
      </c>
      <c r="F568" s="213" t="s">
        <v>160</v>
      </c>
      <c r="G568" s="279" t="s">
        <v>5301</v>
      </c>
      <c r="H568" s="282">
        <v>14.43</v>
      </c>
      <c r="I568" s="282">
        <v>14.43</v>
      </c>
      <c r="J568" s="282">
        <v>14.43</v>
      </c>
      <c r="K568" s="286">
        <v>14.43</v>
      </c>
      <c r="M568" s="283">
        <v>17.39</v>
      </c>
      <c r="N568" s="283">
        <v>17.39</v>
      </c>
      <c r="O568" s="282">
        <v>17.39</v>
      </c>
      <c r="P568" s="286">
        <v>17.39</v>
      </c>
    </row>
    <row r="569" spans="1:16" x14ac:dyDescent="0.3">
      <c r="A569" s="42" t="s">
        <v>3665</v>
      </c>
      <c r="B569" s="254"/>
      <c r="C569" s="380" t="s">
        <v>5291</v>
      </c>
      <c r="D569" s="387"/>
      <c r="E569" s="387"/>
      <c r="F569" s="387"/>
      <c r="G569" s="387"/>
      <c r="H569" s="406"/>
      <c r="I569" s="387"/>
      <c r="J569" s="293">
        <v>14.83</v>
      </c>
      <c r="K569" s="291">
        <v>14.83</v>
      </c>
      <c r="O569" s="293">
        <v>17.87</v>
      </c>
      <c r="P569" s="291">
        <v>17.87</v>
      </c>
    </row>
    <row r="570" spans="1:16" x14ac:dyDescent="0.25">
      <c r="A570" s="42" t="s">
        <v>3666</v>
      </c>
      <c r="B570" s="372"/>
      <c r="C570" s="384"/>
      <c r="D570" s="393"/>
      <c r="E570" s="393"/>
      <c r="F570" s="393"/>
      <c r="G570" s="393"/>
      <c r="H570" s="411"/>
      <c r="I570" s="415"/>
      <c r="J570" s="274"/>
      <c r="K570" s="418"/>
      <c r="O570" s="276"/>
      <c r="P570" s="288"/>
    </row>
    <row r="571" spans="1:16" x14ac:dyDescent="0.3">
      <c r="A571" s="42" t="s">
        <v>3667</v>
      </c>
      <c r="B571" s="371">
        <v>383</v>
      </c>
      <c r="C571" s="382" t="s">
        <v>5278</v>
      </c>
      <c r="D571" s="389" t="s">
        <v>132</v>
      </c>
      <c r="E571" s="389" t="s">
        <v>134</v>
      </c>
      <c r="F571" s="389" t="s">
        <v>5279</v>
      </c>
      <c r="G571" s="389" t="s">
        <v>5280</v>
      </c>
      <c r="H571" s="409" t="s">
        <v>5281</v>
      </c>
      <c r="I571" s="389"/>
      <c r="J571" s="409" t="s">
        <v>5282</v>
      </c>
      <c r="K571" s="389"/>
    </row>
    <row r="572" spans="1:16" x14ac:dyDescent="0.3">
      <c r="A572" s="42" t="s">
        <v>5250</v>
      </c>
      <c r="B572" s="260"/>
      <c r="C572" s="268"/>
      <c r="D572" s="248"/>
      <c r="E572" s="248"/>
      <c r="F572" s="248"/>
      <c r="G572" s="248"/>
      <c r="H572" s="413" t="s">
        <v>5283</v>
      </c>
      <c r="I572" s="416" t="s">
        <v>5284</v>
      </c>
      <c r="J572" s="413" t="s">
        <v>5283</v>
      </c>
      <c r="K572" s="420" t="s">
        <v>5284</v>
      </c>
      <c r="O572" s="288"/>
      <c r="P572" s="289"/>
    </row>
    <row r="573" spans="1:16" ht="24" x14ac:dyDescent="0.3">
      <c r="A573" s="42" t="s">
        <v>3668</v>
      </c>
      <c r="B573" s="378"/>
      <c r="C573" s="385" t="s">
        <v>197</v>
      </c>
      <c r="D573" s="395" t="s">
        <v>2801</v>
      </c>
      <c r="E573" s="398" t="s">
        <v>5736</v>
      </c>
      <c r="F573" s="401" t="s">
        <v>160</v>
      </c>
      <c r="G573" s="405"/>
      <c r="H573" s="275"/>
      <c r="I573" s="219"/>
      <c r="J573" s="284">
        <v>10.050000000000001</v>
      </c>
      <c r="K573" s="287">
        <v>10.719999999999999</v>
      </c>
      <c r="O573" s="284">
        <v>12.11</v>
      </c>
      <c r="P573" s="287">
        <v>12.93</v>
      </c>
    </row>
    <row r="574" spans="1:16" x14ac:dyDescent="0.25">
      <c r="A574" s="42" t="s">
        <v>3669</v>
      </c>
      <c r="B574" s="374"/>
      <c r="C574" s="266" t="s">
        <v>5285</v>
      </c>
      <c r="D574" s="211">
        <v>8</v>
      </c>
      <c r="E574" s="212" t="s">
        <v>5302</v>
      </c>
      <c r="F574" s="213" t="s">
        <v>86</v>
      </c>
      <c r="G574" s="279" t="s">
        <v>5480</v>
      </c>
      <c r="H574" s="282">
        <v>10.8</v>
      </c>
      <c r="I574" s="282">
        <v>12.5</v>
      </c>
      <c r="J574" s="282">
        <v>1.72</v>
      </c>
      <c r="K574" s="286">
        <v>2</v>
      </c>
      <c r="M574" s="283">
        <v>13.02</v>
      </c>
      <c r="N574" s="283">
        <v>15.06</v>
      </c>
      <c r="O574" s="282">
        <v>2.08</v>
      </c>
      <c r="P574" s="286">
        <v>2.41</v>
      </c>
    </row>
    <row r="575" spans="1:16" x14ac:dyDescent="0.25">
      <c r="A575" s="42" t="s">
        <v>3670</v>
      </c>
      <c r="B575" s="37"/>
      <c r="C575" s="266" t="s">
        <v>5285</v>
      </c>
      <c r="D575" s="211">
        <v>11</v>
      </c>
      <c r="E575" s="212" t="s">
        <v>5350</v>
      </c>
      <c r="F575" s="213" t="s">
        <v>86</v>
      </c>
      <c r="G575" s="279" t="s">
        <v>5480</v>
      </c>
      <c r="H575" s="282">
        <v>15.99</v>
      </c>
      <c r="I575" s="282">
        <v>18.510000000000002</v>
      </c>
      <c r="J575" s="282">
        <v>2.5499999999999998</v>
      </c>
      <c r="K575" s="286">
        <v>2.96</v>
      </c>
      <c r="M575" s="283">
        <v>19.27</v>
      </c>
      <c r="N575" s="283">
        <v>22.3</v>
      </c>
      <c r="O575" s="282">
        <v>3.08</v>
      </c>
      <c r="P575" s="286">
        <v>3.57</v>
      </c>
    </row>
    <row r="576" spans="1:16" x14ac:dyDescent="0.25">
      <c r="A576" s="42" t="s">
        <v>3671</v>
      </c>
      <c r="B576" s="37"/>
      <c r="C576" s="380" t="s">
        <v>5290</v>
      </c>
      <c r="D576" s="387"/>
      <c r="E576" s="387"/>
      <c r="F576" s="387"/>
      <c r="G576" s="387"/>
      <c r="H576" s="406"/>
      <c r="I576" s="387"/>
      <c r="J576" s="293">
        <v>4.28</v>
      </c>
      <c r="K576" s="291">
        <v>4.96</v>
      </c>
      <c r="O576" s="293">
        <v>5.16</v>
      </c>
      <c r="P576" s="291">
        <v>5.98</v>
      </c>
    </row>
    <row r="577" spans="1:16" x14ac:dyDescent="0.25">
      <c r="A577" s="42" t="s">
        <v>3672</v>
      </c>
      <c r="B577" s="37"/>
      <c r="C577" s="383" t="s">
        <v>5285</v>
      </c>
      <c r="D577" s="390" t="s">
        <v>5393</v>
      </c>
      <c r="E577" s="396" t="s">
        <v>5394</v>
      </c>
      <c r="F577" s="400" t="s">
        <v>5385</v>
      </c>
      <c r="G577" s="403" t="s">
        <v>5533</v>
      </c>
      <c r="H577" s="410">
        <v>0.38</v>
      </c>
      <c r="I577" s="414">
        <v>0.38</v>
      </c>
      <c r="J577" s="282">
        <v>0.45</v>
      </c>
      <c r="K577" s="286">
        <v>0.45</v>
      </c>
      <c r="M577" s="283">
        <v>0.46</v>
      </c>
      <c r="N577" s="283">
        <v>0.46</v>
      </c>
      <c r="O577" s="282">
        <v>0.55000000000000004</v>
      </c>
      <c r="P577" s="286">
        <v>0.55000000000000004</v>
      </c>
    </row>
    <row r="578" spans="1:16" x14ac:dyDescent="0.3">
      <c r="A578" s="42" t="s">
        <v>3673</v>
      </c>
      <c r="B578" s="38"/>
      <c r="C578" s="266" t="s">
        <v>5295</v>
      </c>
      <c r="D578" s="211">
        <v>770</v>
      </c>
      <c r="E578" s="212" t="s">
        <v>5534</v>
      </c>
      <c r="F578" s="213" t="s">
        <v>160</v>
      </c>
      <c r="G578" s="279" t="s">
        <v>5301</v>
      </c>
      <c r="H578" s="282">
        <v>5.31</v>
      </c>
      <c r="I578" s="282">
        <v>5.31</v>
      </c>
      <c r="J578" s="282">
        <v>5.31</v>
      </c>
      <c r="K578" s="286">
        <v>5.31</v>
      </c>
      <c r="M578" s="283">
        <v>6.4</v>
      </c>
      <c r="N578" s="283">
        <v>6.4</v>
      </c>
      <c r="O578" s="282">
        <v>6.4</v>
      </c>
      <c r="P578" s="286">
        <v>6.4</v>
      </c>
    </row>
    <row r="579" spans="1:16" x14ac:dyDescent="0.25">
      <c r="A579" s="42" t="s">
        <v>3674</v>
      </c>
      <c r="B579" s="37"/>
      <c r="C579" s="380" t="s">
        <v>5291</v>
      </c>
      <c r="D579" s="387"/>
      <c r="E579" s="387"/>
      <c r="F579" s="387"/>
      <c r="G579" s="387"/>
      <c r="H579" s="406"/>
      <c r="I579" s="387"/>
      <c r="J579" s="293">
        <v>5.76</v>
      </c>
      <c r="K579" s="291">
        <v>5.76</v>
      </c>
      <c r="O579" s="293">
        <v>6.95</v>
      </c>
      <c r="P579" s="291">
        <v>6.95</v>
      </c>
    </row>
    <row r="580" spans="1:16" x14ac:dyDescent="0.25">
      <c r="A580" s="42" t="s">
        <v>3675</v>
      </c>
      <c r="B580" s="37"/>
      <c r="C580" s="384"/>
      <c r="D580" s="393"/>
      <c r="E580" s="393"/>
      <c r="F580" s="393"/>
      <c r="G580" s="393"/>
      <c r="H580" s="411"/>
      <c r="I580" s="415"/>
      <c r="J580" s="274"/>
      <c r="K580" s="418"/>
      <c r="O580" s="276"/>
      <c r="P580" s="288"/>
    </row>
    <row r="581" spans="1:16" x14ac:dyDescent="0.3">
      <c r="A581" s="42" t="s">
        <v>3676</v>
      </c>
      <c r="B581" s="371">
        <v>400</v>
      </c>
      <c r="C581" s="382" t="s">
        <v>5278</v>
      </c>
      <c r="D581" s="389" t="s">
        <v>132</v>
      </c>
      <c r="E581" s="389" t="s">
        <v>134</v>
      </c>
      <c r="F581" s="389" t="s">
        <v>5279</v>
      </c>
      <c r="G581" s="389" t="s">
        <v>5280</v>
      </c>
      <c r="H581" s="409" t="s">
        <v>5281</v>
      </c>
      <c r="I581" s="389"/>
      <c r="J581" s="409" t="s">
        <v>5282</v>
      </c>
      <c r="K581" s="389"/>
    </row>
    <row r="582" spans="1:16" x14ac:dyDescent="0.3">
      <c r="A582" s="42" t="s">
        <v>3677</v>
      </c>
      <c r="B582" s="260"/>
      <c r="C582" s="268"/>
      <c r="D582" s="248"/>
      <c r="E582" s="248"/>
      <c r="F582" s="248"/>
      <c r="G582" s="248"/>
      <c r="H582" s="413" t="s">
        <v>5283</v>
      </c>
      <c r="I582" s="416" t="s">
        <v>5284</v>
      </c>
      <c r="J582" s="413" t="s">
        <v>5283</v>
      </c>
      <c r="K582" s="420" t="s">
        <v>5284</v>
      </c>
      <c r="O582" s="288"/>
      <c r="P582" s="289"/>
    </row>
    <row r="583" spans="1:16" x14ac:dyDescent="0.3">
      <c r="A583" s="42" t="s">
        <v>3678</v>
      </c>
      <c r="B583" s="373"/>
      <c r="C583" s="385" t="s">
        <v>197</v>
      </c>
      <c r="D583" s="395" t="s">
        <v>1014</v>
      </c>
      <c r="E583" s="397" t="s">
        <v>1015</v>
      </c>
      <c r="F583" s="401" t="s">
        <v>164</v>
      </c>
      <c r="G583" s="405"/>
      <c r="H583" s="275"/>
      <c r="I583" s="219"/>
      <c r="J583" s="284">
        <v>109.13</v>
      </c>
      <c r="K583" s="287">
        <v>113.04</v>
      </c>
      <c r="O583" s="284">
        <v>131.47</v>
      </c>
      <c r="P583" s="287">
        <v>136.19</v>
      </c>
    </row>
    <row r="584" spans="1:16" x14ac:dyDescent="0.3">
      <c r="A584" s="42" t="s">
        <v>3679</v>
      </c>
      <c r="B584" s="253"/>
      <c r="C584" s="266" t="s">
        <v>5285</v>
      </c>
      <c r="D584" s="211">
        <v>5</v>
      </c>
      <c r="E584" s="212" t="s">
        <v>5286</v>
      </c>
      <c r="F584" s="213" t="s">
        <v>86</v>
      </c>
      <c r="G584" s="279" t="s">
        <v>5462</v>
      </c>
      <c r="H584" s="282">
        <v>9.57</v>
      </c>
      <c r="I584" s="282">
        <v>11.07</v>
      </c>
      <c r="J584" s="282">
        <v>7.65</v>
      </c>
      <c r="K584" s="286">
        <v>8.85</v>
      </c>
      <c r="M584" s="283">
        <v>11.53</v>
      </c>
      <c r="N584" s="283">
        <v>13.34</v>
      </c>
      <c r="O584" s="282">
        <v>9.2200000000000006</v>
      </c>
      <c r="P584" s="286">
        <v>10.67</v>
      </c>
    </row>
    <row r="585" spans="1:16" x14ac:dyDescent="0.3">
      <c r="A585" s="42" t="s">
        <v>3680</v>
      </c>
      <c r="B585" s="254"/>
      <c r="C585" s="266" t="s">
        <v>5285</v>
      </c>
      <c r="D585" s="211">
        <v>25</v>
      </c>
      <c r="E585" s="212" t="s">
        <v>5402</v>
      </c>
      <c r="F585" s="213" t="s">
        <v>86</v>
      </c>
      <c r="G585" s="279" t="s">
        <v>5421</v>
      </c>
      <c r="H585" s="282">
        <v>15.99</v>
      </c>
      <c r="I585" s="282">
        <v>18.510000000000002</v>
      </c>
      <c r="J585" s="282">
        <v>4.79</v>
      </c>
      <c r="K585" s="286">
        <v>5.55</v>
      </c>
      <c r="M585" s="283">
        <v>19.27</v>
      </c>
      <c r="N585" s="283">
        <v>22.3</v>
      </c>
      <c r="O585" s="282">
        <v>5.78</v>
      </c>
      <c r="P585" s="286">
        <v>6.69</v>
      </c>
    </row>
    <row r="586" spans="1:16" x14ac:dyDescent="0.3">
      <c r="A586" s="42" t="s">
        <v>3681</v>
      </c>
      <c r="B586" s="254"/>
      <c r="C586" s="266" t="s">
        <v>5285</v>
      </c>
      <c r="D586" s="211">
        <v>8</v>
      </c>
      <c r="E586" s="212" t="s">
        <v>5302</v>
      </c>
      <c r="F586" s="213" t="s">
        <v>86</v>
      </c>
      <c r="G586" s="279" t="s">
        <v>5535</v>
      </c>
      <c r="H586" s="282">
        <v>10.8</v>
      </c>
      <c r="I586" s="282">
        <v>12.5</v>
      </c>
      <c r="J586" s="282">
        <v>4</v>
      </c>
      <c r="K586" s="286">
        <v>4.62</v>
      </c>
      <c r="M586" s="283">
        <v>13.02</v>
      </c>
      <c r="N586" s="283">
        <v>15.06</v>
      </c>
      <c r="O586" s="282">
        <v>4.82</v>
      </c>
      <c r="P586" s="286">
        <v>5.57</v>
      </c>
    </row>
    <row r="587" spans="1:16" x14ac:dyDescent="0.3">
      <c r="A587" s="42" t="s">
        <v>3682</v>
      </c>
      <c r="B587" s="254"/>
      <c r="C587" s="266" t="s">
        <v>5285</v>
      </c>
      <c r="D587" s="211">
        <v>6</v>
      </c>
      <c r="E587" s="212" t="s">
        <v>5293</v>
      </c>
      <c r="F587" s="213" t="s">
        <v>86</v>
      </c>
      <c r="G587" s="279" t="s">
        <v>5536</v>
      </c>
      <c r="H587" s="282">
        <v>15.99</v>
      </c>
      <c r="I587" s="282">
        <v>18.510000000000002</v>
      </c>
      <c r="J587" s="282">
        <v>7.35</v>
      </c>
      <c r="K587" s="286">
        <v>8.51</v>
      </c>
      <c r="M587" s="283">
        <v>19.27</v>
      </c>
      <c r="N587" s="283">
        <v>22.3</v>
      </c>
      <c r="O587" s="282">
        <v>8.86</v>
      </c>
      <c r="P587" s="286">
        <v>10.26</v>
      </c>
    </row>
    <row r="588" spans="1:16" x14ac:dyDescent="0.3">
      <c r="A588" s="42" t="s">
        <v>3683</v>
      </c>
      <c r="B588" s="254"/>
      <c r="C588" s="266" t="s">
        <v>5285</v>
      </c>
      <c r="D588" s="211">
        <v>10</v>
      </c>
      <c r="E588" s="212" t="s">
        <v>5362</v>
      </c>
      <c r="F588" s="213" t="s">
        <v>86</v>
      </c>
      <c r="G588" s="279" t="s">
        <v>5537</v>
      </c>
      <c r="H588" s="282">
        <v>15.99</v>
      </c>
      <c r="I588" s="282">
        <v>18.510000000000002</v>
      </c>
      <c r="J588" s="282">
        <v>1.1200000000000001</v>
      </c>
      <c r="K588" s="286">
        <v>1.29</v>
      </c>
      <c r="M588" s="283">
        <v>19.27</v>
      </c>
      <c r="N588" s="283">
        <v>22.3</v>
      </c>
      <c r="O588" s="282">
        <v>1.35</v>
      </c>
      <c r="P588" s="286">
        <v>1.56</v>
      </c>
    </row>
    <row r="589" spans="1:16" x14ac:dyDescent="0.3">
      <c r="A589" s="42" t="s">
        <v>3684</v>
      </c>
      <c r="B589" s="254"/>
      <c r="C589" s="380" t="s">
        <v>5290</v>
      </c>
      <c r="D589" s="387"/>
      <c r="E589" s="387"/>
      <c r="F589" s="387"/>
      <c r="G589" s="387"/>
      <c r="H589" s="406"/>
      <c r="I589" s="387"/>
      <c r="J589" s="293">
        <v>24.92</v>
      </c>
      <c r="K589" s="291">
        <v>28.84</v>
      </c>
      <c r="O589" s="293">
        <v>30.03</v>
      </c>
      <c r="P589" s="291">
        <v>34.75</v>
      </c>
    </row>
    <row r="590" spans="1:16" x14ac:dyDescent="0.3">
      <c r="A590" s="42" t="s">
        <v>3685</v>
      </c>
      <c r="B590" s="254"/>
      <c r="C590" s="383" t="s">
        <v>5285</v>
      </c>
      <c r="D590" s="392">
        <v>2804</v>
      </c>
      <c r="E590" s="396" t="s">
        <v>5538</v>
      </c>
      <c r="F590" s="400" t="s">
        <v>5308</v>
      </c>
      <c r="G590" s="403" t="s">
        <v>5539</v>
      </c>
      <c r="H590" s="410">
        <v>146.86000000000001</v>
      </c>
      <c r="I590" s="414">
        <v>146.86000000000001</v>
      </c>
      <c r="J590" s="282">
        <v>4.84</v>
      </c>
      <c r="K590" s="286">
        <v>4.84</v>
      </c>
      <c r="M590" s="283">
        <v>176.93</v>
      </c>
      <c r="N590" s="283">
        <v>176.93</v>
      </c>
      <c r="O590" s="282">
        <v>5.84</v>
      </c>
      <c r="P590" s="286">
        <v>5.84</v>
      </c>
    </row>
    <row r="591" spans="1:16" x14ac:dyDescent="0.3">
      <c r="A591" s="42" t="s">
        <v>3686</v>
      </c>
      <c r="B591" s="254"/>
      <c r="C591" s="266" t="s">
        <v>5285</v>
      </c>
      <c r="D591" s="220">
        <v>1696</v>
      </c>
      <c r="E591" s="212" t="s">
        <v>5540</v>
      </c>
      <c r="F591" s="213" t="s">
        <v>5300</v>
      </c>
      <c r="G591" s="279" t="s">
        <v>5395</v>
      </c>
      <c r="H591" s="282">
        <v>30.09</v>
      </c>
      <c r="I591" s="282">
        <v>30.09</v>
      </c>
      <c r="J591" s="282">
        <v>12.03</v>
      </c>
      <c r="K591" s="286">
        <v>12.03</v>
      </c>
      <c r="M591" s="283">
        <v>36.25</v>
      </c>
      <c r="N591" s="283">
        <v>36.25</v>
      </c>
      <c r="O591" s="282">
        <v>14.5</v>
      </c>
      <c r="P591" s="286">
        <v>14.5</v>
      </c>
    </row>
    <row r="592" spans="1:16" x14ac:dyDescent="0.3">
      <c r="A592" s="42" t="s">
        <v>3687</v>
      </c>
      <c r="B592" s="254"/>
      <c r="C592" s="266" t="s">
        <v>5285</v>
      </c>
      <c r="D592" s="220">
        <v>1215</v>
      </c>
      <c r="E592" s="212" t="s">
        <v>5380</v>
      </c>
      <c r="F592" s="213" t="s">
        <v>5298</v>
      </c>
      <c r="G592" s="279" t="s">
        <v>5541</v>
      </c>
      <c r="H592" s="282">
        <v>0.52</v>
      </c>
      <c r="I592" s="282">
        <v>0.52</v>
      </c>
      <c r="J592" s="282">
        <v>8.4700000000000006</v>
      </c>
      <c r="K592" s="286">
        <v>8.4700000000000006</v>
      </c>
      <c r="M592" s="283">
        <v>0.63</v>
      </c>
      <c r="N592" s="283">
        <v>0.63</v>
      </c>
      <c r="O592" s="282">
        <v>10.210000000000001</v>
      </c>
      <c r="P592" s="286">
        <v>10.210000000000001</v>
      </c>
    </row>
    <row r="593" spans="1:16" x14ac:dyDescent="0.3">
      <c r="A593" s="42" t="s">
        <v>3688</v>
      </c>
      <c r="B593" s="254"/>
      <c r="C593" s="266" t="s">
        <v>5285</v>
      </c>
      <c r="D593" s="220">
        <v>2448</v>
      </c>
      <c r="E593" s="212" t="s">
        <v>5369</v>
      </c>
      <c r="F593" s="213" t="s">
        <v>5298</v>
      </c>
      <c r="G593" s="279" t="s">
        <v>5542</v>
      </c>
      <c r="H593" s="282">
        <v>9.3000000000000007</v>
      </c>
      <c r="I593" s="282">
        <v>9.3000000000000007</v>
      </c>
      <c r="J593" s="282">
        <v>49.04</v>
      </c>
      <c r="K593" s="286">
        <v>49.04</v>
      </c>
      <c r="M593" s="283">
        <v>11.21</v>
      </c>
      <c r="N593" s="283">
        <v>11.21</v>
      </c>
      <c r="O593" s="282">
        <v>59.08</v>
      </c>
      <c r="P593" s="286">
        <v>59.08</v>
      </c>
    </row>
    <row r="594" spans="1:16" x14ac:dyDescent="0.3">
      <c r="A594" s="42" t="s">
        <v>3689</v>
      </c>
      <c r="B594" s="254"/>
      <c r="C594" s="266" t="s">
        <v>5285</v>
      </c>
      <c r="D594" s="211">
        <v>102</v>
      </c>
      <c r="E594" s="212" t="s">
        <v>5297</v>
      </c>
      <c r="F594" s="213" t="s">
        <v>5298</v>
      </c>
      <c r="G594" s="279" t="s">
        <v>5304</v>
      </c>
      <c r="H594" s="282">
        <v>20.12</v>
      </c>
      <c r="I594" s="282">
        <v>20.12</v>
      </c>
      <c r="J594" s="282">
        <v>1.8</v>
      </c>
      <c r="K594" s="286">
        <v>1.8</v>
      </c>
      <c r="M594" s="283">
        <v>24.25</v>
      </c>
      <c r="N594" s="283">
        <v>24.25</v>
      </c>
      <c r="O594" s="282">
        <v>2.1800000000000002</v>
      </c>
      <c r="P594" s="286">
        <v>2.1800000000000002</v>
      </c>
    </row>
    <row r="595" spans="1:16" x14ac:dyDescent="0.3">
      <c r="A595" s="42" t="s">
        <v>3690</v>
      </c>
      <c r="B595" s="254"/>
      <c r="C595" s="266" t="s">
        <v>5285</v>
      </c>
      <c r="D595" s="220">
        <v>2386</v>
      </c>
      <c r="E595" s="212" t="s">
        <v>5375</v>
      </c>
      <c r="F595" s="213" t="s">
        <v>5308</v>
      </c>
      <c r="G595" s="279" t="s">
        <v>5543</v>
      </c>
      <c r="H595" s="282">
        <v>118.26</v>
      </c>
      <c r="I595" s="282">
        <v>118.26</v>
      </c>
      <c r="J595" s="282">
        <v>4.7300000000000004</v>
      </c>
      <c r="K595" s="286">
        <v>4.7300000000000004</v>
      </c>
      <c r="M595" s="283">
        <v>142.47</v>
      </c>
      <c r="N595" s="283">
        <v>142.47</v>
      </c>
      <c r="O595" s="282">
        <v>5.7</v>
      </c>
      <c r="P595" s="286">
        <v>5.7</v>
      </c>
    </row>
    <row r="596" spans="1:16" x14ac:dyDescent="0.3">
      <c r="A596" s="42" t="s">
        <v>3691</v>
      </c>
      <c r="B596" s="254"/>
      <c r="C596" s="266" t="s">
        <v>5285</v>
      </c>
      <c r="D596" s="220">
        <v>2023</v>
      </c>
      <c r="E596" s="212" t="s">
        <v>5384</v>
      </c>
      <c r="F596" s="213" t="s">
        <v>5385</v>
      </c>
      <c r="G596" s="279" t="s">
        <v>5544</v>
      </c>
      <c r="H596" s="282">
        <v>11.87</v>
      </c>
      <c r="I596" s="282">
        <v>11.87</v>
      </c>
      <c r="J596" s="282">
        <v>3</v>
      </c>
      <c r="K596" s="286">
        <v>3</v>
      </c>
      <c r="M596" s="283">
        <v>14.3</v>
      </c>
      <c r="N596" s="283">
        <v>14.3</v>
      </c>
      <c r="O596" s="282">
        <v>3.62</v>
      </c>
      <c r="P596" s="286">
        <v>3.62</v>
      </c>
    </row>
    <row r="597" spans="1:16" x14ac:dyDescent="0.3">
      <c r="A597" s="42" t="s">
        <v>3692</v>
      </c>
      <c r="B597" s="254"/>
      <c r="C597" s="266" t="s">
        <v>5285</v>
      </c>
      <c r="D597" s="220">
        <v>1861</v>
      </c>
      <c r="E597" s="212" t="s">
        <v>5387</v>
      </c>
      <c r="F597" s="213" t="s">
        <v>5298</v>
      </c>
      <c r="G597" s="279" t="s">
        <v>5545</v>
      </c>
      <c r="H597" s="282">
        <v>20.66</v>
      </c>
      <c r="I597" s="282">
        <v>20.66</v>
      </c>
      <c r="J597" s="282">
        <v>0.25</v>
      </c>
      <c r="K597" s="286">
        <v>0.25</v>
      </c>
      <c r="M597" s="283">
        <v>24.9</v>
      </c>
      <c r="N597" s="283">
        <v>24.9</v>
      </c>
      <c r="O597" s="282">
        <v>0.31</v>
      </c>
      <c r="P597" s="286">
        <v>0.31</v>
      </c>
    </row>
    <row r="598" spans="1:16" x14ac:dyDescent="0.3">
      <c r="A598" s="42" t="s">
        <v>3693</v>
      </c>
      <c r="B598" s="254"/>
      <c r="C598" s="380" t="s">
        <v>5291</v>
      </c>
      <c r="D598" s="387"/>
      <c r="E598" s="387"/>
      <c r="F598" s="387"/>
      <c r="G598" s="387"/>
      <c r="H598" s="406"/>
      <c r="I598" s="387"/>
      <c r="J598" s="293">
        <v>84.2</v>
      </c>
      <c r="K598" s="291">
        <v>84.2</v>
      </c>
      <c r="O598" s="293">
        <v>101.44</v>
      </c>
      <c r="P598" s="291">
        <v>101.44</v>
      </c>
    </row>
    <row r="599" spans="1:16" x14ac:dyDescent="0.25">
      <c r="A599" s="42" t="s">
        <v>3694</v>
      </c>
      <c r="B599" s="372"/>
      <c r="C599" s="384"/>
      <c r="D599" s="393"/>
      <c r="E599" s="393"/>
      <c r="F599" s="393"/>
      <c r="G599" s="393"/>
      <c r="H599" s="411"/>
      <c r="I599" s="415"/>
      <c r="J599" s="274"/>
      <c r="K599" s="418"/>
      <c r="O599" s="276"/>
      <c r="P599" s="288"/>
    </row>
    <row r="600" spans="1:16" x14ac:dyDescent="0.3">
      <c r="A600" s="42" t="s">
        <v>3695</v>
      </c>
      <c r="B600" s="371">
        <v>426</v>
      </c>
      <c r="C600" s="382" t="s">
        <v>5278</v>
      </c>
      <c r="D600" s="389" t="s">
        <v>132</v>
      </c>
      <c r="E600" s="389" t="s">
        <v>134</v>
      </c>
      <c r="F600" s="389" t="s">
        <v>5279</v>
      </c>
      <c r="G600" s="389" t="s">
        <v>5280</v>
      </c>
      <c r="H600" s="409" t="s">
        <v>5281</v>
      </c>
      <c r="I600" s="389"/>
      <c r="J600" s="409" t="s">
        <v>5282</v>
      </c>
      <c r="K600" s="389"/>
    </row>
    <row r="601" spans="1:16" x14ac:dyDescent="0.3">
      <c r="A601" s="42" t="s">
        <v>3696</v>
      </c>
      <c r="B601" s="260"/>
      <c r="C601" s="268"/>
      <c r="D601" s="248"/>
      <c r="E601" s="248"/>
      <c r="F601" s="248"/>
      <c r="G601" s="248"/>
      <c r="H601" s="413" t="s">
        <v>5283</v>
      </c>
      <c r="I601" s="416" t="s">
        <v>5284</v>
      </c>
      <c r="J601" s="413" t="s">
        <v>5283</v>
      </c>
      <c r="K601" s="420" t="s">
        <v>5284</v>
      </c>
      <c r="O601" s="288"/>
      <c r="P601" s="289"/>
    </row>
    <row r="602" spans="1:16" x14ac:dyDescent="0.3">
      <c r="A602" s="42" t="s">
        <v>3697</v>
      </c>
      <c r="B602" s="373"/>
      <c r="C602" s="385" t="s">
        <v>197</v>
      </c>
      <c r="D602" s="395" t="s">
        <v>1608</v>
      </c>
      <c r="E602" s="397" t="s">
        <v>1609</v>
      </c>
      <c r="F602" s="401" t="s">
        <v>160</v>
      </c>
      <c r="G602" s="405"/>
      <c r="H602" s="275"/>
      <c r="I602" s="219"/>
      <c r="J602" s="284">
        <v>28400.799999999999</v>
      </c>
      <c r="K602" s="287">
        <v>28400.799999999999</v>
      </c>
      <c r="O602" s="284">
        <v>34213.71</v>
      </c>
      <c r="P602" s="287">
        <v>34213.71</v>
      </c>
    </row>
    <row r="603" spans="1:16" ht="228" x14ac:dyDescent="0.3">
      <c r="A603" s="42" t="s">
        <v>3698</v>
      </c>
      <c r="B603" s="253"/>
      <c r="C603" s="269" t="s">
        <v>5342</v>
      </c>
      <c r="D603" s="214" t="s">
        <v>5546</v>
      </c>
      <c r="E603" s="216" t="s">
        <v>5737</v>
      </c>
      <c r="F603" s="217" t="s">
        <v>160</v>
      </c>
      <c r="G603" s="279" t="s">
        <v>5301</v>
      </c>
      <c r="H603" s="282">
        <v>28400.799999999999</v>
      </c>
      <c r="I603" s="282">
        <v>28400.799999999999</v>
      </c>
      <c r="J603" s="282">
        <v>28400.799999999999</v>
      </c>
      <c r="K603" s="286">
        <v>28400.799999999999</v>
      </c>
      <c r="M603" s="283">
        <v>34213.71</v>
      </c>
      <c r="N603" s="283">
        <v>34213.71</v>
      </c>
      <c r="O603" s="282">
        <v>34213.71</v>
      </c>
      <c r="P603" s="286">
        <v>34213.71</v>
      </c>
    </row>
    <row r="604" spans="1:16" x14ac:dyDescent="0.3">
      <c r="A604" s="42" t="s">
        <v>3699</v>
      </c>
      <c r="B604" s="254"/>
      <c r="C604" s="380" t="s">
        <v>5290</v>
      </c>
      <c r="D604" s="387"/>
      <c r="E604" s="387"/>
      <c r="F604" s="387"/>
      <c r="G604" s="387"/>
      <c r="H604" s="406"/>
      <c r="I604" s="387"/>
      <c r="J604" s="293">
        <v>28400.799999999999</v>
      </c>
      <c r="K604" s="291">
        <v>28400.799999999999</v>
      </c>
      <c r="O604" s="293">
        <v>34213.71</v>
      </c>
      <c r="P604" s="291">
        <v>34213.71</v>
      </c>
    </row>
    <row r="605" spans="1:16" x14ac:dyDescent="0.3">
      <c r="A605" s="42" t="s">
        <v>3700</v>
      </c>
      <c r="B605" s="254"/>
      <c r="C605" s="267" t="s">
        <v>5291</v>
      </c>
      <c r="D605" s="255"/>
      <c r="E605" s="255"/>
      <c r="F605" s="255"/>
      <c r="G605" s="255"/>
      <c r="H605" s="273"/>
      <c r="I605" s="256"/>
      <c r="J605" s="293">
        <v>0</v>
      </c>
      <c r="K605" s="291">
        <v>0</v>
      </c>
      <c r="O605" s="293">
        <v>0</v>
      </c>
      <c r="P605" s="291">
        <v>0</v>
      </c>
    </row>
    <row r="606" spans="1:16" x14ac:dyDescent="0.25">
      <c r="A606" s="42" t="s">
        <v>3701</v>
      </c>
      <c r="B606" s="372"/>
      <c r="C606" s="384"/>
      <c r="D606" s="393"/>
      <c r="E606" s="393"/>
      <c r="F606" s="393"/>
      <c r="G606" s="393"/>
      <c r="H606" s="411"/>
      <c r="I606" s="415"/>
      <c r="J606" s="274"/>
      <c r="K606" s="418"/>
      <c r="O606" s="276"/>
      <c r="P606" s="288"/>
    </row>
    <row r="607" spans="1:16" x14ac:dyDescent="0.3">
      <c r="A607" s="42" t="s">
        <v>3702</v>
      </c>
      <c r="B607" s="371">
        <v>427</v>
      </c>
      <c r="C607" s="382" t="s">
        <v>5278</v>
      </c>
      <c r="D607" s="389" t="s">
        <v>132</v>
      </c>
      <c r="E607" s="389" t="s">
        <v>134</v>
      </c>
      <c r="F607" s="389" t="s">
        <v>5279</v>
      </c>
      <c r="G607" s="389" t="s">
        <v>5280</v>
      </c>
      <c r="H607" s="409" t="s">
        <v>5281</v>
      </c>
      <c r="I607" s="389"/>
      <c r="J607" s="409" t="s">
        <v>5282</v>
      </c>
      <c r="K607" s="389"/>
    </row>
    <row r="608" spans="1:16" x14ac:dyDescent="0.3">
      <c r="A608" s="42" t="s">
        <v>3703</v>
      </c>
      <c r="B608" s="260"/>
      <c r="C608" s="268"/>
      <c r="D608" s="248"/>
      <c r="E608" s="248"/>
      <c r="F608" s="248"/>
      <c r="G608" s="248"/>
      <c r="H608" s="413" t="s">
        <v>5283</v>
      </c>
      <c r="I608" s="416" t="s">
        <v>5284</v>
      </c>
      <c r="J608" s="413" t="s">
        <v>5283</v>
      </c>
      <c r="K608" s="420" t="s">
        <v>5284</v>
      </c>
      <c r="O608" s="288"/>
      <c r="P608" s="289"/>
    </row>
    <row r="609" spans="1:16" ht="24" x14ac:dyDescent="0.3">
      <c r="A609" s="42" t="s">
        <v>3704</v>
      </c>
      <c r="B609" s="373"/>
      <c r="C609" s="385" t="s">
        <v>197</v>
      </c>
      <c r="D609" s="395" t="s">
        <v>1876</v>
      </c>
      <c r="E609" s="398" t="s">
        <v>5738</v>
      </c>
      <c r="F609" s="401" t="s">
        <v>160</v>
      </c>
      <c r="G609" s="405"/>
      <c r="H609" s="275"/>
      <c r="I609" s="219"/>
      <c r="J609" s="284">
        <v>91.23</v>
      </c>
      <c r="K609" s="287">
        <v>92.08</v>
      </c>
      <c r="O609" s="284">
        <v>109.91</v>
      </c>
      <c r="P609" s="287">
        <v>110.93</v>
      </c>
    </row>
    <row r="610" spans="1:16" x14ac:dyDescent="0.3">
      <c r="A610" s="42" t="s">
        <v>3705</v>
      </c>
      <c r="B610" s="253"/>
      <c r="C610" s="266" t="s">
        <v>5285</v>
      </c>
      <c r="D610" s="211">
        <v>11</v>
      </c>
      <c r="E610" s="212" t="s">
        <v>5350</v>
      </c>
      <c r="F610" s="213" t="s">
        <v>86</v>
      </c>
      <c r="G610" s="279" t="s">
        <v>5397</v>
      </c>
      <c r="H610" s="282">
        <v>15.99</v>
      </c>
      <c r="I610" s="282">
        <v>18.510000000000002</v>
      </c>
      <c r="J610" s="282">
        <v>3.19</v>
      </c>
      <c r="K610" s="286">
        <v>3.7</v>
      </c>
      <c r="M610" s="283">
        <v>19.27</v>
      </c>
      <c r="N610" s="283">
        <v>22.3</v>
      </c>
      <c r="O610" s="282">
        <v>3.85</v>
      </c>
      <c r="P610" s="286">
        <v>4.46</v>
      </c>
    </row>
    <row r="611" spans="1:16" x14ac:dyDescent="0.3">
      <c r="A611" s="42" t="s">
        <v>3706</v>
      </c>
      <c r="B611" s="254"/>
      <c r="C611" s="266" t="s">
        <v>5285</v>
      </c>
      <c r="D611" s="211">
        <v>8</v>
      </c>
      <c r="E611" s="212" t="s">
        <v>5302</v>
      </c>
      <c r="F611" s="213" t="s">
        <v>86</v>
      </c>
      <c r="G611" s="279" t="s">
        <v>5397</v>
      </c>
      <c r="H611" s="282">
        <v>10.8</v>
      </c>
      <c r="I611" s="282">
        <v>12.5</v>
      </c>
      <c r="J611" s="282">
        <v>2.15</v>
      </c>
      <c r="K611" s="286">
        <v>2.4900000000000002</v>
      </c>
      <c r="M611" s="283">
        <v>13.02</v>
      </c>
      <c r="N611" s="283">
        <v>15.06</v>
      </c>
      <c r="O611" s="282">
        <v>2.6</v>
      </c>
      <c r="P611" s="286">
        <v>3.01</v>
      </c>
    </row>
    <row r="612" spans="1:16" x14ac:dyDescent="0.3">
      <c r="A612" s="42" t="s">
        <v>3707</v>
      </c>
      <c r="B612" s="254"/>
      <c r="C612" s="380" t="s">
        <v>5290</v>
      </c>
      <c r="D612" s="387"/>
      <c r="E612" s="387"/>
      <c r="F612" s="387"/>
      <c r="G612" s="387"/>
      <c r="H612" s="406"/>
      <c r="I612" s="387"/>
      <c r="J612" s="293">
        <v>5.35</v>
      </c>
      <c r="K612" s="291">
        <v>6.2</v>
      </c>
      <c r="O612" s="293">
        <v>6.45</v>
      </c>
      <c r="P612" s="291">
        <v>7.47</v>
      </c>
    </row>
    <row r="613" spans="1:16" x14ac:dyDescent="0.3">
      <c r="A613" s="42" t="s">
        <v>3708</v>
      </c>
      <c r="B613" s="254"/>
      <c r="C613" s="383" t="s">
        <v>5295</v>
      </c>
      <c r="D613" s="392">
        <v>1370</v>
      </c>
      <c r="E613" s="396" t="s">
        <v>5547</v>
      </c>
      <c r="F613" s="400" t="s">
        <v>160</v>
      </c>
      <c r="G613" s="403" t="s">
        <v>5301</v>
      </c>
      <c r="H613" s="410">
        <v>85.88</v>
      </c>
      <c r="I613" s="414">
        <v>85.88</v>
      </c>
      <c r="J613" s="282">
        <v>85.88</v>
      </c>
      <c r="K613" s="286">
        <v>85.88</v>
      </c>
      <c r="M613" s="283">
        <v>103.46</v>
      </c>
      <c r="N613" s="283">
        <v>103.46</v>
      </c>
      <c r="O613" s="282">
        <v>103.46</v>
      </c>
      <c r="P613" s="286">
        <v>103.46</v>
      </c>
    </row>
    <row r="614" spans="1:16" x14ac:dyDescent="0.3">
      <c r="A614" s="42" t="s">
        <v>3709</v>
      </c>
      <c r="B614" s="254"/>
      <c r="C614" s="380" t="s">
        <v>5291</v>
      </c>
      <c r="D614" s="387"/>
      <c r="E614" s="387"/>
      <c r="F614" s="387"/>
      <c r="G614" s="387"/>
      <c r="H614" s="406"/>
      <c r="I614" s="387"/>
      <c r="J614" s="293">
        <v>85.88</v>
      </c>
      <c r="K614" s="291">
        <v>85.88</v>
      </c>
      <c r="O614" s="293">
        <v>103.46</v>
      </c>
      <c r="P614" s="291">
        <v>103.46</v>
      </c>
    </row>
    <row r="615" spans="1:16" x14ac:dyDescent="0.25">
      <c r="A615" s="42" t="s">
        <v>3710</v>
      </c>
      <c r="B615" s="372"/>
      <c r="C615" s="384"/>
      <c r="D615" s="393"/>
      <c r="E615" s="393"/>
      <c r="F615" s="393"/>
      <c r="G615" s="393"/>
      <c r="H615" s="411"/>
      <c r="I615" s="415"/>
      <c r="J615" s="274"/>
      <c r="K615" s="418"/>
      <c r="O615" s="276"/>
      <c r="P615" s="288"/>
    </row>
    <row r="616" spans="1:16" x14ac:dyDescent="0.3">
      <c r="A616" s="42" t="s">
        <v>3711</v>
      </c>
      <c r="B616" s="371">
        <v>428</v>
      </c>
      <c r="C616" s="382" t="s">
        <v>5278</v>
      </c>
      <c r="D616" s="389" t="s">
        <v>132</v>
      </c>
      <c r="E616" s="389" t="s">
        <v>134</v>
      </c>
      <c r="F616" s="389" t="s">
        <v>5279</v>
      </c>
      <c r="G616" s="389" t="s">
        <v>5280</v>
      </c>
      <c r="H616" s="409" t="s">
        <v>5281</v>
      </c>
      <c r="I616" s="389"/>
      <c r="J616" s="409" t="s">
        <v>5282</v>
      </c>
      <c r="K616" s="389"/>
    </row>
    <row r="617" spans="1:16" x14ac:dyDescent="0.3">
      <c r="A617" s="42" t="s">
        <v>3712</v>
      </c>
      <c r="B617" s="260"/>
      <c r="C617" s="268"/>
      <c r="D617" s="248"/>
      <c r="E617" s="248"/>
      <c r="F617" s="248"/>
      <c r="G617" s="248"/>
      <c r="H617" s="413" t="s">
        <v>5283</v>
      </c>
      <c r="I617" s="416" t="s">
        <v>5284</v>
      </c>
      <c r="J617" s="413" t="s">
        <v>5283</v>
      </c>
      <c r="K617" s="420" t="s">
        <v>5284</v>
      </c>
      <c r="O617" s="288"/>
      <c r="P617" s="289"/>
    </row>
    <row r="618" spans="1:16" ht="24" x14ac:dyDescent="0.3">
      <c r="A618" s="42" t="s">
        <v>3713</v>
      </c>
      <c r="B618" s="373"/>
      <c r="C618" s="385" t="s">
        <v>197</v>
      </c>
      <c r="D618" s="395" t="s">
        <v>886</v>
      </c>
      <c r="E618" s="398" t="s">
        <v>5739</v>
      </c>
      <c r="F618" s="401" t="s">
        <v>172</v>
      </c>
      <c r="G618" s="405"/>
      <c r="H618" s="275"/>
      <c r="I618" s="219"/>
      <c r="J618" s="284">
        <v>11.48</v>
      </c>
      <c r="K618" s="287">
        <v>13.28</v>
      </c>
      <c r="O618" s="284">
        <v>13.84</v>
      </c>
      <c r="P618" s="287">
        <v>16.010000000000002</v>
      </c>
    </row>
    <row r="619" spans="1:16" x14ac:dyDescent="0.3">
      <c r="A619" s="42" t="s">
        <v>3714</v>
      </c>
      <c r="B619" s="253"/>
      <c r="C619" s="266" t="s">
        <v>5285</v>
      </c>
      <c r="D619" s="211">
        <v>5</v>
      </c>
      <c r="E619" s="212" t="s">
        <v>5286</v>
      </c>
      <c r="F619" s="213" t="s">
        <v>86</v>
      </c>
      <c r="G619" s="279" t="s">
        <v>5533</v>
      </c>
      <c r="H619" s="282">
        <v>9.57</v>
      </c>
      <c r="I619" s="282">
        <v>11.07</v>
      </c>
      <c r="J619" s="282">
        <v>11.48</v>
      </c>
      <c r="K619" s="286">
        <v>13.28</v>
      </c>
      <c r="M619" s="283">
        <v>11.53</v>
      </c>
      <c r="N619" s="283">
        <v>13.34</v>
      </c>
      <c r="O619" s="282">
        <v>13.84</v>
      </c>
      <c r="P619" s="286">
        <v>16.010000000000002</v>
      </c>
    </row>
    <row r="620" spans="1:16" x14ac:dyDescent="0.3">
      <c r="A620" s="42" t="s">
        <v>3715</v>
      </c>
      <c r="B620" s="254"/>
      <c r="C620" s="380" t="s">
        <v>5290</v>
      </c>
      <c r="D620" s="387"/>
      <c r="E620" s="387"/>
      <c r="F620" s="387"/>
      <c r="G620" s="387"/>
      <c r="H620" s="406"/>
      <c r="I620" s="387"/>
      <c r="J620" s="293">
        <v>11.48</v>
      </c>
      <c r="K620" s="291">
        <v>13.28</v>
      </c>
      <c r="O620" s="293">
        <v>13.84</v>
      </c>
      <c r="P620" s="291">
        <v>16.010000000000002</v>
      </c>
    </row>
    <row r="621" spans="1:16" x14ac:dyDescent="0.3">
      <c r="A621" s="42" t="s">
        <v>3716</v>
      </c>
      <c r="B621" s="254"/>
      <c r="C621" s="267" t="s">
        <v>5291</v>
      </c>
      <c r="D621" s="255"/>
      <c r="E621" s="255"/>
      <c r="F621" s="255"/>
      <c r="G621" s="255"/>
      <c r="H621" s="273"/>
      <c r="I621" s="256"/>
      <c r="J621" s="293">
        <v>0</v>
      </c>
      <c r="K621" s="291">
        <v>0</v>
      </c>
      <c r="O621" s="293">
        <v>0</v>
      </c>
      <c r="P621" s="291">
        <v>0</v>
      </c>
    </row>
    <row r="622" spans="1:16" x14ac:dyDescent="0.25">
      <c r="A622" s="42" t="s">
        <v>3717</v>
      </c>
      <c r="B622" s="372"/>
      <c r="C622" s="384"/>
      <c r="D622" s="393"/>
      <c r="E622" s="393"/>
      <c r="F622" s="393"/>
      <c r="G622" s="393"/>
      <c r="H622" s="411"/>
      <c r="I622" s="415"/>
      <c r="J622" s="274"/>
      <c r="K622" s="418"/>
      <c r="O622" s="276"/>
      <c r="P622" s="288"/>
    </row>
    <row r="623" spans="1:16" x14ac:dyDescent="0.3">
      <c r="A623" s="42" t="s">
        <v>3718</v>
      </c>
      <c r="B623" s="371">
        <v>450</v>
      </c>
      <c r="C623" s="382" t="s">
        <v>5278</v>
      </c>
      <c r="D623" s="389" t="s">
        <v>132</v>
      </c>
      <c r="E623" s="389" t="s">
        <v>134</v>
      </c>
      <c r="F623" s="389" t="s">
        <v>5279</v>
      </c>
      <c r="G623" s="389" t="s">
        <v>5280</v>
      </c>
      <c r="H623" s="409" t="s">
        <v>5281</v>
      </c>
      <c r="I623" s="389"/>
      <c r="J623" s="409" t="s">
        <v>5282</v>
      </c>
      <c r="K623" s="389"/>
    </row>
    <row r="624" spans="1:16" x14ac:dyDescent="0.3">
      <c r="A624" s="42" t="s">
        <v>3719</v>
      </c>
      <c r="B624" s="260"/>
      <c r="C624" s="268"/>
      <c r="D624" s="248"/>
      <c r="E624" s="248"/>
      <c r="F624" s="248"/>
      <c r="G624" s="248"/>
      <c r="H624" s="413" t="s">
        <v>5283</v>
      </c>
      <c r="I624" s="416" t="s">
        <v>5284</v>
      </c>
      <c r="J624" s="413" t="s">
        <v>5283</v>
      </c>
      <c r="K624" s="420" t="s">
        <v>5284</v>
      </c>
      <c r="O624" s="288"/>
      <c r="P624" s="289"/>
    </row>
    <row r="625" spans="1:16" x14ac:dyDescent="0.3">
      <c r="A625" s="42" t="s">
        <v>3720</v>
      </c>
      <c r="B625" s="373"/>
      <c r="C625" s="385" t="s">
        <v>197</v>
      </c>
      <c r="D625" s="395" t="s">
        <v>2117</v>
      </c>
      <c r="E625" s="397" t="s">
        <v>2118</v>
      </c>
      <c r="F625" s="401" t="s">
        <v>160</v>
      </c>
      <c r="G625" s="405"/>
      <c r="H625" s="275"/>
      <c r="I625" s="219"/>
      <c r="J625" s="284">
        <v>23.96</v>
      </c>
      <c r="K625" s="287">
        <v>24.09</v>
      </c>
      <c r="O625" s="284">
        <v>28.87</v>
      </c>
      <c r="P625" s="287">
        <v>29.03</v>
      </c>
    </row>
    <row r="626" spans="1:16" x14ac:dyDescent="0.3">
      <c r="A626" s="42" t="s">
        <v>3721</v>
      </c>
      <c r="B626" s="253"/>
      <c r="C626" s="266" t="s">
        <v>5285</v>
      </c>
      <c r="D626" s="211">
        <v>5</v>
      </c>
      <c r="E626" s="212" t="s">
        <v>5286</v>
      </c>
      <c r="F626" s="213" t="s">
        <v>86</v>
      </c>
      <c r="G626" s="279" t="s">
        <v>5304</v>
      </c>
      <c r="H626" s="282">
        <v>9.57</v>
      </c>
      <c r="I626" s="282">
        <v>11.07</v>
      </c>
      <c r="J626" s="282">
        <v>0.86</v>
      </c>
      <c r="K626" s="286">
        <v>0.99</v>
      </c>
      <c r="M626" s="283">
        <v>11.53</v>
      </c>
      <c r="N626" s="283">
        <v>13.34</v>
      </c>
      <c r="O626" s="282">
        <v>1.04</v>
      </c>
      <c r="P626" s="286">
        <v>1.2</v>
      </c>
    </row>
    <row r="627" spans="1:16" x14ac:dyDescent="0.3">
      <c r="A627" s="42" t="s">
        <v>3722</v>
      </c>
      <c r="B627" s="254"/>
      <c r="C627" s="380" t="s">
        <v>5290</v>
      </c>
      <c r="D627" s="387"/>
      <c r="E627" s="387"/>
      <c r="F627" s="387"/>
      <c r="G627" s="387"/>
      <c r="H627" s="406"/>
      <c r="I627" s="387"/>
      <c r="J627" s="293">
        <v>0.86</v>
      </c>
      <c r="K627" s="291">
        <v>0.99</v>
      </c>
      <c r="O627" s="293">
        <v>1.04</v>
      </c>
      <c r="P627" s="291">
        <v>1.2</v>
      </c>
    </row>
    <row r="628" spans="1:16" x14ac:dyDescent="0.3">
      <c r="A628" s="42" t="s">
        <v>3723</v>
      </c>
      <c r="B628" s="254"/>
      <c r="C628" s="383" t="s">
        <v>5285</v>
      </c>
      <c r="D628" s="392">
        <v>3070</v>
      </c>
      <c r="E628" s="396" t="s">
        <v>363</v>
      </c>
      <c r="F628" s="400" t="s">
        <v>5305</v>
      </c>
      <c r="G628" s="403" t="s">
        <v>5289</v>
      </c>
      <c r="H628" s="410">
        <v>0.14000000000000001</v>
      </c>
      <c r="I628" s="414">
        <v>0.14000000000000001</v>
      </c>
      <c r="J628" s="282">
        <v>0.28999999999999998</v>
      </c>
      <c r="K628" s="286">
        <v>0.28999999999999998</v>
      </c>
      <c r="M628" s="283">
        <v>0.18</v>
      </c>
      <c r="N628" s="283">
        <v>0.18</v>
      </c>
      <c r="O628" s="282">
        <v>0.36</v>
      </c>
      <c r="P628" s="286">
        <v>0.36</v>
      </c>
    </row>
    <row r="629" spans="1:16" x14ac:dyDescent="0.3">
      <c r="A629" s="42" t="s">
        <v>3724</v>
      </c>
      <c r="B629" s="254"/>
      <c r="C629" s="266" t="s">
        <v>5285</v>
      </c>
      <c r="D629" s="220">
        <v>3393</v>
      </c>
      <c r="E629" s="212" t="s">
        <v>365</v>
      </c>
      <c r="F629" s="213" t="s">
        <v>5305</v>
      </c>
      <c r="G629" s="279" t="s">
        <v>5289</v>
      </c>
      <c r="H629" s="282">
        <v>0.09</v>
      </c>
      <c r="I629" s="282">
        <v>0.09</v>
      </c>
      <c r="J629" s="282">
        <v>0.19</v>
      </c>
      <c r="K629" s="286">
        <v>0.19</v>
      </c>
      <c r="M629" s="283">
        <v>0.12</v>
      </c>
      <c r="N629" s="283">
        <v>0.12</v>
      </c>
      <c r="O629" s="282">
        <v>0.24</v>
      </c>
      <c r="P629" s="286">
        <v>0.24</v>
      </c>
    </row>
    <row r="630" spans="1:16" x14ac:dyDescent="0.3">
      <c r="A630" s="42" t="s">
        <v>3725</v>
      </c>
      <c r="B630" s="254"/>
      <c r="C630" s="266" t="s">
        <v>5342</v>
      </c>
      <c r="D630" s="210" t="s">
        <v>5548</v>
      </c>
      <c r="E630" s="212" t="s">
        <v>5549</v>
      </c>
      <c r="F630" s="213" t="s">
        <v>160</v>
      </c>
      <c r="G630" s="279" t="s">
        <v>5301</v>
      </c>
      <c r="H630" s="282">
        <v>22.6</v>
      </c>
      <c r="I630" s="282">
        <v>22.6</v>
      </c>
      <c r="J630" s="282">
        <v>22.6</v>
      </c>
      <c r="K630" s="286">
        <v>22.6</v>
      </c>
      <c r="M630" s="283">
        <v>27.23</v>
      </c>
      <c r="N630" s="283">
        <v>27.23</v>
      </c>
      <c r="O630" s="282">
        <v>27.23</v>
      </c>
      <c r="P630" s="286">
        <v>27.23</v>
      </c>
    </row>
    <row r="631" spans="1:16" x14ac:dyDescent="0.3">
      <c r="A631" s="42" t="s">
        <v>3726</v>
      </c>
      <c r="B631" s="254"/>
      <c r="C631" s="380" t="s">
        <v>5291</v>
      </c>
      <c r="D631" s="387"/>
      <c r="E631" s="387"/>
      <c r="F631" s="387"/>
      <c r="G631" s="387"/>
      <c r="H631" s="406"/>
      <c r="I631" s="387"/>
      <c r="J631" s="293">
        <v>23.1</v>
      </c>
      <c r="K631" s="291">
        <v>23.1</v>
      </c>
      <c r="O631" s="293">
        <v>27.83</v>
      </c>
      <c r="P631" s="291">
        <v>27.83</v>
      </c>
    </row>
    <row r="632" spans="1:16" x14ac:dyDescent="0.25">
      <c r="A632" s="42" t="s">
        <v>3727</v>
      </c>
      <c r="B632" s="372"/>
      <c r="C632" s="384"/>
      <c r="D632" s="393"/>
      <c r="E632" s="393"/>
      <c r="F632" s="393"/>
      <c r="G632" s="393"/>
      <c r="H632" s="411"/>
      <c r="I632" s="415"/>
      <c r="J632" s="274"/>
      <c r="K632" s="418"/>
      <c r="O632" s="276"/>
      <c r="P632" s="288"/>
    </row>
    <row r="633" spans="1:16" x14ac:dyDescent="0.3">
      <c r="A633" s="42" t="s">
        <v>3728</v>
      </c>
      <c r="B633" s="371">
        <v>451</v>
      </c>
      <c r="C633" s="382" t="s">
        <v>5278</v>
      </c>
      <c r="D633" s="389" t="s">
        <v>132</v>
      </c>
      <c r="E633" s="389" t="s">
        <v>134</v>
      </c>
      <c r="F633" s="389" t="s">
        <v>5279</v>
      </c>
      <c r="G633" s="389" t="s">
        <v>5280</v>
      </c>
      <c r="H633" s="409" t="s">
        <v>5281</v>
      </c>
      <c r="I633" s="389"/>
      <c r="J633" s="409" t="s">
        <v>5282</v>
      </c>
      <c r="K633" s="389"/>
    </row>
    <row r="634" spans="1:16" x14ac:dyDescent="0.3">
      <c r="A634" s="42" t="s">
        <v>3729</v>
      </c>
      <c r="B634" s="260"/>
      <c r="C634" s="268"/>
      <c r="D634" s="248"/>
      <c r="E634" s="248"/>
      <c r="F634" s="248"/>
      <c r="G634" s="248"/>
      <c r="H634" s="413" t="s">
        <v>5283</v>
      </c>
      <c r="I634" s="416" t="s">
        <v>5284</v>
      </c>
      <c r="J634" s="413" t="s">
        <v>5283</v>
      </c>
      <c r="K634" s="420" t="s">
        <v>5284</v>
      </c>
      <c r="O634" s="288"/>
      <c r="P634" s="289"/>
    </row>
    <row r="635" spans="1:16" ht="24" x14ac:dyDescent="0.3">
      <c r="A635" s="42" t="s">
        <v>3730</v>
      </c>
      <c r="B635" s="373"/>
      <c r="C635" s="385" t="s">
        <v>197</v>
      </c>
      <c r="D635" s="395" t="s">
        <v>527</v>
      </c>
      <c r="E635" s="398" t="s">
        <v>5740</v>
      </c>
      <c r="F635" s="401" t="s">
        <v>160</v>
      </c>
      <c r="G635" s="405"/>
      <c r="H635" s="275"/>
      <c r="I635" s="219"/>
      <c r="J635" s="284">
        <v>79.81</v>
      </c>
      <c r="K635" s="287">
        <v>79.81</v>
      </c>
      <c r="O635" s="284">
        <v>96.15</v>
      </c>
      <c r="P635" s="287">
        <v>96.15</v>
      </c>
    </row>
    <row r="636" spans="1:16" x14ac:dyDescent="0.3">
      <c r="A636" s="42" t="s">
        <v>5251</v>
      </c>
      <c r="B636" s="253"/>
      <c r="C636" s="380" t="s">
        <v>5290</v>
      </c>
      <c r="D636" s="387"/>
      <c r="E636" s="387"/>
      <c r="F636" s="387"/>
      <c r="G636" s="387"/>
      <c r="H636" s="406"/>
      <c r="I636" s="387"/>
      <c r="J636" s="293">
        <v>0</v>
      </c>
      <c r="K636" s="291">
        <v>0</v>
      </c>
      <c r="O636" s="293">
        <v>0</v>
      </c>
      <c r="P636" s="291">
        <v>0</v>
      </c>
    </row>
    <row r="637" spans="1:16" ht="24" x14ac:dyDescent="0.3">
      <c r="A637" s="42" t="s">
        <v>3731</v>
      </c>
      <c r="B637" s="377"/>
      <c r="C637" s="383" t="s">
        <v>5342</v>
      </c>
      <c r="D637" s="390" t="s">
        <v>5550</v>
      </c>
      <c r="E637" s="396" t="s">
        <v>5551</v>
      </c>
      <c r="F637" s="400" t="s">
        <v>160</v>
      </c>
      <c r="G637" s="403" t="s">
        <v>5301</v>
      </c>
      <c r="H637" s="410">
        <v>79.81</v>
      </c>
      <c r="I637" s="414">
        <v>79.81</v>
      </c>
      <c r="J637" s="282">
        <v>79.81</v>
      </c>
      <c r="K637" s="286">
        <v>79.81</v>
      </c>
      <c r="M637" s="283">
        <v>96.15</v>
      </c>
      <c r="N637" s="283">
        <v>96.15</v>
      </c>
      <c r="O637" s="282">
        <v>96.15</v>
      </c>
      <c r="P637" s="286">
        <v>96.15</v>
      </c>
    </row>
    <row r="638" spans="1:16" x14ac:dyDescent="0.25">
      <c r="A638" s="42" t="s">
        <v>3732</v>
      </c>
      <c r="B638" s="37"/>
      <c r="C638" s="380" t="s">
        <v>5291</v>
      </c>
      <c r="D638" s="387"/>
      <c r="E638" s="387"/>
      <c r="F638" s="387"/>
      <c r="G638" s="387"/>
      <c r="H638" s="406"/>
      <c r="I638" s="387"/>
      <c r="J638" s="293">
        <v>79.81</v>
      </c>
      <c r="K638" s="291">
        <v>79.81</v>
      </c>
      <c r="O638" s="293">
        <v>96.15</v>
      </c>
      <c r="P638" s="291">
        <v>96.15</v>
      </c>
    </row>
    <row r="639" spans="1:16" x14ac:dyDescent="0.25">
      <c r="A639" s="42" t="s">
        <v>3733</v>
      </c>
      <c r="B639" s="37"/>
      <c r="C639" s="384"/>
      <c r="D639" s="393"/>
      <c r="E639" s="393"/>
      <c r="F639" s="393"/>
      <c r="G639" s="393"/>
      <c r="H639" s="411"/>
      <c r="I639" s="415"/>
      <c r="J639" s="274"/>
      <c r="K639" s="418"/>
      <c r="O639" s="276"/>
      <c r="P639" s="288"/>
    </row>
    <row r="640" spans="1:16" x14ac:dyDescent="0.3">
      <c r="A640" s="42" t="s">
        <v>3734</v>
      </c>
      <c r="B640" s="371">
        <v>476</v>
      </c>
      <c r="C640" s="382" t="s">
        <v>5278</v>
      </c>
      <c r="D640" s="389" t="s">
        <v>132</v>
      </c>
      <c r="E640" s="389" t="s">
        <v>134</v>
      </c>
      <c r="F640" s="389" t="s">
        <v>5279</v>
      </c>
      <c r="G640" s="389" t="s">
        <v>5280</v>
      </c>
      <c r="H640" s="409" t="s">
        <v>5281</v>
      </c>
      <c r="I640" s="389"/>
      <c r="J640" s="409" t="s">
        <v>5282</v>
      </c>
      <c r="K640" s="389"/>
    </row>
    <row r="641" spans="1:16" x14ac:dyDescent="0.3">
      <c r="A641" s="42" t="s">
        <v>3735</v>
      </c>
      <c r="B641" s="260"/>
      <c r="C641" s="268"/>
      <c r="D641" s="248"/>
      <c r="E641" s="248"/>
      <c r="F641" s="248"/>
      <c r="G641" s="248"/>
      <c r="H641" s="413" t="s">
        <v>5283</v>
      </c>
      <c r="I641" s="416" t="s">
        <v>5284</v>
      </c>
      <c r="J641" s="413" t="s">
        <v>5283</v>
      </c>
      <c r="K641" s="420" t="s">
        <v>5284</v>
      </c>
      <c r="O641" s="288"/>
      <c r="P641" s="289"/>
    </row>
    <row r="642" spans="1:16" ht="24" x14ac:dyDescent="0.3">
      <c r="A642" s="42" t="s">
        <v>3736</v>
      </c>
      <c r="B642" s="373"/>
      <c r="C642" s="385" t="s">
        <v>197</v>
      </c>
      <c r="D642" s="395" t="s">
        <v>3003</v>
      </c>
      <c r="E642" s="398" t="s">
        <v>5741</v>
      </c>
      <c r="F642" s="401" t="s">
        <v>160</v>
      </c>
      <c r="G642" s="405"/>
      <c r="H642" s="275"/>
      <c r="I642" s="219"/>
      <c r="J642" s="284">
        <v>1376.46</v>
      </c>
      <c r="K642" s="287">
        <v>1379.61</v>
      </c>
      <c r="O642" s="284">
        <v>1658.19</v>
      </c>
      <c r="P642" s="287">
        <v>1662</v>
      </c>
    </row>
    <row r="643" spans="1:16" x14ac:dyDescent="0.3">
      <c r="A643" s="42" t="s">
        <v>3737</v>
      </c>
      <c r="B643" s="253"/>
      <c r="C643" s="266" t="s">
        <v>5285</v>
      </c>
      <c r="D643" s="211">
        <v>8</v>
      </c>
      <c r="E643" s="212" t="s">
        <v>5302</v>
      </c>
      <c r="F643" s="213" t="s">
        <v>86</v>
      </c>
      <c r="G643" s="279" t="s">
        <v>5552</v>
      </c>
      <c r="H643" s="282">
        <v>10.8</v>
      </c>
      <c r="I643" s="282">
        <v>12.5</v>
      </c>
      <c r="J643" s="282">
        <v>8.11</v>
      </c>
      <c r="K643" s="286">
        <v>9.3800000000000008</v>
      </c>
      <c r="M643" s="283">
        <v>13.02</v>
      </c>
      <c r="N643" s="283">
        <v>15.06</v>
      </c>
      <c r="O643" s="282">
        <v>9.77</v>
      </c>
      <c r="P643" s="286">
        <v>11.3</v>
      </c>
    </row>
    <row r="644" spans="1:16" x14ac:dyDescent="0.3">
      <c r="A644" s="42" t="s">
        <v>3738</v>
      </c>
      <c r="B644" s="254"/>
      <c r="C644" s="266" t="s">
        <v>5285</v>
      </c>
      <c r="D644" s="211">
        <v>25</v>
      </c>
      <c r="E644" s="212" t="s">
        <v>5402</v>
      </c>
      <c r="F644" s="213" t="s">
        <v>86</v>
      </c>
      <c r="G644" s="279" t="s">
        <v>5552</v>
      </c>
      <c r="H644" s="282">
        <v>15.99</v>
      </c>
      <c r="I644" s="282">
        <v>18.510000000000002</v>
      </c>
      <c r="J644" s="282">
        <v>11.99</v>
      </c>
      <c r="K644" s="286">
        <v>13.88</v>
      </c>
      <c r="M644" s="283">
        <v>19.27</v>
      </c>
      <c r="N644" s="283">
        <v>22.3</v>
      </c>
      <c r="O644" s="282">
        <v>14.45</v>
      </c>
      <c r="P644" s="286">
        <v>16.73</v>
      </c>
    </row>
    <row r="645" spans="1:16" x14ac:dyDescent="0.3">
      <c r="A645" s="42" t="s">
        <v>3739</v>
      </c>
      <c r="B645" s="254"/>
      <c r="C645" s="380" t="s">
        <v>5290</v>
      </c>
      <c r="D645" s="387"/>
      <c r="E645" s="387"/>
      <c r="F645" s="387"/>
      <c r="G645" s="387"/>
      <c r="H645" s="406"/>
      <c r="I645" s="387"/>
      <c r="J645" s="293">
        <v>20.100000000000001</v>
      </c>
      <c r="K645" s="291">
        <v>23.26</v>
      </c>
      <c r="O645" s="293">
        <v>24.22</v>
      </c>
      <c r="P645" s="291">
        <v>28.03</v>
      </c>
    </row>
    <row r="646" spans="1:16" x14ac:dyDescent="0.3">
      <c r="A646" s="42" t="s">
        <v>3740</v>
      </c>
      <c r="B646" s="254"/>
      <c r="C646" s="383" t="s">
        <v>5342</v>
      </c>
      <c r="D646" s="390" t="s">
        <v>5553</v>
      </c>
      <c r="E646" s="396" t="s">
        <v>5554</v>
      </c>
      <c r="F646" s="400" t="s">
        <v>160</v>
      </c>
      <c r="G646" s="403" t="s">
        <v>5301</v>
      </c>
      <c r="H646" s="410">
        <v>1356.35</v>
      </c>
      <c r="I646" s="414">
        <v>1356.35</v>
      </c>
      <c r="J646" s="282">
        <v>1356.35</v>
      </c>
      <c r="K646" s="282">
        <v>1356.35</v>
      </c>
      <c r="M646" s="283">
        <v>1633.97</v>
      </c>
      <c r="N646" s="283">
        <v>1633.97</v>
      </c>
      <c r="O646" s="282">
        <v>1633.97</v>
      </c>
      <c r="P646" s="282">
        <v>1633.97</v>
      </c>
    </row>
    <row r="647" spans="1:16" x14ac:dyDescent="0.3">
      <c r="A647" s="42" t="s">
        <v>3741</v>
      </c>
      <c r="B647" s="254"/>
      <c r="C647" s="266" t="s">
        <v>5285</v>
      </c>
      <c r="D647" s="220">
        <v>3067</v>
      </c>
      <c r="E647" s="212" t="s">
        <v>2842</v>
      </c>
      <c r="F647" s="213" t="s">
        <v>5305</v>
      </c>
      <c r="G647" s="279" t="s">
        <v>5458</v>
      </c>
      <c r="H647" s="282">
        <v>0.36</v>
      </c>
      <c r="I647" s="282">
        <v>0.36</v>
      </c>
      <c r="J647" s="282">
        <v>1.46</v>
      </c>
      <c r="K647" s="286">
        <v>1.46</v>
      </c>
      <c r="M647" s="283">
        <v>0.44</v>
      </c>
      <c r="N647" s="283">
        <v>0.44</v>
      </c>
      <c r="O647" s="282">
        <v>1.76</v>
      </c>
      <c r="P647" s="286">
        <v>1.76</v>
      </c>
    </row>
    <row r="648" spans="1:16" x14ac:dyDescent="0.3">
      <c r="A648" s="42" t="s">
        <v>3742</v>
      </c>
      <c r="B648" s="254"/>
      <c r="C648" s="266" t="s">
        <v>5285</v>
      </c>
      <c r="D648" s="220">
        <v>3390</v>
      </c>
      <c r="E648" s="212" t="s">
        <v>2840</v>
      </c>
      <c r="F648" s="213" t="s">
        <v>5305</v>
      </c>
      <c r="G648" s="279" t="s">
        <v>5458</v>
      </c>
      <c r="H648" s="282">
        <v>0.47</v>
      </c>
      <c r="I648" s="282">
        <v>0.47</v>
      </c>
      <c r="J648" s="282">
        <v>1.89</v>
      </c>
      <c r="K648" s="286">
        <v>1.89</v>
      </c>
      <c r="M648" s="283">
        <v>0.56999999999999995</v>
      </c>
      <c r="N648" s="283">
        <v>0.56999999999999995</v>
      </c>
      <c r="O648" s="282">
        <v>2.2799999999999998</v>
      </c>
      <c r="P648" s="286">
        <v>2.2799999999999998</v>
      </c>
    </row>
    <row r="649" spans="1:16" x14ac:dyDescent="0.3">
      <c r="A649" s="42" t="s">
        <v>3743</v>
      </c>
      <c r="B649" s="254"/>
      <c r="C649" s="380" t="s">
        <v>5291</v>
      </c>
      <c r="D649" s="387"/>
      <c r="E649" s="387"/>
      <c r="F649" s="387"/>
      <c r="G649" s="387"/>
      <c r="H649" s="406"/>
      <c r="I649" s="387"/>
      <c r="J649" s="293">
        <v>1356.35</v>
      </c>
      <c r="K649" s="291">
        <v>1356.35</v>
      </c>
      <c r="O649" s="293">
        <v>1633.97</v>
      </c>
      <c r="P649" s="291">
        <v>1633.97</v>
      </c>
    </row>
    <row r="650" spans="1:16" x14ac:dyDescent="0.25">
      <c r="A650" s="42" t="s">
        <v>3744</v>
      </c>
      <c r="B650" s="372"/>
      <c r="C650" s="384"/>
      <c r="D650" s="393"/>
      <c r="E650" s="393"/>
      <c r="F650" s="393"/>
      <c r="G650" s="393"/>
      <c r="H650" s="411"/>
      <c r="I650" s="415"/>
      <c r="J650" s="274"/>
      <c r="K650" s="418"/>
      <c r="O650" s="276"/>
      <c r="P650" s="288"/>
    </row>
    <row r="651" spans="1:16" x14ac:dyDescent="0.3">
      <c r="A651" s="42" t="s">
        <v>3745</v>
      </c>
      <c r="B651" s="371">
        <v>498</v>
      </c>
      <c r="C651" s="382" t="s">
        <v>5278</v>
      </c>
      <c r="D651" s="389" t="s">
        <v>132</v>
      </c>
      <c r="E651" s="389" t="s">
        <v>134</v>
      </c>
      <c r="F651" s="389" t="s">
        <v>5279</v>
      </c>
      <c r="G651" s="389" t="s">
        <v>5280</v>
      </c>
      <c r="H651" s="409" t="s">
        <v>5281</v>
      </c>
      <c r="I651" s="389"/>
      <c r="J651" s="409" t="s">
        <v>5282</v>
      </c>
      <c r="K651" s="389"/>
    </row>
    <row r="652" spans="1:16" x14ac:dyDescent="0.3">
      <c r="A652" s="42" t="s">
        <v>3746</v>
      </c>
      <c r="B652" s="260"/>
      <c r="C652" s="268"/>
      <c r="D652" s="248"/>
      <c r="E652" s="248"/>
      <c r="F652" s="248"/>
      <c r="G652" s="248"/>
      <c r="H652" s="413" t="s">
        <v>5283</v>
      </c>
      <c r="I652" s="416" t="s">
        <v>5284</v>
      </c>
      <c r="J652" s="413" t="s">
        <v>5283</v>
      </c>
      <c r="K652" s="420" t="s">
        <v>5284</v>
      </c>
      <c r="O652" s="288"/>
      <c r="P652" s="289"/>
    </row>
    <row r="653" spans="1:16" ht="36" x14ac:dyDescent="0.3">
      <c r="A653" s="42" t="s">
        <v>3747</v>
      </c>
      <c r="B653" s="373"/>
      <c r="C653" s="421" t="s">
        <v>197</v>
      </c>
      <c r="D653" s="422" t="s">
        <v>524</v>
      </c>
      <c r="E653" s="398" t="s">
        <v>5742</v>
      </c>
      <c r="F653" s="424" t="s">
        <v>160</v>
      </c>
      <c r="G653" s="405"/>
      <c r="H653" s="275"/>
      <c r="I653" s="219"/>
      <c r="J653" s="284">
        <v>45.51</v>
      </c>
      <c r="K653" s="287">
        <v>46.86</v>
      </c>
      <c r="O653" s="284">
        <v>54.83</v>
      </c>
      <c r="P653" s="287">
        <v>56.46</v>
      </c>
    </row>
    <row r="654" spans="1:16" x14ac:dyDescent="0.3">
      <c r="A654" s="42" t="s">
        <v>3748</v>
      </c>
      <c r="B654" s="253"/>
      <c r="C654" s="266" t="s">
        <v>5285</v>
      </c>
      <c r="D654" s="211">
        <v>8</v>
      </c>
      <c r="E654" s="212" t="s">
        <v>5302</v>
      </c>
      <c r="F654" s="213" t="s">
        <v>86</v>
      </c>
      <c r="G654" s="279" t="s">
        <v>5555</v>
      </c>
      <c r="H654" s="282">
        <v>10.8</v>
      </c>
      <c r="I654" s="282">
        <v>12.5</v>
      </c>
      <c r="J654" s="282">
        <v>3.16</v>
      </c>
      <c r="K654" s="286">
        <v>3.65</v>
      </c>
      <c r="M654" s="283">
        <v>13.02</v>
      </c>
      <c r="N654" s="283">
        <v>15.06</v>
      </c>
      <c r="O654" s="282">
        <v>3.81</v>
      </c>
      <c r="P654" s="286">
        <v>4.4000000000000004</v>
      </c>
    </row>
    <row r="655" spans="1:16" x14ac:dyDescent="0.3">
      <c r="A655" s="42" t="s">
        <v>3749</v>
      </c>
      <c r="B655" s="254"/>
      <c r="C655" s="266" t="s">
        <v>5285</v>
      </c>
      <c r="D655" s="211">
        <v>12</v>
      </c>
      <c r="E655" s="212" t="s">
        <v>5341</v>
      </c>
      <c r="F655" s="213" t="s">
        <v>86</v>
      </c>
      <c r="G655" s="279" t="s">
        <v>5556</v>
      </c>
      <c r="H655" s="282">
        <v>15.99</v>
      </c>
      <c r="I655" s="282">
        <v>18.510000000000002</v>
      </c>
      <c r="J655" s="282">
        <v>2.19</v>
      </c>
      <c r="K655" s="286">
        <v>2.5299999999999998</v>
      </c>
      <c r="M655" s="283">
        <v>19.27</v>
      </c>
      <c r="N655" s="283">
        <v>22.3</v>
      </c>
      <c r="O655" s="282">
        <v>2.64</v>
      </c>
      <c r="P655" s="286">
        <v>3.05</v>
      </c>
    </row>
    <row r="656" spans="1:16" x14ac:dyDescent="0.3">
      <c r="A656" s="42" t="s">
        <v>3750</v>
      </c>
      <c r="B656" s="254"/>
      <c r="C656" s="266" t="s">
        <v>5285</v>
      </c>
      <c r="D656" s="211">
        <v>18</v>
      </c>
      <c r="E656" s="212" t="s">
        <v>5557</v>
      </c>
      <c r="F656" s="213" t="s">
        <v>86</v>
      </c>
      <c r="G656" s="279" t="s">
        <v>5558</v>
      </c>
      <c r="H656" s="282">
        <v>15.99</v>
      </c>
      <c r="I656" s="282">
        <v>18.510000000000002</v>
      </c>
      <c r="J656" s="282">
        <v>1.85</v>
      </c>
      <c r="K656" s="286">
        <v>2.14</v>
      </c>
      <c r="M656" s="283">
        <v>19.27</v>
      </c>
      <c r="N656" s="283">
        <v>22.3</v>
      </c>
      <c r="O656" s="282">
        <v>2.23</v>
      </c>
      <c r="P656" s="286">
        <v>2.58</v>
      </c>
    </row>
    <row r="657" spans="1:16" x14ac:dyDescent="0.3">
      <c r="A657" s="42" t="s">
        <v>3751</v>
      </c>
      <c r="B657" s="254"/>
      <c r="C657" s="266" t="s">
        <v>5285</v>
      </c>
      <c r="D657" s="211">
        <v>21</v>
      </c>
      <c r="E657" s="212" t="s">
        <v>5559</v>
      </c>
      <c r="F657" s="213" t="s">
        <v>86</v>
      </c>
      <c r="G657" s="279" t="s">
        <v>5304</v>
      </c>
      <c r="H657" s="282">
        <v>15.99</v>
      </c>
      <c r="I657" s="282">
        <v>18.510000000000002</v>
      </c>
      <c r="J657" s="282">
        <v>1.43</v>
      </c>
      <c r="K657" s="286">
        <v>1.66</v>
      </c>
      <c r="M657" s="283">
        <v>19.27</v>
      </c>
      <c r="N657" s="283">
        <v>22.3</v>
      </c>
      <c r="O657" s="282">
        <v>1.73</v>
      </c>
      <c r="P657" s="286">
        <v>2.0099999999999998</v>
      </c>
    </row>
    <row r="658" spans="1:16" x14ac:dyDescent="0.3">
      <c r="A658" s="42" t="s">
        <v>3752</v>
      </c>
      <c r="B658" s="254"/>
      <c r="C658" s="380" t="s">
        <v>5290</v>
      </c>
      <c r="D658" s="387"/>
      <c r="E658" s="387"/>
      <c r="F658" s="387"/>
      <c r="G658" s="387"/>
      <c r="H658" s="406"/>
      <c r="I658" s="387"/>
      <c r="J658" s="293">
        <v>8.64</v>
      </c>
      <c r="K658" s="291">
        <v>9.99</v>
      </c>
      <c r="O658" s="293">
        <v>10.41</v>
      </c>
      <c r="P658" s="291">
        <v>12.04</v>
      </c>
    </row>
    <row r="659" spans="1:16" ht="24" x14ac:dyDescent="0.3">
      <c r="A659" s="42" t="s">
        <v>3753</v>
      </c>
      <c r="B659" s="254"/>
      <c r="C659" s="383" t="s">
        <v>5285</v>
      </c>
      <c r="D659" s="392">
        <v>1326</v>
      </c>
      <c r="E659" s="396" t="s">
        <v>5560</v>
      </c>
      <c r="F659" s="400" t="s">
        <v>5298</v>
      </c>
      <c r="G659" s="403" t="s">
        <v>5561</v>
      </c>
      <c r="H659" s="410">
        <v>12.89</v>
      </c>
      <c r="I659" s="414">
        <v>12.89</v>
      </c>
      <c r="J659" s="282">
        <v>21.56</v>
      </c>
      <c r="K659" s="286">
        <v>21.56</v>
      </c>
      <c r="M659" s="283">
        <v>15.54</v>
      </c>
      <c r="N659" s="283">
        <v>15.54</v>
      </c>
      <c r="O659" s="282">
        <v>25.98</v>
      </c>
      <c r="P659" s="286">
        <v>25.98</v>
      </c>
    </row>
    <row r="660" spans="1:16" ht="24" x14ac:dyDescent="0.3">
      <c r="A660" s="42" t="s">
        <v>3754</v>
      </c>
      <c r="B660" s="254"/>
      <c r="C660" s="266" t="s">
        <v>5342</v>
      </c>
      <c r="D660" s="210" t="s">
        <v>5562</v>
      </c>
      <c r="E660" s="212" t="s">
        <v>5563</v>
      </c>
      <c r="F660" s="213" t="s">
        <v>5300</v>
      </c>
      <c r="G660" s="279" t="s">
        <v>5564</v>
      </c>
      <c r="H660" s="282">
        <v>121.07</v>
      </c>
      <c r="I660" s="282">
        <v>121.07</v>
      </c>
      <c r="J660" s="282">
        <v>9.68</v>
      </c>
      <c r="K660" s="286">
        <v>9.68</v>
      </c>
      <c r="M660" s="283">
        <v>145.85</v>
      </c>
      <c r="N660" s="283">
        <v>145.85</v>
      </c>
      <c r="O660" s="282">
        <v>11.67</v>
      </c>
      <c r="P660" s="286">
        <v>11.67</v>
      </c>
    </row>
    <row r="661" spans="1:16" ht="36" x14ac:dyDescent="0.3">
      <c r="A661" s="42" t="s">
        <v>3755</v>
      </c>
      <c r="B661" s="254"/>
      <c r="C661" s="266" t="s">
        <v>5285</v>
      </c>
      <c r="D661" s="220">
        <v>2977</v>
      </c>
      <c r="E661" s="216" t="s">
        <v>5743</v>
      </c>
      <c r="F661" s="213" t="s">
        <v>5305</v>
      </c>
      <c r="G661" s="279" t="s">
        <v>5458</v>
      </c>
      <c r="H661" s="282">
        <v>0.4</v>
      </c>
      <c r="I661" s="282">
        <v>0.4</v>
      </c>
      <c r="J661" s="282">
        <v>1.62</v>
      </c>
      <c r="K661" s="286">
        <v>1.62</v>
      </c>
      <c r="M661" s="283">
        <v>0.49</v>
      </c>
      <c r="N661" s="283">
        <v>0.49</v>
      </c>
      <c r="O661" s="282">
        <v>1.96</v>
      </c>
      <c r="P661" s="286">
        <v>1.96</v>
      </c>
    </row>
    <row r="662" spans="1:16" x14ac:dyDescent="0.3">
      <c r="A662" s="42" t="s">
        <v>3756</v>
      </c>
      <c r="B662" s="254"/>
      <c r="C662" s="266" t="s">
        <v>5285</v>
      </c>
      <c r="D662" s="220">
        <v>2212</v>
      </c>
      <c r="E662" s="212" t="s">
        <v>5565</v>
      </c>
      <c r="F662" s="213" t="s">
        <v>5566</v>
      </c>
      <c r="G662" s="279" t="s">
        <v>5567</v>
      </c>
      <c r="H662" s="282">
        <v>36.26</v>
      </c>
      <c r="I662" s="282">
        <v>36.26</v>
      </c>
      <c r="J662" s="282">
        <v>1.1200000000000001</v>
      </c>
      <c r="K662" s="286">
        <v>1.1200000000000001</v>
      </c>
      <c r="M662" s="283">
        <v>43.69</v>
      </c>
      <c r="N662" s="283">
        <v>43.69</v>
      </c>
      <c r="O662" s="282">
        <v>1.35</v>
      </c>
      <c r="P662" s="286">
        <v>1.35</v>
      </c>
    </row>
    <row r="663" spans="1:16" x14ac:dyDescent="0.3">
      <c r="A663" s="42" t="s">
        <v>3757</v>
      </c>
      <c r="B663" s="254"/>
      <c r="C663" s="266" t="s">
        <v>5285</v>
      </c>
      <c r="D663" s="220">
        <v>3071</v>
      </c>
      <c r="E663" s="212" t="s">
        <v>5568</v>
      </c>
      <c r="F663" s="213" t="s">
        <v>5305</v>
      </c>
      <c r="G663" s="279" t="s">
        <v>5458</v>
      </c>
      <c r="H663" s="282">
        <v>0.21</v>
      </c>
      <c r="I663" s="282">
        <v>0.21</v>
      </c>
      <c r="J663" s="282">
        <v>0.86</v>
      </c>
      <c r="K663" s="286">
        <v>0.86</v>
      </c>
      <c r="M663" s="283">
        <v>0.26</v>
      </c>
      <c r="N663" s="283">
        <v>0.26</v>
      </c>
      <c r="O663" s="282">
        <v>1.04</v>
      </c>
      <c r="P663" s="286">
        <v>1.04</v>
      </c>
    </row>
    <row r="664" spans="1:16" x14ac:dyDescent="0.3">
      <c r="A664" s="42" t="s">
        <v>3758</v>
      </c>
      <c r="B664" s="254"/>
      <c r="C664" s="266" t="s">
        <v>5285</v>
      </c>
      <c r="D664" s="220">
        <v>3394</v>
      </c>
      <c r="E664" s="212" t="s">
        <v>5569</v>
      </c>
      <c r="F664" s="213" t="s">
        <v>5305</v>
      </c>
      <c r="G664" s="279" t="s">
        <v>5458</v>
      </c>
      <c r="H664" s="282">
        <v>0.21</v>
      </c>
      <c r="I664" s="282">
        <v>0.21</v>
      </c>
      <c r="J664" s="282">
        <v>0.86</v>
      </c>
      <c r="K664" s="286">
        <v>0.86</v>
      </c>
      <c r="M664" s="283">
        <v>0.26</v>
      </c>
      <c r="N664" s="283">
        <v>0.26</v>
      </c>
      <c r="O664" s="282">
        <v>1.04</v>
      </c>
      <c r="P664" s="286">
        <v>1.04</v>
      </c>
    </row>
    <row r="665" spans="1:16" x14ac:dyDescent="0.3">
      <c r="A665" s="42" t="s">
        <v>3759</v>
      </c>
      <c r="B665" s="254"/>
      <c r="C665" s="266" t="s">
        <v>5285</v>
      </c>
      <c r="D665" s="220">
        <v>2055</v>
      </c>
      <c r="E665" s="212" t="s">
        <v>5570</v>
      </c>
      <c r="F665" s="213" t="s">
        <v>5566</v>
      </c>
      <c r="G665" s="279" t="s">
        <v>5571</v>
      </c>
      <c r="H665" s="282">
        <v>28.73</v>
      </c>
      <c r="I665" s="282">
        <v>28.73</v>
      </c>
      <c r="J665" s="282">
        <v>0.75</v>
      </c>
      <c r="K665" s="286">
        <v>0.75</v>
      </c>
      <c r="M665" s="283">
        <v>34.619999999999997</v>
      </c>
      <c r="N665" s="283">
        <v>34.619999999999997</v>
      </c>
      <c r="O665" s="282">
        <v>0.91</v>
      </c>
      <c r="P665" s="286">
        <v>0.91</v>
      </c>
    </row>
    <row r="666" spans="1:16" x14ac:dyDescent="0.3">
      <c r="A666" s="42" t="s">
        <v>3760</v>
      </c>
      <c r="B666" s="254"/>
      <c r="C666" s="266" t="s">
        <v>5285</v>
      </c>
      <c r="D666" s="220">
        <v>1970</v>
      </c>
      <c r="E666" s="212" t="s">
        <v>5572</v>
      </c>
      <c r="F666" s="213" t="s">
        <v>5566</v>
      </c>
      <c r="G666" s="279" t="s">
        <v>5573</v>
      </c>
      <c r="H666" s="282">
        <v>16.899999999999999</v>
      </c>
      <c r="I666" s="282">
        <v>16.899999999999999</v>
      </c>
      <c r="J666" s="282">
        <v>0.28999999999999998</v>
      </c>
      <c r="K666" s="286">
        <v>0.28999999999999998</v>
      </c>
      <c r="M666" s="283">
        <v>20.37</v>
      </c>
      <c r="N666" s="283">
        <v>20.37</v>
      </c>
      <c r="O666" s="282">
        <v>0.35</v>
      </c>
      <c r="P666" s="286">
        <v>0.35</v>
      </c>
    </row>
    <row r="667" spans="1:16" x14ac:dyDescent="0.3">
      <c r="A667" s="42" t="s">
        <v>3761</v>
      </c>
      <c r="B667" s="254"/>
      <c r="C667" s="266" t="s">
        <v>5285</v>
      </c>
      <c r="D667" s="220">
        <v>1672</v>
      </c>
      <c r="E667" s="212" t="s">
        <v>5411</v>
      </c>
      <c r="F667" s="213" t="s">
        <v>5305</v>
      </c>
      <c r="G667" s="279" t="s">
        <v>5574</v>
      </c>
      <c r="H667" s="282">
        <v>2.2400000000000002</v>
      </c>
      <c r="I667" s="282">
        <v>2.2400000000000002</v>
      </c>
      <c r="J667" s="282">
        <v>0.09</v>
      </c>
      <c r="K667" s="286">
        <v>0.09</v>
      </c>
      <c r="M667" s="283">
        <v>2.71</v>
      </c>
      <c r="N667" s="283">
        <v>2.71</v>
      </c>
      <c r="O667" s="282">
        <v>0.12</v>
      </c>
      <c r="P667" s="286">
        <v>0.12</v>
      </c>
    </row>
    <row r="668" spans="1:16" ht="36" x14ac:dyDescent="0.3">
      <c r="A668" s="42" t="s">
        <v>3762</v>
      </c>
      <c r="B668" s="254"/>
      <c r="C668" s="269" t="s">
        <v>5285</v>
      </c>
      <c r="D668" s="215">
        <v>2788</v>
      </c>
      <c r="E668" s="216" t="s">
        <v>5744</v>
      </c>
      <c r="F668" s="217" t="s">
        <v>5305</v>
      </c>
      <c r="G668" s="279" t="s">
        <v>5575</v>
      </c>
      <c r="H668" s="282">
        <v>2.2599999999999998</v>
      </c>
      <c r="I668" s="282">
        <v>2.2599999999999998</v>
      </c>
      <c r="J668" s="282">
        <v>0</v>
      </c>
      <c r="K668" s="286">
        <v>0</v>
      </c>
      <c r="M668" s="283">
        <v>2.73</v>
      </c>
      <c r="N668" s="283">
        <v>2.73</v>
      </c>
      <c r="O668" s="282">
        <v>0</v>
      </c>
      <c r="P668" s="286">
        <v>0</v>
      </c>
    </row>
    <row r="669" spans="1:16" x14ac:dyDescent="0.3">
      <c r="A669" s="42" t="s">
        <v>3763</v>
      </c>
      <c r="B669" s="254"/>
      <c r="C669" s="380" t="s">
        <v>5291</v>
      </c>
      <c r="D669" s="387"/>
      <c r="E669" s="387"/>
      <c r="F669" s="387"/>
      <c r="G669" s="387"/>
      <c r="H669" s="406"/>
      <c r="I669" s="387"/>
      <c r="J669" s="293">
        <v>36.869999999999997</v>
      </c>
      <c r="K669" s="291">
        <v>36.869999999999997</v>
      </c>
      <c r="O669" s="293">
        <v>44.42</v>
      </c>
      <c r="P669" s="291">
        <v>44.42</v>
      </c>
    </row>
    <row r="670" spans="1:16" x14ac:dyDescent="0.25">
      <c r="A670" s="42" t="s">
        <v>3764</v>
      </c>
      <c r="B670" s="372"/>
      <c r="C670" s="384"/>
      <c r="D670" s="393"/>
      <c r="E670" s="393"/>
      <c r="F670" s="393"/>
      <c r="G670" s="393"/>
      <c r="H670" s="411"/>
      <c r="I670" s="415"/>
      <c r="J670" s="274"/>
      <c r="K670" s="218"/>
      <c r="O670" s="276"/>
      <c r="P670" s="276"/>
    </row>
    <row r="671" spans="1:16" x14ac:dyDescent="0.3">
      <c r="A671" s="42" t="s">
        <v>3765</v>
      </c>
      <c r="B671" s="371">
        <v>499</v>
      </c>
      <c r="C671" s="382" t="s">
        <v>5278</v>
      </c>
      <c r="D671" s="389" t="s">
        <v>132</v>
      </c>
      <c r="E671" s="389" t="s">
        <v>134</v>
      </c>
      <c r="F671" s="389" t="s">
        <v>5279</v>
      </c>
      <c r="G671" s="389" t="s">
        <v>5280</v>
      </c>
      <c r="H671" s="409" t="s">
        <v>5281</v>
      </c>
      <c r="I671" s="389"/>
      <c r="J671" s="409" t="s">
        <v>5282</v>
      </c>
      <c r="K671" s="389"/>
    </row>
    <row r="672" spans="1:16" x14ac:dyDescent="0.3">
      <c r="A672" s="42" t="s">
        <v>3766</v>
      </c>
      <c r="B672" s="260"/>
      <c r="C672" s="268"/>
      <c r="D672" s="248"/>
      <c r="E672" s="248"/>
      <c r="F672" s="248"/>
      <c r="G672" s="248"/>
      <c r="H672" s="413" t="s">
        <v>5283</v>
      </c>
      <c r="I672" s="416" t="s">
        <v>5284</v>
      </c>
      <c r="J672" s="413" t="s">
        <v>5283</v>
      </c>
      <c r="K672" s="420" t="s">
        <v>5284</v>
      </c>
      <c r="O672" s="288"/>
      <c r="P672" s="289"/>
    </row>
    <row r="673" spans="1:16" ht="36" x14ac:dyDescent="0.3">
      <c r="A673" s="42" t="s">
        <v>3767</v>
      </c>
      <c r="B673" s="373"/>
      <c r="C673" s="421" t="s">
        <v>197</v>
      </c>
      <c r="D673" s="422" t="s">
        <v>2113</v>
      </c>
      <c r="E673" s="398" t="s">
        <v>5745</v>
      </c>
      <c r="F673" s="424" t="s">
        <v>160</v>
      </c>
      <c r="G673" s="405"/>
      <c r="H673" s="275"/>
      <c r="I673" s="219"/>
      <c r="J673" s="284">
        <v>67.7</v>
      </c>
      <c r="K673" s="287">
        <v>69.3</v>
      </c>
      <c r="O673" s="284">
        <v>81.56</v>
      </c>
      <c r="P673" s="287">
        <v>83.5</v>
      </c>
    </row>
    <row r="674" spans="1:16" x14ac:dyDescent="0.3">
      <c r="A674" s="42" t="s">
        <v>3768</v>
      </c>
      <c r="B674" s="253"/>
      <c r="C674" s="266" t="s">
        <v>5285</v>
      </c>
      <c r="D674" s="211">
        <v>8</v>
      </c>
      <c r="E674" s="212" t="s">
        <v>5302</v>
      </c>
      <c r="F674" s="213" t="s">
        <v>86</v>
      </c>
      <c r="G674" s="279" t="s">
        <v>5576</v>
      </c>
      <c r="H674" s="282">
        <v>10.8</v>
      </c>
      <c r="I674" s="282">
        <v>12.5</v>
      </c>
      <c r="J674" s="282">
        <v>3.6</v>
      </c>
      <c r="K674" s="286">
        <v>4.16</v>
      </c>
      <c r="M674" s="283">
        <v>13.02</v>
      </c>
      <c r="N674" s="283">
        <v>15.06</v>
      </c>
      <c r="O674" s="282">
        <v>4.34</v>
      </c>
      <c r="P674" s="286">
        <v>5.0199999999999996</v>
      </c>
    </row>
    <row r="675" spans="1:16" x14ac:dyDescent="0.3">
      <c r="A675" s="42" t="s">
        <v>3769</v>
      </c>
      <c r="B675" s="254"/>
      <c r="C675" s="266" t="s">
        <v>5285</v>
      </c>
      <c r="D675" s="211">
        <v>12</v>
      </c>
      <c r="E675" s="212" t="s">
        <v>5341</v>
      </c>
      <c r="F675" s="213" t="s">
        <v>86</v>
      </c>
      <c r="G675" s="279" t="s">
        <v>5577</v>
      </c>
      <c r="H675" s="282">
        <v>15.99</v>
      </c>
      <c r="I675" s="282">
        <v>18.510000000000002</v>
      </c>
      <c r="J675" s="282">
        <v>3</v>
      </c>
      <c r="K675" s="286">
        <v>3.47</v>
      </c>
      <c r="M675" s="283">
        <v>19.27</v>
      </c>
      <c r="N675" s="283">
        <v>22.3</v>
      </c>
      <c r="O675" s="282">
        <v>3.62</v>
      </c>
      <c r="P675" s="286">
        <v>4.1900000000000004</v>
      </c>
    </row>
    <row r="676" spans="1:16" x14ac:dyDescent="0.3">
      <c r="A676" s="42" t="s">
        <v>3770</v>
      </c>
      <c r="B676" s="254"/>
      <c r="C676" s="266" t="s">
        <v>5285</v>
      </c>
      <c r="D676" s="211">
        <v>18</v>
      </c>
      <c r="E676" s="212" t="s">
        <v>5557</v>
      </c>
      <c r="F676" s="213" t="s">
        <v>86</v>
      </c>
      <c r="G676" s="279" t="s">
        <v>5556</v>
      </c>
      <c r="H676" s="282">
        <v>15.99</v>
      </c>
      <c r="I676" s="282">
        <v>18.510000000000002</v>
      </c>
      <c r="J676" s="282">
        <v>2.19</v>
      </c>
      <c r="K676" s="286">
        <v>2.5299999999999998</v>
      </c>
      <c r="M676" s="283">
        <v>19.27</v>
      </c>
      <c r="N676" s="283">
        <v>22.3</v>
      </c>
      <c r="O676" s="282">
        <v>2.64</v>
      </c>
      <c r="P676" s="286">
        <v>3.05</v>
      </c>
    </row>
    <row r="677" spans="1:16" x14ac:dyDescent="0.3">
      <c r="A677" s="42" t="s">
        <v>3771</v>
      </c>
      <c r="B677" s="254"/>
      <c r="C677" s="266" t="s">
        <v>5285</v>
      </c>
      <c r="D677" s="211">
        <v>21</v>
      </c>
      <c r="E677" s="212" t="s">
        <v>5559</v>
      </c>
      <c r="F677" s="213" t="s">
        <v>86</v>
      </c>
      <c r="G677" s="279" t="s">
        <v>5304</v>
      </c>
      <c r="H677" s="282">
        <v>15.99</v>
      </c>
      <c r="I677" s="282">
        <v>18.510000000000002</v>
      </c>
      <c r="J677" s="282">
        <v>1.43</v>
      </c>
      <c r="K677" s="286">
        <v>1.66</v>
      </c>
      <c r="M677" s="283">
        <v>19.27</v>
      </c>
      <c r="N677" s="283">
        <v>22.3</v>
      </c>
      <c r="O677" s="282">
        <v>1.73</v>
      </c>
      <c r="P677" s="286">
        <v>2.0099999999999998</v>
      </c>
    </row>
    <row r="678" spans="1:16" x14ac:dyDescent="0.3">
      <c r="A678" s="42" t="s">
        <v>3772</v>
      </c>
      <c r="B678" s="254"/>
      <c r="C678" s="380" t="s">
        <v>5290</v>
      </c>
      <c r="D678" s="387"/>
      <c r="E678" s="387"/>
      <c r="F678" s="387"/>
      <c r="G678" s="387"/>
      <c r="H678" s="406"/>
      <c r="I678" s="387"/>
      <c r="J678" s="293">
        <v>10.23</v>
      </c>
      <c r="K678" s="291">
        <v>11.84</v>
      </c>
      <c r="O678" s="293">
        <v>12.33</v>
      </c>
      <c r="P678" s="291">
        <v>14.27</v>
      </c>
    </row>
    <row r="679" spans="1:16" ht="24" x14ac:dyDescent="0.3">
      <c r="A679" s="42" t="s">
        <v>3773</v>
      </c>
      <c r="B679" s="254"/>
      <c r="C679" s="383" t="s">
        <v>5285</v>
      </c>
      <c r="D679" s="392">
        <v>1326</v>
      </c>
      <c r="E679" s="396" t="s">
        <v>5560</v>
      </c>
      <c r="F679" s="400" t="s">
        <v>5298</v>
      </c>
      <c r="G679" s="403" t="s">
        <v>5578</v>
      </c>
      <c r="H679" s="410">
        <v>12.89</v>
      </c>
      <c r="I679" s="414">
        <v>12.89</v>
      </c>
      <c r="J679" s="282">
        <v>33.479999999999997</v>
      </c>
      <c r="K679" s="286">
        <v>33.479999999999997</v>
      </c>
      <c r="M679" s="283">
        <v>15.54</v>
      </c>
      <c r="N679" s="283">
        <v>15.54</v>
      </c>
      <c r="O679" s="282">
        <v>40.340000000000003</v>
      </c>
      <c r="P679" s="286">
        <v>40.340000000000003</v>
      </c>
    </row>
    <row r="680" spans="1:16" ht="24" x14ac:dyDescent="0.3">
      <c r="A680" s="42" t="s">
        <v>3774</v>
      </c>
      <c r="B680" s="254"/>
      <c r="C680" s="266" t="s">
        <v>5342</v>
      </c>
      <c r="D680" s="210" t="s">
        <v>5562</v>
      </c>
      <c r="E680" s="212" t="s">
        <v>5563</v>
      </c>
      <c r="F680" s="213" t="s">
        <v>5300</v>
      </c>
      <c r="G680" s="279" t="s">
        <v>5579</v>
      </c>
      <c r="H680" s="282">
        <v>121.07</v>
      </c>
      <c r="I680" s="282">
        <v>121.07</v>
      </c>
      <c r="J680" s="282">
        <v>16.95</v>
      </c>
      <c r="K680" s="286">
        <v>16.95</v>
      </c>
      <c r="M680" s="283">
        <v>145.85</v>
      </c>
      <c r="N680" s="283">
        <v>145.85</v>
      </c>
      <c r="O680" s="282">
        <v>20.420000000000002</v>
      </c>
      <c r="P680" s="286">
        <v>20.420000000000002</v>
      </c>
    </row>
    <row r="681" spans="1:16" x14ac:dyDescent="0.3">
      <c r="A681" s="42" t="s">
        <v>3775</v>
      </c>
      <c r="B681" s="254"/>
      <c r="C681" s="266" t="s">
        <v>5285</v>
      </c>
      <c r="D681" s="220">
        <v>2212</v>
      </c>
      <c r="E681" s="212" t="s">
        <v>5565</v>
      </c>
      <c r="F681" s="213" t="s">
        <v>5566</v>
      </c>
      <c r="G681" s="279" t="s">
        <v>5580</v>
      </c>
      <c r="H681" s="282">
        <v>36.26</v>
      </c>
      <c r="I681" s="282">
        <v>36.26</v>
      </c>
      <c r="J681" s="282">
        <v>1.81</v>
      </c>
      <c r="K681" s="286">
        <v>1.81</v>
      </c>
      <c r="M681" s="283">
        <v>43.69</v>
      </c>
      <c r="N681" s="283">
        <v>43.69</v>
      </c>
      <c r="O681" s="282">
        <v>2.19</v>
      </c>
      <c r="P681" s="286">
        <v>2.19</v>
      </c>
    </row>
    <row r="682" spans="1:16" ht="24" x14ac:dyDescent="0.3">
      <c r="A682" s="42" t="s">
        <v>3776</v>
      </c>
      <c r="B682" s="254"/>
      <c r="C682" s="266" t="s">
        <v>5285</v>
      </c>
      <c r="D682" s="220">
        <v>2977</v>
      </c>
      <c r="E682" s="212" t="s">
        <v>5581</v>
      </c>
      <c r="F682" s="213" t="s">
        <v>5305</v>
      </c>
      <c r="G682" s="279" t="s">
        <v>5458</v>
      </c>
      <c r="H682" s="282">
        <v>0.4</v>
      </c>
      <c r="I682" s="282">
        <v>0.4</v>
      </c>
      <c r="J682" s="282">
        <v>1.62</v>
      </c>
      <c r="K682" s="286">
        <v>1.62</v>
      </c>
      <c r="M682" s="283">
        <v>0.49</v>
      </c>
      <c r="N682" s="283">
        <v>0.49</v>
      </c>
      <c r="O682" s="282">
        <v>1.96</v>
      </c>
      <c r="P682" s="286">
        <v>1.96</v>
      </c>
    </row>
    <row r="683" spans="1:16" x14ac:dyDescent="0.3">
      <c r="A683" s="42" t="s">
        <v>3777</v>
      </c>
      <c r="B683" s="254"/>
      <c r="C683" s="266" t="s">
        <v>5285</v>
      </c>
      <c r="D683" s="220">
        <v>2055</v>
      </c>
      <c r="E683" s="212" t="s">
        <v>5570</v>
      </c>
      <c r="F683" s="213" t="s">
        <v>5566</v>
      </c>
      <c r="G683" s="279" t="s">
        <v>5582</v>
      </c>
      <c r="H683" s="282">
        <v>28.73</v>
      </c>
      <c r="I683" s="282">
        <v>28.73</v>
      </c>
      <c r="J683" s="282">
        <v>1.22</v>
      </c>
      <c r="K683" s="286">
        <v>1.22</v>
      </c>
      <c r="M683" s="283">
        <v>34.619999999999997</v>
      </c>
      <c r="N683" s="283">
        <v>34.619999999999997</v>
      </c>
      <c r="O683" s="282">
        <v>1.47</v>
      </c>
      <c r="P683" s="286">
        <v>1.47</v>
      </c>
    </row>
    <row r="684" spans="1:16" x14ac:dyDescent="0.3">
      <c r="A684" s="42" t="s">
        <v>3778</v>
      </c>
      <c r="B684" s="254"/>
      <c r="C684" s="266" t="s">
        <v>5285</v>
      </c>
      <c r="D684" s="220">
        <v>3071</v>
      </c>
      <c r="E684" s="212" t="s">
        <v>5568</v>
      </c>
      <c r="F684" s="213" t="s">
        <v>5305</v>
      </c>
      <c r="G684" s="279" t="s">
        <v>5458</v>
      </c>
      <c r="H684" s="282">
        <v>0.21</v>
      </c>
      <c r="I684" s="282">
        <v>0.21</v>
      </c>
      <c r="J684" s="282">
        <v>0.86</v>
      </c>
      <c r="K684" s="286">
        <v>0.86</v>
      </c>
      <c r="M684" s="283">
        <v>0.26</v>
      </c>
      <c r="N684" s="283">
        <v>0.26</v>
      </c>
      <c r="O684" s="282">
        <v>1.04</v>
      </c>
      <c r="P684" s="286">
        <v>1.04</v>
      </c>
    </row>
    <row r="685" spans="1:16" x14ac:dyDescent="0.3">
      <c r="A685" s="42" t="s">
        <v>3779</v>
      </c>
      <c r="B685" s="254"/>
      <c r="C685" s="266" t="s">
        <v>5285</v>
      </c>
      <c r="D685" s="220">
        <v>3394</v>
      </c>
      <c r="E685" s="212" t="s">
        <v>5569</v>
      </c>
      <c r="F685" s="213" t="s">
        <v>5305</v>
      </c>
      <c r="G685" s="279" t="s">
        <v>5458</v>
      </c>
      <c r="H685" s="282">
        <v>0.21</v>
      </c>
      <c r="I685" s="282">
        <v>0.21</v>
      </c>
      <c r="J685" s="282">
        <v>0.86</v>
      </c>
      <c r="K685" s="286">
        <v>0.86</v>
      </c>
      <c r="M685" s="283">
        <v>0.26</v>
      </c>
      <c r="N685" s="283">
        <v>0.26</v>
      </c>
      <c r="O685" s="282">
        <v>1.04</v>
      </c>
      <c r="P685" s="286">
        <v>1.04</v>
      </c>
    </row>
    <row r="686" spans="1:16" x14ac:dyDescent="0.3">
      <c r="A686" s="42" t="s">
        <v>3780</v>
      </c>
      <c r="B686" s="254"/>
      <c r="C686" s="266" t="s">
        <v>5285</v>
      </c>
      <c r="D686" s="220">
        <v>1970</v>
      </c>
      <c r="E686" s="212" t="s">
        <v>5572</v>
      </c>
      <c r="F686" s="213" t="s">
        <v>5566</v>
      </c>
      <c r="G686" s="279" t="s">
        <v>5583</v>
      </c>
      <c r="H686" s="282">
        <v>16.899999999999999</v>
      </c>
      <c r="I686" s="282">
        <v>16.899999999999999</v>
      </c>
      <c r="J686" s="282">
        <v>0.47</v>
      </c>
      <c r="K686" s="286">
        <v>0.47</v>
      </c>
      <c r="M686" s="283">
        <v>20.37</v>
      </c>
      <c r="N686" s="283">
        <v>20.37</v>
      </c>
      <c r="O686" s="282">
        <v>0.56999999999999995</v>
      </c>
      <c r="P686" s="286">
        <v>0.56999999999999995</v>
      </c>
    </row>
    <row r="687" spans="1:16" x14ac:dyDescent="0.3">
      <c r="A687" s="42" t="s">
        <v>3781</v>
      </c>
      <c r="B687" s="254"/>
      <c r="C687" s="266" t="s">
        <v>5285</v>
      </c>
      <c r="D687" s="220">
        <v>1672</v>
      </c>
      <c r="E687" s="212" t="s">
        <v>5411</v>
      </c>
      <c r="F687" s="213" t="s">
        <v>5305</v>
      </c>
      <c r="G687" s="279" t="s">
        <v>5584</v>
      </c>
      <c r="H687" s="282">
        <v>2.2400000000000002</v>
      </c>
      <c r="I687" s="282">
        <v>2.2400000000000002</v>
      </c>
      <c r="J687" s="282">
        <v>0.15</v>
      </c>
      <c r="K687" s="286">
        <v>0.15</v>
      </c>
      <c r="M687" s="283">
        <v>2.71</v>
      </c>
      <c r="N687" s="283">
        <v>2.71</v>
      </c>
      <c r="O687" s="282">
        <v>0.19</v>
      </c>
      <c r="P687" s="286">
        <v>0.19</v>
      </c>
    </row>
    <row r="688" spans="1:16" ht="36" x14ac:dyDescent="0.3">
      <c r="A688" s="42" t="s">
        <v>3782</v>
      </c>
      <c r="B688" s="254"/>
      <c r="C688" s="269" t="s">
        <v>5285</v>
      </c>
      <c r="D688" s="215">
        <v>2788</v>
      </c>
      <c r="E688" s="216" t="s">
        <v>5744</v>
      </c>
      <c r="F688" s="217" t="s">
        <v>5305</v>
      </c>
      <c r="G688" s="279" t="s">
        <v>5585</v>
      </c>
      <c r="H688" s="282">
        <v>2.2599999999999998</v>
      </c>
      <c r="I688" s="282">
        <v>2.2599999999999998</v>
      </c>
      <c r="J688" s="282">
        <v>0</v>
      </c>
      <c r="K688" s="286">
        <v>0</v>
      </c>
      <c r="M688" s="283">
        <v>2.73</v>
      </c>
      <c r="N688" s="283">
        <v>2.73</v>
      </c>
      <c r="O688" s="282">
        <v>0.01</v>
      </c>
      <c r="P688" s="286">
        <v>0.01</v>
      </c>
    </row>
    <row r="689" spans="1:16" x14ac:dyDescent="0.3">
      <c r="A689" s="42" t="s">
        <v>3783</v>
      </c>
      <c r="B689" s="254"/>
      <c r="C689" s="380" t="s">
        <v>5291</v>
      </c>
      <c r="D689" s="387"/>
      <c r="E689" s="387"/>
      <c r="F689" s="387"/>
      <c r="G689" s="387"/>
      <c r="H689" s="406"/>
      <c r="I689" s="387"/>
      <c r="J689" s="293">
        <v>57.46</v>
      </c>
      <c r="K689" s="291">
        <v>57.46</v>
      </c>
      <c r="O689" s="293">
        <v>69.23</v>
      </c>
      <c r="P689" s="291">
        <v>69.23</v>
      </c>
    </row>
    <row r="690" spans="1:16" x14ac:dyDescent="0.25">
      <c r="A690" s="42" t="s">
        <v>3784</v>
      </c>
      <c r="B690" s="372"/>
      <c r="C690" s="384"/>
      <c r="D690" s="393"/>
      <c r="E690" s="393"/>
      <c r="F690" s="393"/>
      <c r="G690" s="393"/>
      <c r="H690" s="411"/>
      <c r="I690" s="415"/>
      <c r="J690" s="274"/>
      <c r="K690" s="418"/>
      <c r="O690" s="276"/>
      <c r="P690" s="288"/>
    </row>
    <row r="691" spans="1:16" x14ac:dyDescent="0.3">
      <c r="A691" s="42" t="s">
        <v>3785</v>
      </c>
      <c r="B691" s="371">
        <v>500</v>
      </c>
      <c r="C691" s="382" t="s">
        <v>5278</v>
      </c>
      <c r="D691" s="389" t="s">
        <v>132</v>
      </c>
      <c r="E691" s="389" t="s">
        <v>134</v>
      </c>
      <c r="F691" s="389" t="s">
        <v>5279</v>
      </c>
      <c r="G691" s="389" t="s">
        <v>5280</v>
      </c>
      <c r="H691" s="409" t="s">
        <v>5281</v>
      </c>
      <c r="I691" s="389"/>
      <c r="J691" s="409" t="s">
        <v>5282</v>
      </c>
      <c r="K691" s="389"/>
    </row>
    <row r="692" spans="1:16" x14ac:dyDescent="0.3">
      <c r="A692" s="42" t="s">
        <v>3786</v>
      </c>
      <c r="B692" s="260"/>
      <c r="C692" s="268"/>
      <c r="D692" s="248"/>
      <c r="E692" s="248"/>
      <c r="F692" s="248"/>
      <c r="G692" s="248"/>
      <c r="H692" s="413" t="s">
        <v>5283</v>
      </c>
      <c r="I692" s="416" t="s">
        <v>5284</v>
      </c>
      <c r="J692" s="413" t="s">
        <v>5283</v>
      </c>
      <c r="K692" s="420" t="s">
        <v>5284</v>
      </c>
      <c r="O692" s="288"/>
      <c r="P692" s="289"/>
    </row>
    <row r="693" spans="1:16" ht="48" x14ac:dyDescent="0.3">
      <c r="A693" s="42" t="s">
        <v>3787</v>
      </c>
      <c r="B693" s="373"/>
      <c r="C693" s="385" t="s">
        <v>197</v>
      </c>
      <c r="D693" s="395" t="s">
        <v>1761</v>
      </c>
      <c r="E693" s="398" t="s">
        <v>5746</v>
      </c>
      <c r="F693" s="401" t="s">
        <v>164</v>
      </c>
      <c r="G693" s="425"/>
      <c r="H693" s="277"/>
      <c r="I693" s="224"/>
      <c r="J693" s="284">
        <v>121.4</v>
      </c>
      <c r="K693" s="287">
        <v>125.32</v>
      </c>
      <c r="O693" s="284">
        <v>146.25</v>
      </c>
      <c r="P693" s="287">
        <v>150.97999999999999</v>
      </c>
    </row>
    <row r="694" spans="1:16" x14ac:dyDescent="0.3">
      <c r="A694" s="42" t="s">
        <v>3788</v>
      </c>
      <c r="B694" s="253"/>
      <c r="C694" s="266" t="s">
        <v>5285</v>
      </c>
      <c r="D694" s="211">
        <v>5</v>
      </c>
      <c r="E694" s="212" t="s">
        <v>5286</v>
      </c>
      <c r="F694" s="213" t="s">
        <v>86</v>
      </c>
      <c r="G694" s="279" t="s">
        <v>5586</v>
      </c>
      <c r="H694" s="282">
        <v>9.57</v>
      </c>
      <c r="I694" s="282">
        <v>11.07</v>
      </c>
      <c r="J694" s="282">
        <v>17.989999999999998</v>
      </c>
      <c r="K694" s="286">
        <v>20.81</v>
      </c>
      <c r="M694" s="283">
        <v>11.53</v>
      </c>
      <c r="N694" s="283">
        <v>13.34</v>
      </c>
      <c r="O694" s="282">
        <v>21.68</v>
      </c>
      <c r="P694" s="286">
        <v>25.08</v>
      </c>
    </row>
    <row r="695" spans="1:16" x14ac:dyDescent="0.3">
      <c r="A695" s="42" t="s">
        <v>3789</v>
      </c>
      <c r="B695" s="254"/>
      <c r="C695" s="266" t="s">
        <v>5285</v>
      </c>
      <c r="D695" s="211">
        <v>25</v>
      </c>
      <c r="E695" s="212" t="s">
        <v>5402</v>
      </c>
      <c r="F695" s="213" t="s">
        <v>86</v>
      </c>
      <c r="G695" s="279" t="s">
        <v>5427</v>
      </c>
      <c r="H695" s="282">
        <v>15.99</v>
      </c>
      <c r="I695" s="282">
        <v>18.510000000000002</v>
      </c>
      <c r="J695" s="282">
        <v>7.03</v>
      </c>
      <c r="K695" s="286">
        <v>8.14</v>
      </c>
      <c r="M695" s="283">
        <v>19.27</v>
      </c>
      <c r="N695" s="283">
        <v>22.3</v>
      </c>
      <c r="O695" s="282">
        <v>8.48</v>
      </c>
      <c r="P695" s="286">
        <v>9.81</v>
      </c>
    </row>
    <row r="696" spans="1:16" x14ac:dyDescent="0.3">
      <c r="A696" s="42" t="s">
        <v>3790</v>
      </c>
      <c r="B696" s="254"/>
      <c r="C696" s="380" t="s">
        <v>5290</v>
      </c>
      <c r="D696" s="387"/>
      <c r="E696" s="387"/>
      <c r="F696" s="387"/>
      <c r="G696" s="387"/>
      <c r="H696" s="406"/>
      <c r="I696" s="387"/>
      <c r="J696" s="293">
        <v>25.03</v>
      </c>
      <c r="K696" s="291">
        <v>28.96</v>
      </c>
      <c r="O696" s="293">
        <v>30.16</v>
      </c>
      <c r="P696" s="291">
        <v>34.89</v>
      </c>
    </row>
    <row r="697" spans="1:16" ht="24" x14ac:dyDescent="0.3">
      <c r="A697" s="42" t="s">
        <v>3791</v>
      </c>
      <c r="B697" s="254"/>
      <c r="C697" s="383" t="s">
        <v>5342</v>
      </c>
      <c r="D697" s="390" t="s">
        <v>5587</v>
      </c>
      <c r="E697" s="396" t="s">
        <v>5588</v>
      </c>
      <c r="F697" s="400" t="s">
        <v>164</v>
      </c>
      <c r="G697" s="403" t="s">
        <v>5301</v>
      </c>
      <c r="H697" s="410">
        <v>38.26</v>
      </c>
      <c r="I697" s="414">
        <v>38.26</v>
      </c>
      <c r="J697" s="282">
        <v>38.26</v>
      </c>
      <c r="K697" s="286">
        <v>38.26</v>
      </c>
      <c r="M697" s="283">
        <v>46.1</v>
      </c>
      <c r="N697" s="283">
        <v>46.1</v>
      </c>
      <c r="O697" s="282">
        <v>46.1</v>
      </c>
      <c r="P697" s="286">
        <v>46.1</v>
      </c>
    </row>
    <row r="698" spans="1:16" x14ac:dyDescent="0.3">
      <c r="A698" s="42" t="s">
        <v>3792</v>
      </c>
      <c r="B698" s="254"/>
      <c r="C698" s="266" t="s">
        <v>5285</v>
      </c>
      <c r="D698" s="220">
        <v>2023</v>
      </c>
      <c r="E698" s="212" t="s">
        <v>5384</v>
      </c>
      <c r="F698" s="213" t="s">
        <v>5385</v>
      </c>
      <c r="G698" s="279" t="s">
        <v>5589</v>
      </c>
      <c r="H698" s="282">
        <v>11.87</v>
      </c>
      <c r="I698" s="282">
        <v>11.87</v>
      </c>
      <c r="J698" s="282">
        <v>6.64</v>
      </c>
      <c r="K698" s="286">
        <v>6.64</v>
      </c>
      <c r="M698" s="283">
        <v>14.3</v>
      </c>
      <c r="N698" s="283">
        <v>14.3</v>
      </c>
      <c r="O698" s="282">
        <v>8.01</v>
      </c>
      <c r="P698" s="286">
        <v>8.01</v>
      </c>
    </row>
    <row r="699" spans="1:16" x14ac:dyDescent="0.3">
      <c r="A699" s="42" t="s">
        <v>3793</v>
      </c>
      <c r="B699" s="254"/>
      <c r="C699" s="266" t="s">
        <v>5285</v>
      </c>
      <c r="D699" s="220">
        <v>1968</v>
      </c>
      <c r="E699" s="212" t="s">
        <v>5590</v>
      </c>
      <c r="F699" s="213" t="s">
        <v>5385</v>
      </c>
      <c r="G699" s="279" t="s">
        <v>5591</v>
      </c>
      <c r="H699" s="282">
        <v>6.93</v>
      </c>
      <c r="I699" s="282">
        <v>6.93</v>
      </c>
      <c r="J699" s="282">
        <v>6.72</v>
      </c>
      <c r="K699" s="286">
        <v>6.72</v>
      </c>
      <c r="M699" s="283">
        <v>8.35</v>
      </c>
      <c r="N699" s="283">
        <v>8.35</v>
      </c>
      <c r="O699" s="282">
        <v>8.1</v>
      </c>
      <c r="P699" s="286">
        <v>8.1</v>
      </c>
    </row>
    <row r="700" spans="1:16" x14ac:dyDescent="0.3">
      <c r="A700" s="42" t="s">
        <v>3794</v>
      </c>
      <c r="B700" s="254"/>
      <c r="C700" s="266" t="s">
        <v>5285</v>
      </c>
      <c r="D700" s="220">
        <v>1862</v>
      </c>
      <c r="E700" s="212" t="s">
        <v>5592</v>
      </c>
      <c r="F700" s="213" t="s">
        <v>5298</v>
      </c>
      <c r="G700" s="279" t="s">
        <v>5593</v>
      </c>
      <c r="H700" s="282">
        <v>22.67</v>
      </c>
      <c r="I700" s="282">
        <v>22.67</v>
      </c>
      <c r="J700" s="282">
        <v>0.68</v>
      </c>
      <c r="K700" s="286">
        <v>0.68</v>
      </c>
      <c r="M700" s="283">
        <v>27.31</v>
      </c>
      <c r="N700" s="283">
        <v>27.31</v>
      </c>
      <c r="O700" s="282">
        <v>0.82</v>
      </c>
      <c r="P700" s="286">
        <v>0.82</v>
      </c>
    </row>
    <row r="701" spans="1:16" x14ac:dyDescent="0.3">
      <c r="A701" s="42" t="s">
        <v>3795</v>
      </c>
      <c r="B701" s="254"/>
      <c r="C701" s="266" t="s">
        <v>5285</v>
      </c>
      <c r="D701" s="220">
        <v>2380</v>
      </c>
      <c r="E701" s="212" t="s">
        <v>5594</v>
      </c>
      <c r="F701" s="213" t="s">
        <v>5385</v>
      </c>
      <c r="G701" s="279" t="s">
        <v>5595</v>
      </c>
      <c r="H701" s="282">
        <v>2.86</v>
      </c>
      <c r="I701" s="282">
        <v>2.86</v>
      </c>
      <c r="J701" s="282">
        <v>4.8899999999999997</v>
      </c>
      <c r="K701" s="286">
        <v>4.8899999999999997</v>
      </c>
      <c r="M701" s="283">
        <v>3.45</v>
      </c>
      <c r="N701" s="283">
        <v>3.45</v>
      </c>
      <c r="O701" s="282">
        <v>5.9</v>
      </c>
      <c r="P701" s="286">
        <v>5.9</v>
      </c>
    </row>
    <row r="702" spans="1:16" x14ac:dyDescent="0.3">
      <c r="A702" s="42" t="s">
        <v>3796</v>
      </c>
      <c r="B702" s="254"/>
      <c r="C702" s="266" t="s">
        <v>5285</v>
      </c>
      <c r="D702" s="220">
        <v>2438</v>
      </c>
      <c r="E702" s="212" t="s">
        <v>5373</v>
      </c>
      <c r="F702" s="213" t="s">
        <v>5298</v>
      </c>
      <c r="G702" s="279" t="s">
        <v>5287</v>
      </c>
      <c r="H702" s="282">
        <v>6.54</v>
      </c>
      <c r="I702" s="282">
        <v>6.54</v>
      </c>
      <c r="J702" s="282">
        <v>16.350000000000001</v>
      </c>
      <c r="K702" s="286">
        <v>16.350000000000001</v>
      </c>
      <c r="M702" s="283">
        <v>7.88</v>
      </c>
      <c r="N702" s="283">
        <v>7.88</v>
      </c>
      <c r="O702" s="282">
        <v>19.7</v>
      </c>
      <c r="P702" s="286">
        <v>19.7</v>
      </c>
    </row>
    <row r="703" spans="1:16" x14ac:dyDescent="0.3">
      <c r="A703" s="42" t="s">
        <v>3797</v>
      </c>
      <c r="B703" s="254"/>
      <c r="C703" s="266" t="s">
        <v>5285</v>
      </c>
      <c r="D703" s="220">
        <v>2666</v>
      </c>
      <c r="E703" s="212" t="s">
        <v>5596</v>
      </c>
      <c r="F703" s="213" t="s">
        <v>5308</v>
      </c>
      <c r="G703" s="279" t="s">
        <v>5597</v>
      </c>
      <c r="H703" s="282">
        <v>453.92</v>
      </c>
      <c r="I703" s="282">
        <v>453.92</v>
      </c>
      <c r="J703" s="282">
        <v>22.69</v>
      </c>
      <c r="K703" s="286">
        <v>22.69</v>
      </c>
      <c r="M703" s="283">
        <v>546.83000000000004</v>
      </c>
      <c r="N703" s="283">
        <v>546.83000000000004</v>
      </c>
      <c r="O703" s="282">
        <v>27.34</v>
      </c>
      <c r="P703" s="286">
        <v>27.34</v>
      </c>
    </row>
    <row r="704" spans="1:16" ht="36" x14ac:dyDescent="0.3">
      <c r="A704" s="42" t="s">
        <v>3798</v>
      </c>
      <c r="B704" s="377"/>
      <c r="C704" s="269" t="s">
        <v>5285</v>
      </c>
      <c r="D704" s="215">
        <v>2149</v>
      </c>
      <c r="E704" s="212" t="s">
        <v>5598</v>
      </c>
      <c r="F704" s="217" t="s">
        <v>5305</v>
      </c>
      <c r="G704" s="279" t="s">
        <v>5599</v>
      </c>
      <c r="H704" s="282">
        <v>2.0699999999999998</v>
      </c>
      <c r="I704" s="282">
        <v>2.0699999999999998</v>
      </c>
      <c r="J704" s="282">
        <v>0.09</v>
      </c>
      <c r="K704" s="286">
        <v>0.09</v>
      </c>
      <c r="M704" s="283">
        <v>2.5</v>
      </c>
      <c r="N704" s="283">
        <v>2.5</v>
      </c>
      <c r="O704" s="282">
        <v>0.12</v>
      </c>
      <c r="P704" s="286">
        <v>0.12</v>
      </c>
    </row>
    <row r="705" spans="1:16" x14ac:dyDescent="0.25">
      <c r="A705" s="42" t="s">
        <v>3799</v>
      </c>
      <c r="B705" s="37"/>
      <c r="C705" s="380" t="s">
        <v>5291</v>
      </c>
      <c r="D705" s="387"/>
      <c r="E705" s="387"/>
      <c r="F705" s="387"/>
      <c r="G705" s="387"/>
      <c r="H705" s="406"/>
      <c r="I705" s="387"/>
      <c r="J705" s="293">
        <v>96.36</v>
      </c>
      <c r="K705" s="291">
        <v>96.36</v>
      </c>
      <c r="O705" s="293">
        <v>116.09</v>
      </c>
      <c r="P705" s="291">
        <v>116.09</v>
      </c>
    </row>
    <row r="706" spans="1:16" x14ac:dyDescent="0.25">
      <c r="A706" s="42" t="s">
        <v>3800</v>
      </c>
      <c r="B706" s="37"/>
      <c r="C706" s="384"/>
      <c r="D706" s="393"/>
      <c r="E706" s="393"/>
      <c r="F706" s="393"/>
      <c r="G706" s="393"/>
      <c r="H706" s="411"/>
      <c r="I706" s="415"/>
      <c r="J706" s="274"/>
      <c r="K706" s="418"/>
      <c r="O706" s="276"/>
      <c r="P706" s="288"/>
    </row>
    <row r="707" spans="1:16" x14ac:dyDescent="0.3">
      <c r="A707" s="42" t="s">
        <v>3801</v>
      </c>
      <c r="B707" s="371">
        <v>501</v>
      </c>
      <c r="C707" s="382" t="s">
        <v>5278</v>
      </c>
      <c r="D707" s="389" t="s">
        <v>132</v>
      </c>
      <c r="E707" s="389" t="s">
        <v>134</v>
      </c>
      <c r="F707" s="389" t="s">
        <v>5279</v>
      </c>
      <c r="G707" s="389" t="s">
        <v>5280</v>
      </c>
      <c r="H707" s="409" t="s">
        <v>5281</v>
      </c>
      <c r="I707" s="389"/>
      <c r="J707" s="409" t="s">
        <v>5282</v>
      </c>
      <c r="K707" s="389"/>
    </row>
    <row r="708" spans="1:16" x14ac:dyDescent="0.3">
      <c r="A708" s="42" t="s">
        <v>3802</v>
      </c>
      <c r="B708" s="260"/>
      <c r="C708" s="268"/>
      <c r="D708" s="248"/>
      <c r="E708" s="248"/>
      <c r="F708" s="248"/>
      <c r="G708" s="248"/>
      <c r="H708" s="413" t="s">
        <v>5283</v>
      </c>
      <c r="I708" s="416" t="s">
        <v>5284</v>
      </c>
      <c r="J708" s="413" t="s">
        <v>5283</v>
      </c>
      <c r="K708" s="420" t="s">
        <v>5284</v>
      </c>
      <c r="O708" s="288"/>
      <c r="P708" s="289"/>
    </row>
    <row r="709" spans="1:16" x14ac:dyDescent="0.3">
      <c r="A709" s="42" t="s">
        <v>3803</v>
      </c>
      <c r="B709" s="373"/>
      <c r="C709" s="385" t="s">
        <v>197</v>
      </c>
      <c r="D709" s="395" t="s">
        <v>1307</v>
      </c>
      <c r="E709" s="397" t="s">
        <v>1308</v>
      </c>
      <c r="F709" s="401" t="s">
        <v>160</v>
      </c>
      <c r="G709" s="405"/>
      <c r="H709" s="275"/>
      <c r="I709" s="219"/>
      <c r="J709" s="284">
        <v>19.920000000000002</v>
      </c>
      <c r="K709" s="287">
        <v>21.59</v>
      </c>
      <c r="O709" s="285">
        <v>24</v>
      </c>
      <c r="P709" s="285">
        <v>26.02</v>
      </c>
    </row>
    <row r="710" spans="1:16" x14ac:dyDescent="0.3">
      <c r="A710" s="42" t="s">
        <v>5252</v>
      </c>
      <c r="B710" s="253"/>
      <c r="C710" s="266" t="s">
        <v>5285</v>
      </c>
      <c r="D710" s="211">
        <v>8</v>
      </c>
      <c r="E710" s="212" t="s">
        <v>5302</v>
      </c>
      <c r="F710" s="213" t="s">
        <v>86</v>
      </c>
      <c r="G710" s="279" t="s">
        <v>5395</v>
      </c>
      <c r="H710" s="282">
        <v>10.8</v>
      </c>
      <c r="I710" s="282">
        <v>12.5</v>
      </c>
      <c r="J710" s="282">
        <v>4.32</v>
      </c>
      <c r="K710" s="286">
        <v>4.99</v>
      </c>
      <c r="M710" s="283">
        <v>13.02</v>
      </c>
      <c r="N710" s="283">
        <v>15.06</v>
      </c>
      <c r="O710" s="283">
        <v>5.21</v>
      </c>
      <c r="P710" s="283">
        <v>6.02</v>
      </c>
    </row>
    <row r="711" spans="1:16" x14ac:dyDescent="0.3">
      <c r="A711" s="42" t="s">
        <v>3804</v>
      </c>
      <c r="B711" s="254"/>
      <c r="C711" s="266" t="s">
        <v>5285</v>
      </c>
      <c r="D711" s="211">
        <v>12</v>
      </c>
      <c r="E711" s="212" t="s">
        <v>5341</v>
      </c>
      <c r="F711" s="213" t="s">
        <v>86</v>
      </c>
      <c r="G711" s="279" t="s">
        <v>5395</v>
      </c>
      <c r="H711" s="282">
        <v>15.99</v>
      </c>
      <c r="I711" s="282">
        <v>18.510000000000002</v>
      </c>
      <c r="J711" s="282">
        <v>6.4</v>
      </c>
      <c r="K711" s="286">
        <v>7.4</v>
      </c>
      <c r="M711" s="283">
        <v>19.27</v>
      </c>
      <c r="N711" s="283">
        <v>22.3</v>
      </c>
      <c r="O711" s="283">
        <v>7.71</v>
      </c>
      <c r="P711" s="283">
        <v>8.92</v>
      </c>
    </row>
    <row r="712" spans="1:16" x14ac:dyDescent="0.3">
      <c r="A712" s="42" t="s">
        <v>3805</v>
      </c>
      <c r="B712" s="254"/>
      <c r="C712" s="380" t="s">
        <v>5290</v>
      </c>
      <c r="D712" s="387"/>
      <c r="E712" s="387"/>
      <c r="F712" s="387"/>
      <c r="G712" s="387"/>
      <c r="H712" s="406"/>
      <c r="I712" s="387"/>
      <c r="J712" s="293">
        <v>10.72</v>
      </c>
      <c r="K712" s="291">
        <v>12.4</v>
      </c>
      <c r="O712" s="292">
        <v>12.92</v>
      </c>
      <c r="P712" s="292">
        <v>14.94</v>
      </c>
    </row>
    <row r="713" spans="1:16" x14ac:dyDescent="0.3">
      <c r="A713" s="42" t="s">
        <v>3806</v>
      </c>
      <c r="B713" s="254"/>
      <c r="C713" s="383" t="s">
        <v>5342</v>
      </c>
      <c r="D713" s="390" t="s">
        <v>5600</v>
      </c>
      <c r="E713" s="396" t="s">
        <v>5601</v>
      </c>
      <c r="F713" s="400" t="s">
        <v>160</v>
      </c>
      <c r="G713" s="403" t="s">
        <v>5301</v>
      </c>
      <c r="H713" s="410">
        <v>9.19</v>
      </c>
      <c r="I713" s="414">
        <v>9.19</v>
      </c>
      <c r="J713" s="282">
        <v>9.19</v>
      </c>
      <c r="K713" s="286">
        <v>9.19</v>
      </c>
      <c r="M713" s="283">
        <v>11.08</v>
      </c>
      <c r="N713" s="283">
        <v>11.08</v>
      </c>
      <c r="O713" s="283">
        <v>11.08</v>
      </c>
      <c r="P713" s="283">
        <v>11.08</v>
      </c>
    </row>
    <row r="714" spans="1:16" x14ac:dyDescent="0.3">
      <c r="A714" s="42" t="s">
        <v>3807</v>
      </c>
      <c r="B714" s="254"/>
      <c r="C714" s="380" t="s">
        <v>5291</v>
      </c>
      <c r="D714" s="387"/>
      <c r="E714" s="387"/>
      <c r="F714" s="387"/>
      <c r="G714" s="387"/>
      <c r="H714" s="406"/>
      <c r="I714" s="387"/>
      <c r="J714" s="293">
        <v>9.19</v>
      </c>
      <c r="K714" s="291">
        <v>9.19</v>
      </c>
      <c r="O714" s="292">
        <v>11.08</v>
      </c>
      <c r="P714" s="292">
        <v>11.08</v>
      </c>
    </row>
    <row r="715" spans="1:16" x14ac:dyDescent="0.25">
      <c r="A715" s="42" t="s">
        <v>3808</v>
      </c>
      <c r="B715" s="372"/>
      <c r="C715" s="384"/>
      <c r="D715" s="393"/>
      <c r="E715" s="393"/>
      <c r="F715" s="393"/>
      <c r="G715" s="393"/>
      <c r="H715" s="411"/>
      <c r="I715" s="415"/>
      <c r="J715" s="274"/>
      <c r="K715" s="418"/>
    </row>
    <row r="716" spans="1:16" x14ac:dyDescent="0.3">
      <c r="A716" s="42" t="s">
        <v>3809</v>
      </c>
      <c r="B716" s="371">
        <v>542</v>
      </c>
      <c r="C716" s="382" t="s">
        <v>5278</v>
      </c>
      <c r="D716" s="389" t="s">
        <v>132</v>
      </c>
      <c r="E716" s="389" t="s">
        <v>134</v>
      </c>
      <c r="F716" s="389" t="s">
        <v>5279</v>
      </c>
      <c r="G716" s="389" t="s">
        <v>5280</v>
      </c>
      <c r="H716" s="409" t="s">
        <v>5281</v>
      </c>
      <c r="I716" s="389"/>
      <c r="J716" s="409" t="s">
        <v>5282</v>
      </c>
      <c r="K716" s="389"/>
    </row>
    <row r="717" spans="1:16" x14ac:dyDescent="0.3">
      <c r="A717" s="42" t="s">
        <v>3810</v>
      </c>
      <c r="B717" s="260"/>
      <c r="C717" s="268"/>
      <c r="D717" s="248"/>
      <c r="E717" s="248"/>
      <c r="F717" s="248"/>
      <c r="G717" s="248"/>
      <c r="H717" s="413" t="s">
        <v>5283</v>
      </c>
      <c r="I717" s="416" t="s">
        <v>5284</v>
      </c>
      <c r="J717" s="413" t="s">
        <v>5283</v>
      </c>
      <c r="K717" s="420" t="s">
        <v>5284</v>
      </c>
    </row>
    <row r="718" spans="1:16" x14ac:dyDescent="0.3">
      <c r="A718" s="42" t="s">
        <v>3811</v>
      </c>
      <c r="B718" s="373"/>
      <c r="C718" s="385" t="s">
        <v>197</v>
      </c>
      <c r="D718" s="395" t="s">
        <v>2825</v>
      </c>
      <c r="E718" s="397" t="s">
        <v>2826</v>
      </c>
      <c r="F718" s="401" t="s">
        <v>160</v>
      </c>
      <c r="G718" s="405"/>
      <c r="H718" s="275"/>
      <c r="I718" s="219"/>
      <c r="J718" s="284">
        <v>52.51</v>
      </c>
      <c r="K718" s="287">
        <v>54.33</v>
      </c>
      <c r="O718" s="285">
        <v>63.26</v>
      </c>
      <c r="P718" s="285">
        <v>65.459999999999994</v>
      </c>
    </row>
    <row r="719" spans="1:16" x14ac:dyDescent="0.3">
      <c r="A719" s="42" t="s">
        <v>3812</v>
      </c>
      <c r="B719" s="253"/>
      <c r="C719" s="266" t="s">
        <v>5285</v>
      </c>
      <c r="D719" s="211">
        <v>8</v>
      </c>
      <c r="E719" s="212" t="s">
        <v>5302</v>
      </c>
      <c r="F719" s="213" t="s">
        <v>86</v>
      </c>
      <c r="G719" s="279" t="s">
        <v>5602</v>
      </c>
      <c r="H719" s="282">
        <v>10.8</v>
      </c>
      <c r="I719" s="282">
        <v>12.5</v>
      </c>
      <c r="J719" s="282">
        <v>4.66</v>
      </c>
      <c r="K719" s="286">
        <v>5.4</v>
      </c>
      <c r="M719" s="283">
        <v>13.02</v>
      </c>
      <c r="N719" s="283">
        <v>15.06</v>
      </c>
      <c r="O719" s="283">
        <v>5.62</v>
      </c>
      <c r="P719" s="283">
        <v>6.51</v>
      </c>
    </row>
    <row r="720" spans="1:16" x14ac:dyDescent="0.3">
      <c r="A720" s="42" t="s">
        <v>3813</v>
      </c>
      <c r="B720" s="254"/>
      <c r="C720" s="266" t="s">
        <v>5285</v>
      </c>
      <c r="D720" s="211">
        <v>11</v>
      </c>
      <c r="E720" s="212" t="s">
        <v>5350</v>
      </c>
      <c r="F720" s="213" t="s">
        <v>86</v>
      </c>
      <c r="G720" s="279" t="s">
        <v>5602</v>
      </c>
      <c r="H720" s="282">
        <v>15.99</v>
      </c>
      <c r="I720" s="282">
        <v>18.510000000000002</v>
      </c>
      <c r="J720" s="282">
        <v>6.9</v>
      </c>
      <c r="K720" s="286">
        <v>7.99</v>
      </c>
      <c r="M720" s="283">
        <v>19.27</v>
      </c>
      <c r="N720" s="283">
        <v>22.3</v>
      </c>
      <c r="O720" s="283">
        <v>8.32</v>
      </c>
      <c r="P720" s="283">
        <v>9.6300000000000008</v>
      </c>
    </row>
    <row r="721" spans="1:16" x14ac:dyDescent="0.3">
      <c r="A721" s="42" t="s">
        <v>3814</v>
      </c>
      <c r="B721" s="254"/>
      <c r="C721" s="380" t="s">
        <v>5290</v>
      </c>
      <c r="D721" s="387"/>
      <c r="E721" s="387"/>
      <c r="F721" s="387"/>
      <c r="G721" s="387"/>
      <c r="H721" s="406"/>
      <c r="I721" s="387"/>
      <c r="J721" s="293">
        <v>11.57</v>
      </c>
      <c r="K721" s="291">
        <v>13.39</v>
      </c>
      <c r="O721" s="292">
        <v>13.94</v>
      </c>
      <c r="P721" s="292">
        <v>16.14</v>
      </c>
    </row>
    <row r="722" spans="1:16" x14ac:dyDescent="0.3">
      <c r="A722" s="42" t="s">
        <v>3815</v>
      </c>
      <c r="B722" s="254"/>
      <c r="C722" s="383" t="s">
        <v>5342</v>
      </c>
      <c r="D722" s="390" t="s">
        <v>5603</v>
      </c>
      <c r="E722" s="396" t="s">
        <v>5604</v>
      </c>
      <c r="F722" s="400" t="s">
        <v>160</v>
      </c>
      <c r="G722" s="403" t="s">
        <v>5301</v>
      </c>
      <c r="H722" s="410">
        <v>40.94</v>
      </c>
      <c r="I722" s="414">
        <v>40.94</v>
      </c>
      <c r="J722" s="282">
        <v>40.94</v>
      </c>
      <c r="K722" s="286">
        <v>40.94</v>
      </c>
      <c r="M722" s="283">
        <v>49.32</v>
      </c>
      <c r="N722" s="283">
        <v>49.32</v>
      </c>
      <c r="O722" s="283">
        <v>49.32</v>
      </c>
      <c r="P722" s="283">
        <v>49.32</v>
      </c>
    </row>
    <row r="723" spans="1:16" x14ac:dyDescent="0.3">
      <c r="A723" s="42" t="s">
        <v>3816</v>
      </c>
      <c r="B723" s="254"/>
      <c r="C723" s="380" t="s">
        <v>5291</v>
      </c>
      <c r="D723" s="387"/>
      <c r="E723" s="387"/>
      <c r="F723" s="387"/>
      <c r="G723" s="387"/>
      <c r="H723" s="406"/>
      <c r="I723" s="387"/>
      <c r="J723" s="293">
        <v>40.94</v>
      </c>
      <c r="K723" s="291">
        <v>40.94</v>
      </c>
      <c r="O723" s="292">
        <v>49.32</v>
      </c>
      <c r="P723" s="292">
        <v>49.32</v>
      </c>
    </row>
    <row r="724" spans="1:16" x14ac:dyDescent="0.25">
      <c r="A724" s="42" t="s">
        <v>3817</v>
      </c>
      <c r="B724" s="372"/>
      <c r="C724" s="384"/>
      <c r="D724" s="393"/>
      <c r="E724" s="393"/>
      <c r="F724" s="393"/>
      <c r="G724" s="393"/>
      <c r="H724" s="411"/>
      <c r="I724" s="415"/>
      <c r="J724" s="274"/>
      <c r="K724" s="418"/>
    </row>
    <row r="725" spans="1:16" x14ac:dyDescent="0.3">
      <c r="A725" s="42" t="s">
        <v>3818</v>
      </c>
      <c r="B725" s="371">
        <v>543</v>
      </c>
      <c r="C725" s="382" t="s">
        <v>5278</v>
      </c>
      <c r="D725" s="389" t="s">
        <v>132</v>
      </c>
      <c r="E725" s="389" t="s">
        <v>134</v>
      </c>
      <c r="F725" s="389" t="s">
        <v>5279</v>
      </c>
      <c r="G725" s="389" t="s">
        <v>5280</v>
      </c>
      <c r="H725" s="409" t="s">
        <v>5281</v>
      </c>
      <c r="I725" s="389"/>
      <c r="J725" s="409" t="s">
        <v>5282</v>
      </c>
      <c r="K725" s="389"/>
    </row>
    <row r="726" spans="1:16" x14ac:dyDescent="0.3">
      <c r="A726" s="42" t="s">
        <v>3819</v>
      </c>
      <c r="B726" s="260"/>
      <c r="C726" s="268"/>
      <c r="D726" s="248"/>
      <c r="E726" s="248"/>
      <c r="F726" s="248"/>
      <c r="G726" s="248"/>
      <c r="H726" s="413" t="s">
        <v>5283</v>
      </c>
      <c r="I726" s="416" t="s">
        <v>5284</v>
      </c>
      <c r="J726" s="413" t="s">
        <v>5283</v>
      </c>
      <c r="K726" s="420" t="s">
        <v>5284</v>
      </c>
    </row>
    <row r="727" spans="1:16" x14ac:dyDescent="0.3">
      <c r="A727" s="42" t="s">
        <v>3820</v>
      </c>
      <c r="B727" s="373"/>
      <c r="C727" s="385" t="s">
        <v>197</v>
      </c>
      <c r="D727" s="395" t="s">
        <v>2828</v>
      </c>
      <c r="E727" s="397" t="s">
        <v>2829</v>
      </c>
      <c r="F727" s="401" t="s">
        <v>160</v>
      </c>
      <c r="G727" s="405"/>
      <c r="H727" s="275"/>
      <c r="I727" s="219"/>
      <c r="J727" s="284">
        <v>36.130000000000003</v>
      </c>
      <c r="K727" s="287">
        <v>37.950000000000003</v>
      </c>
      <c r="O727" s="285">
        <v>43.53</v>
      </c>
      <c r="P727" s="285">
        <v>45.73</v>
      </c>
    </row>
    <row r="728" spans="1:16" x14ac:dyDescent="0.3">
      <c r="A728" s="42" t="s">
        <v>3821</v>
      </c>
      <c r="B728" s="253"/>
      <c r="C728" s="266" t="s">
        <v>5285</v>
      </c>
      <c r="D728" s="211">
        <v>8</v>
      </c>
      <c r="E728" s="212" t="s">
        <v>5302</v>
      </c>
      <c r="F728" s="213" t="s">
        <v>86</v>
      </c>
      <c r="G728" s="279" t="s">
        <v>5602</v>
      </c>
      <c r="H728" s="282">
        <v>10.8</v>
      </c>
      <c r="I728" s="282">
        <v>12.5</v>
      </c>
      <c r="J728" s="282">
        <v>4.66</v>
      </c>
      <c r="K728" s="286">
        <v>5.4</v>
      </c>
      <c r="M728" s="283">
        <v>13.02</v>
      </c>
      <c r="N728" s="283">
        <v>15.06</v>
      </c>
      <c r="O728" s="283">
        <v>5.62</v>
      </c>
      <c r="P728" s="283">
        <v>6.51</v>
      </c>
    </row>
    <row r="729" spans="1:16" x14ac:dyDescent="0.3">
      <c r="A729" s="42" t="s">
        <v>3822</v>
      </c>
      <c r="B729" s="254"/>
      <c r="C729" s="266" t="s">
        <v>5285</v>
      </c>
      <c r="D729" s="211">
        <v>11</v>
      </c>
      <c r="E729" s="212" t="s">
        <v>5350</v>
      </c>
      <c r="F729" s="213" t="s">
        <v>86</v>
      </c>
      <c r="G729" s="279" t="s">
        <v>5602</v>
      </c>
      <c r="H729" s="282">
        <v>15.99</v>
      </c>
      <c r="I729" s="282">
        <v>18.510000000000002</v>
      </c>
      <c r="J729" s="282">
        <v>6.9</v>
      </c>
      <c r="K729" s="286">
        <v>7.99</v>
      </c>
      <c r="M729" s="283">
        <v>19.27</v>
      </c>
      <c r="N729" s="283">
        <v>22.3</v>
      </c>
      <c r="O729" s="283">
        <v>8.32</v>
      </c>
      <c r="P729" s="283">
        <v>9.6300000000000008</v>
      </c>
    </row>
    <row r="730" spans="1:16" x14ac:dyDescent="0.3">
      <c r="A730" s="42" t="s">
        <v>3823</v>
      </c>
      <c r="B730" s="254"/>
      <c r="C730" s="380" t="s">
        <v>5290</v>
      </c>
      <c r="D730" s="387"/>
      <c r="E730" s="387"/>
      <c r="F730" s="387"/>
      <c r="G730" s="387"/>
      <c r="H730" s="406"/>
      <c r="I730" s="387"/>
      <c r="J730" s="293">
        <v>11.57</v>
      </c>
      <c r="K730" s="291">
        <v>13.39</v>
      </c>
      <c r="O730" s="292">
        <v>13.94</v>
      </c>
      <c r="P730" s="292">
        <v>16.14</v>
      </c>
    </row>
    <row r="731" spans="1:16" x14ac:dyDescent="0.3">
      <c r="A731" s="42" t="s">
        <v>3824</v>
      </c>
      <c r="B731" s="254"/>
      <c r="C731" s="383" t="s">
        <v>5342</v>
      </c>
      <c r="D731" s="390" t="s">
        <v>5605</v>
      </c>
      <c r="E731" s="396" t="s">
        <v>5606</v>
      </c>
      <c r="F731" s="400" t="s">
        <v>160</v>
      </c>
      <c r="G731" s="403" t="s">
        <v>5301</v>
      </c>
      <c r="H731" s="410">
        <v>24.56</v>
      </c>
      <c r="I731" s="414">
        <v>24.56</v>
      </c>
      <c r="J731" s="282">
        <v>24.56</v>
      </c>
      <c r="K731" s="286">
        <v>24.56</v>
      </c>
      <c r="M731" s="283">
        <v>29.59</v>
      </c>
      <c r="N731" s="283">
        <v>29.59</v>
      </c>
      <c r="O731" s="283">
        <v>29.59</v>
      </c>
      <c r="P731" s="283">
        <v>29.59</v>
      </c>
    </row>
    <row r="732" spans="1:16" x14ac:dyDescent="0.3">
      <c r="A732" s="42" t="s">
        <v>3825</v>
      </c>
      <c r="B732" s="254"/>
      <c r="C732" s="380" t="s">
        <v>5291</v>
      </c>
      <c r="D732" s="387"/>
      <c r="E732" s="387"/>
      <c r="F732" s="387"/>
      <c r="G732" s="387"/>
      <c r="H732" s="406"/>
      <c r="I732" s="387"/>
      <c r="J732" s="293">
        <v>24.56</v>
      </c>
      <c r="K732" s="291">
        <v>24.56</v>
      </c>
      <c r="O732" s="292">
        <v>29.59</v>
      </c>
      <c r="P732" s="292">
        <v>29.59</v>
      </c>
    </row>
    <row r="733" spans="1:16" x14ac:dyDescent="0.25">
      <c r="A733" s="42" t="s">
        <v>3826</v>
      </c>
      <c r="B733" s="372"/>
      <c r="C733" s="384"/>
      <c r="D733" s="393"/>
      <c r="E733" s="393"/>
      <c r="F733" s="393"/>
      <c r="G733" s="393"/>
      <c r="H733" s="411"/>
      <c r="I733" s="415"/>
      <c r="J733" s="274"/>
      <c r="K733" s="418"/>
    </row>
    <row r="734" spans="1:16" x14ac:dyDescent="0.3">
      <c r="A734" s="42" t="s">
        <v>3827</v>
      </c>
      <c r="B734" s="371">
        <v>554</v>
      </c>
      <c r="C734" s="382" t="s">
        <v>5278</v>
      </c>
      <c r="D734" s="389" t="s">
        <v>132</v>
      </c>
      <c r="E734" s="389" t="s">
        <v>134</v>
      </c>
      <c r="F734" s="389" t="s">
        <v>135</v>
      </c>
      <c r="G734" s="389" t="s">
        <v>5280</v>
      </c>
      <c r="H734" s="409" t="s">
        <v>5281</v>
      </c>
      <c r="I734" s="389"/>
      <c r="J734" s="409" t="s">
        <v>5282</v>
      </c>
      <c r="K734" s="389"/>
    </row>
    <row r="735" spans="1:16" x14ac:dyDescent="0.3">
      <c r="A735" s="42" t="s">
        <v>3828</v>
      </c>
      <c r="B735" s="260"/>
      <c r="C735" s="268"/>
      <c r="D735" s="248"/>
      <c r="E735" s="248"/>
      <c r="F735" s="248"/>
      <c r="G735" s="248"/>
      <c r="H735" s="413" t="s">
        <v>5283</v>
      </c>
      <c r="I735" s="416" t="s">
        <v>5284</v>
      </c>
      <c r="J735" s="413" t="s">
        <v>5283</v>
      </c>
      <c r="K735" s="416" t="s">
        <v>5284</v>
      </c>
    </row>
    <row r="736" spans="1:16" x14ac:dyDescent="0.3">
      <c r="A736" s="42" t="s">
        <v>3829</v>
      </c>
      <c r="B736" s="373"/>
      <c r="C736" s="385" t="s">
        <v>197</v>
      </c>
      <c r="D736" s="395" t="s">
        <v>1605</v>
      </c>
      <c r="E736" s="397" t="s">
        <v>1606</v>
      </c>
      <c r="F736" s="401" t="s">
        <v>160</v>
      </c>
      <c r="G736" s="404" t="s">
        <v>56</v>
      </c>
      <c r="H736" s="284">
        <v>0</v>
      </c>
      <c r="I736" s="284">
        <v>0</v>
      </c>
      <c r="J736" s="284">
        <v>864.39</v>
      </c>
      <c r="K736" s="284">
        <v>915.31</v>
      </c>
      <c r="M736" s="285"/>
      <c r="N736" s="285"/>
      <c r="O736" s="285">
        <v>1041.32</v>
      </c>
      <c r="P736" s="285">
        <v>1102.6600000000001</v>
      </c>
    </row>
    <row r="737" spans="1:16" x14ac:dyDescent="0.3">
      <c r="A737" s="42" t="s">
        <v>3830</v>
      </c>
      <c r="B737" s="253"/>
      <c r="C737" s="266" t="s">
        <v>163</v>
      </c>
      <c r="D737" s="220">
        <v>81840</v>
      </c>
      <c r="E737" s="212" t="s">
        <v>1999</v>
      </c>
      <c r="F737" s="213" t="s">
        <v>5607</v>
      </c>
      <c r="G737" s="279" t="s">
        <v>5301</v>
      </c>
      <c r="H737" s="282">
        <v>168.5</v>
      </c>
      <c r="I737" s="282">
        <v>171.26</v>
      </c>
      <c r="J737" s="282">
        <v>168.5</v>
      </c>
      <c r="K737" s="282">
        <v>171.26</v>
      </c>
      <c r="M737" s="283">
        <v>202.99</v>
      </c>
      <c r="N737" s="283">
        <v>206.32</v>
      </c>
      <c r="O737" s="283">
        <v>202.99</v>
      </c>
      <c r="P737" s="283">
        <v>206.32</v>
      </c>
    </row>
    <row r="738" spans="1:16" x14ac:dyDescent="0.3">
      <c r="A738" s="42" t="s">
        <v>3831</v>
      </c>
      <c r="B738" s="254"/>
      <c r="C738" s="266" t="s">
        <v>163</v>
      </c>
      <c r="D738" s="220">
        <v>81938</v>
      </c>
      <c r="E738" s="212" t="s">
        <v>1537</v>
      </c>
      <c r="F738" s="213" t="s">
        <v>5607</v>
      </c>
      <c r="G738" s="279" t="s">
        <v>5301</v>
      </c>
      <c r="H738" s="282">
        <v>20.149999999999999</v>
      </c>
      <c r="I738" s="282">
        <v>22.05</v>
      </c>
      <c r="J738" s="282">
        <v>20.149999999999999</v>
      </c>
      <c r="K738" s="282">
        <v>22.05</v>
      </c>
      <c r="M738" s="283">
        <v>24.28</v>
      </c>
      <c r="N738" s="283">
        <v>26.57</v>
      </c>
      <c r="O738" s="283">
        <v>24.28</v>
      </c>
      <c r="P738" s="283">
        <v>26.57</v>
      </c>
    </row>
    <row r="739" spans="1:16" x14ac:dyDescent="0.3">
      <c r="A739" s="42" t="s">
        <v>3832</v>
      </c>
      <c r="B739" s="254"/>
      <c r="C739" s="266" t="s">
        <v>163</v>
      </c>
      <c r="D739" s="220">
        <v>82235</v>
      </c>
      <c r="E739" s="212" t="s">
        <v>5608</v>
      </c>
      <c r="F739" s="213" t="s">
        <v>5607</v>
      </c>
      <c r="G739" s="279" t="s">
        <v>5301</v>
      </c>
      <c r="H739" s="282">
        <v>23.48</v>
      </c>
      <c r="I739" s="282">
        <v>25.42</v>
      </c>
      <c r="J739" s="282">
        <v>23.48</v>
      </c>
      <c r="K739" s="282">
        <v>25.42</v>
      </c>
      <c r="M739" s="283">
        <v>28.29</v>
      </c>
      <c r="N739" s="283">
        <v>30.63</v>
      </c>
      <c r="O739" s="283">
        <v>28.29</v>
      </c>
      <c r="P739" s="283">
        <v>30.63</v>
      </c>
    </row>
    <row r="740" spans="1:16" x14ac:dyDescent="0.3">
      <c r="A740" s="42" t="s">
        <v>3833</v>
      </c>
      <c r="B740" s="254"/>
      <c r="C740" s="266" t="s">
        <v>163</v>
      </c>
      <c r="D740" s="220">
        <v>82304</v>
      </c>
      <c r="E740" s="212" t="s">
        <v>5609</v>
      </c>
      <c r="F740" s="213" t="s">
        <v>5385</v>
      </c>
      <c r="G740" s="279" t="s">
        <v>5307</v>
      </c>
      <c r="H740" s="282">
        <v>27.21</v>
      </c>
      <c r="I740" s="282">
        <v>29.41</v>
      </c>
      <c r="J740" s="282">
        <v>81.650000000000006</v>
      </c>
      <c r="K740" s="282">
        <v>88.23</v>
      </c>
      <c r="M740" s="283">
        <v>32.79</v>
      </c>
      <c r="N740" s="283">
        <v>35.43</v>
      </c>
      <c r="O740" s="283">
        <v>98.37</v>
      </c>
      <c r="P740" s="283">
        <v>106.29</v>
      </c>
    </row>
    <row r="741" spans="1:16" x14ac:dyDescent="0.3">
      <c r="A741" s="42" t="s">
        <v>3834</v>
      </c>
      <c r="B741" s="254"/>
      <c r="C741" s="266" t="s">
        <v>163</v>
      </c>
      <c r="D741" s="220">
        <v>100102</v>
      </c>
      <c r="E741" s="212" t="s">
        <v>2424</v>
      </c>
      <c r="F741" s="213" t="s">
        <v>5300</v>
      </c>
      <c r="G741" s="279" t="s">
        <v>5446</v>
      </c>
      <c r="H741" s="282">
        <v>68.400000000000006</v>
      </c>
      <c r="I741" s="282">
        <v>72.97</v>
      </c>
      <c r="J741" s="282">
        <v>547.20000000000005</v>
      </c>
      <c r="K741" s="282">
        <v>583.79</v>
      </c>
      <c r="M741" s="283">
        <v>82.4</v>
      </c>
      <c r="N741" s="283">
        <v>87.91</v>
      </c>
      <c r="O741" s="283">
        <v>659.2</v>
      </c>
      <c r="P741" s="283">
        <v>703.28</v>
      </c>
    </row>
    <row r="742" spans="1:16" x14ac:dyDescent="0.3">
      <c r="A742" s="42" t="s">
        <v>3835</v>
      </c>
      <c r="B742" s="254"/>
      <c r="C742" s="266" t="s">
        <v>163</v>
      </c>
      <c r="D742" s="220">
        <v>220050</v>
      </c>
      <c r="E742" s="212" t="s">
        <v>5610</v>
      </c>
      <c r="F742" s="213" t="s">
        <v>5300</v>
      </c>
      <c r="G742" s="279" t="s">
        <v>5301</v>
      </c>
      <c r="H742" s="282">
        <v>23.4</v>
      </c>
      <c r="I742" s="282">
        <v>24.54</v>
      </c>
      <c r="J742" s="282">
        <v>23.4</v>
      </c>
      <c r="K742" s="282">
        <v>24.54</v>
      </c>
      <c r="M742" s="283">
        <v>28.19</v>
      </c>
      <c r="N742" s="283">
        <v>29.57</v>
      </c>
      <c r="O742" s="283">
        <v>28.19</v>
      </c>
      <c r="P742" s="283">
        <v>29.57</v>
      </c>
    </row>
    <row r="743" spans="1:16" x14ac:dyDescent="0.3">
      <c r="A743" s="42" t="s">
        <v>3836</v>
      </c>
      <c r="B743" s="254"/>
      <c r="C743" s="380" t="s">
        <v>5290</v>
      </c>
      <c r="D743" s="387"/>
      <c r="E743" s="387"/>
      <c r="F743" s="387"/>
      <c r="G743" s="387"/>
      <c r="H743" s="406"/>
      <c r="I743" s="387"/>
      <c r="J743" s="293">
        <v>864.39</v>
      </c>
      <c r="K743" s="293">
        <v>915.31</v>
      </c>
      <c r="O743" s="292">
        <v>1041.32</v>
      </c>
      <c r="P743" s="292">
        <v>1102.6600000000001</v>
      </c>
    </row>
    <row r="744" spans="1:16" x14ac:dyDescent="0.3">
      <c r="A744" s="42" t="s">
        <v>3837</v>
      </c>
      <c r="B744" s="254"/>
      <c r="C744" s="267" t="s">
        <v>5291</v>
      </c>
      <c r="D744" s="255"/>
      <c r="E744" s="255"/>
      <c r="F744" s="255"/>
      <c r="G744" s="255"/>
      <c r="H744" s="273"/>
      <c r="I744" s="256"/>
      <c r="J744" s="293">
        <v>0</v>
      </c>
      <c r="K744" s="293">
        <v>0</v>
      </c>
      <c r="O744" s="292">
        <v>0</v>
      </c>
      <c r="P744" s="292">
        <v>0</v>
      </c>
    </row>
    <row r="745" spans="1:16" x14ac:dyDescent="0.25">
      <c r="A745" s="42" t="s">
        <v>3838</v>
      </c>
      <c r="B745" s="372"/>
      <c r="C745" s="384"/>
      <c r="D745" s="393"/>
      <c r="E745" s="393"/>
      <c r="F745" s="393"/>
      <c r="G745" s="393"/>
      <c r="H745" s="411"/>
      <c r="I745" s="415"/>
      <c r="J745" s="274"/>
      <c r="K745" s="218"/>
    </row>
    <row r="746" spans="1:16" x14ac:dyDescent="0.3">
      <c r="A746" s="42" t="s">
        <v>3839</v>
      </c>
      <c r="B746" s="371">
        <v>567</v>
      </c>
      <c r="C746" s="382" t="s">
        <v>5278</v>
      </c>
      <c r="D746" s="389" t="s">
        <v>132</v>
      </c>
      <c r="E746" s="389" t="s">
        <v>134</v>
      </c>
      <c r="F746" s="389" t="s">
        <v>135</v>
      </c>
      <c r="G746" s="389" t="s">
        <v>5280</v>
      </c>
      <c r="H746" s="409" t="s">
        <v>5281</v>
      </c>
      <c r="I746" s="389"/>
      <c r="J746" s="409" t="s">
        <v>5282</v>
      </c>
      <c r="K746" s="389"/>
    </row>
    <row r="747" spans="1:16" x14ac:dyDescent="0.3">
      <c r="A747" s="42" t="s">
        <v>3840</v>
      </c>
      <c r="B747" s="260"/>
      <c r="C747" s="268"/>
      <c r="D747" s="248"/>
      <c r="E747" s="248"/>
      <c r="F747" s="248"/>
      <c r="G747" s="248"/>
      <c r="H747" s="413" t="s">
        <v>5283</v>
      </c>
      <c r="I747" s="416" t="s">
        <v>5284</v>
      </c>
      <c r="J747" s="413" t="s">
        <v>5283</v>
      </c>
      <c r="K747" s="416" t="s">
        <v>5284</v>
      </c>
    </row>
    <row r="748" spans="1:16" ht="24" x14ac:dyDescent="0.3">
      <c r="A748" s="42" t="s">
        <v>3841</v>
      </c>
      <c r="B748" s="373"/>
      <c r="C748" s="385" t="s">
        <v>197</v>
      </c>
      <c r="D748" s="395" t="s">
        <v>1311</v>
      </c>
      <c r="E748" s="398" t="s">
        <v>5747</v>
      </c>
      <c r="F748" s="401" t="s">
        <v>160</v>
      </c>
      <c r="G748" s="404" t="s">
        <v>56</v>
      </c>
      <c r="H748" s="284">
        <v>0</v>
      </c>
      <c r="I748" s="284">
        <v>0</v>
      </c>
      <c r="J748" s="284">
        <v>135.28</v>
      </c>
      <c r="K748" s="284">
        <v>136.88999999999999</v>
      </c>
      <c r="M748" s="285"/>
      <c r="N748" s="285"/>
      <c r="O748" s="285">
        <v>162.97999999999999</v>
      </c>
      <c r="P748" s="285">
        <v>164.92</v>
      </c>
    </row>
    <row r="749" spans="1:16" x14ac:dyDescent="0.3">
      <c r="A749" s="42" t="s">
        <v>3842</v>
      </c>
      <c r="B749" s="253"/>
      <c r="C749" s="266" t="s">
        <v>5285</v>
      </c>
      <c r="D749" s="211">
        <v>8</v>
      </c>
      <c r="E749" s="212" t="s">
        <v>5302</v>
      </c>
      <c r="F749" s="213" t="s">
        <v>86</v>
      </c>
      <c r="G749" s="279" t="s">
        <v>5611</v>
      </c>
      <c r="H749" s="282">
        <v>10.8</v>
      </c>
      <c r="I749" s="282">
        <v>12.5</v>
      </c>
      <c r="J749" s="282">
        <v>10.26</v>
      </c>
      <c r="K749" s="282">
        <v>11.87</v>
      </c>
      <c r="M749" s="283">
        <v>13.02</v>
      </c>
      <c r="N749" s="283">
        <v>15.06</v>
      </c>
      <c r="O749" s="283">
        <v>12.36</v>
      </c>
      <c r="P749" s="283">
        <v>14.3</v>
      </c>
    </row>
    <row r="750" spans="1:16" x14ac:dyDescent="0.3">
      <c r="A750" s="42" t="s">
        <v>3843</v>
      </c>
      <c r="B750" s="254"/>
      <c r="C750" s="380" t="s">
        <v>5290</v>
      </c>
      <c r="D750" s="387"/>
      <c r="E750" s="387"/>
      <c r="F750" s="387"/>
      <c r="G750" s="387"/>
      <c r="H750" s="406"/>
      <c r="I750" s="387"/>
      <c r="J750" s="293">
        <v>10.26</v>
      </c>
      <c r="K750" s="293">
        <v>11.87</v>
      </c>
      <c r="O750" s="292">
        <v>12.36</v>
      </c>
      <c r="P750" s="292">
        <v>14.3</v>
      </c>
    </row>
    <row r="751" spans="1:16" ht="36" x14ac:dyDescent="0.3">
      <c r="A751" s="42" t="s">
        <v>3844</v>
      </c>
      <c r="B751" s="254"/>
      <c r="C751" s="383" t="s">
        <v>5295</v>
      </c>
      <c r="D751" s="392">
        <v>11315</v>
      </c>
      <c r="E751" s="399" t="s">
        <v>5748</v>
      </c>
      <c r="F751" s="400" t="s">
        <v>160</v>
      </c>
      <c r="G751" s="403" t="s">
        <v>5301</v>
      </c>
      <c r="H751" s="410">
        <v>125.02</v>
      </c>
      <c r="I751" s="414">
        <v>125.02</v>
      </c>
      <c r="J751" s="282">
        <v>125.02</v>
      </c>
      <c r="K751" s="282">
        <v>125.02</v>
      </c>
      <c r="M751" s="283">
        <v>150.62</v>
      </c>
      <c r="N751" s="283">
        <v>150.62</v>
      </c>
      <c r="O751" s="283">
        <v>150.62</v>
      </c>
      <c r="P751" s="283">
        <v>150.62</v>
      </c>
    </row>
    <row r="752" spans="1:16" x14ac:dyDescent="0.3">
      <c r="A752" s="42" t="s">
        <v>3845</v>
      </c>
      <c r="B752" s="254"/>
      <c r="C752" s="380" t="s">
        <v>5291</v>
      </c>
      <c r="D752" s="387"/>
      <c r="E752" s="387"/>
      <c r="F752" s="387"/>
      <c r="G752" s="387"/>
      <c r="H752" s="406"/>
      <c r="I752" s="387"/>
      <c r="J752" s="293">
        <v>125.02</v>
      </c>
      <c r="K752" s="293">
        <v>125.02</v>
      </c>
      <c r="O752" s="292">
        <v>150.62</v>
      </c>
      <c r="P752" s="292">
        <v>150.62</v>
      </c>
    </row>
    <row r="753" spans="1:16" x14ac:dyDescent="0.25">
      <c r="A753" s="42" t="s">
        <v>3846</v>
      </c>
      <c r="B753" s="372"/>
      <c r="C753" s="384"/>
      <c r="D753" s="393"/>
      <c r="E753" s="393"/>
      <c r="F753" s="393"/>
      <c r="G753" s="393"/>
      <c r="H753" s="411"/>
      <c r="I753" s="415"/>
      <c r="J753" s="274"/>
      <c r="K753" s="218"/>
    </row>
    <row r="754" spans="1:16" x14ac:dyDescent="0.3">
      <c r="A754" s="42" t="s">
        <v>3847</v>
      </c>
      <c r="B754" s="371">
        <v>582</v>
      </c>
      <c r="C754" s="382" t="s">
        <v>5278</v>
      </c>
      <c r="D754" s="389" t="s">
        <v>132</v>
      </c>
      <c r="E754" s="389" t="s">
        <v>134</v>
      </c>
      <c r="F754" s="389" t="s">
        <v>135</v>
      </c>
      <c r="G754" s="389" t="s">
        <v>5280</v>
      </c>
      <c r="H754" s="409" t="s">
        <v>5281</v>
      </c>
      <c r="I754" s="389"/>
      <c r="J754" s="409" t="s">
        <v>5282</v>
      </c>
      <c r="K754" s="389"/>
    </row>
    <row r="755" spans="1:16" x14ac:dyDescent="0.3">
      <c r="A755" s="42" t="s">
        <v>3848</v>
      </c>
      <c r="B755" s="260"/>
      <c r="C755" s="268"/>
      <c r="D755" s="248"/>
      <c r="E755" s="248"/>
      <c r="F755" s="248"/>
      <c r="G755" s="248"/>
      <c r="H755" s="413" t="s">
        <v>5283</v>
      </c>
      <c r="I755" s="416" t="s">
        <v>5284</v>
      </c>
      <c r="J755" s="413" t="s">
        <v>5283</v>
      </c>
      <c r="K755" s="416" t="s">
        <v>5284</v>
      </c>
    </row>
    <row r="756" spans="1:16" ht="36" x14ac:dyDescent="0.3">
      <c r="A756" s="42" t="s">
        <v>3849</v>
      </c>
      <c r="B756" s="373"/>
      <c r="C756" s="421" t="s">
        <v>197</v>
      </c>
      <c r="D756" s="422" t="s">
        <v>518</v>
      </c>
      <c r="E756" s="398" t="s">
        <v>5749</v>
      </c>
      <c r="F756" s="424" t="s">
        <v>160</v>
      </c>
      <c r="G756" s="404" t="s">
        <v>56</v>
      </c>
      <c r="H756" s="284">
        <v>0</v>
      </c>
      <c r="I756" s="284">
        <v>0</v>
      </c>
      <c r="J756" s="284">
        <v>1537.87</v>
      </c>
      <c r="K756" s="284">
        <v>1637.25</v>
      </c>
      <c r="M756" s="285"/>
      <c r="N756" s="285"/>
      <c r="O756" s="285">
        <v>1852.64</v>
      </c>
      <c r="P756" s="285">
        <v>1972.37</v>
      </c>
    </row>
    <row r="757" spans="1:16" x14ac:dyDescent="0.3">
      <c r="A757" s="42" t="s">
        <v>3850</v>
      </c>
      <c r="B757" s="253"/>
      <c r="C757" s="266" t="s">
        <v>5285</v>
      </c>
      <c r="D757" s="211">
        <v>5</v>
      </c>
      <c r="E757" s="212" t="s">
        <v>5286</v>
      </c>
      <c r="F757" s="213" t="s">
        <v>86</v>
      </c>
      <c r="G757" s="279" t="s">
        <v>5612</v>
      </c>
      <c r="H757" s="282">
        <v>9.57</v>
      </c>
      <c r="I757" s="282">
        <v>11.07</v>
      </c>
      <c r="J757" s="282">
        <v>209.24</v>
      </c>
      <c r="K757" s="282">
        <v>242.09</v>
      </c>
      <c r="M757" s="283">
        <v>11.53</v>
      </c>
      <c r="N757" s="283">
        <v>13.34</v>
      </c>
      <c r="O757" s="283">
        <v>252.07</v>
      </c>
      <c r="P757" s="283">
        <v>291.64999999999998</v>
      </c>
    </row>
    <row r="758" spans="1:16" x14ac:dyDescent="0.3">
      <c r="A758" s="42" t="s">
        <v>3851</v>
      </c>
      <c r="B758" s="254"/>
      <c r="C758" s="266" t="s">
        <v>5285</v>
      </c>
      <c r="D758" s="211">
        <v>4</v>
      </c>
      <c r="E758" s="212" t="s">
        <v>5288</v>
      </c>
      <c r="F758" s="213" t="s">
        <v>86</v>
      </c>
      <c r="G758" s="279" t="s">
        <v>5613</v>
      </c>
      <c r="H758" s="282">
        <v>15.99</v>
      </c>
      <c r="I758" s="282">
        <v>18.510000000000002</v>
      </c>
      <c r="J758" s="282">
        <v>118.13</v>
      </c>
      <c r="K758" s="282">
        <v>136.69999999999999</v>
      </c>
      <c r="M758" s="283">
        <v>19.27</v>
      </c>
      <c r="N758" s="283">
        <v>22.3</v>
      </c>
      <c r="O758" s="283">
        <v>142.31</v>
      </c>
      <c r="P758" s="283">
        <v>164.69</v>
      </c>
    </row>
    <row r="759" spans="1:16" x14ac:dyDescent="0.3">
      <c r="A759" s="42" t="s">
        <v>3852</v>
      </c>
      <c r="B759" s="254"/>
      <c r="C759" s="266" t="s">
        <v>5285</v>
      </c>
      <c r="D759" s="211">
        <v>18</v>
      </c>
      <c r="E759" s="212" t="s">
        <v>5557</v>
      </c>
      <c r="F759" s="213" t="s">
        <v>86</v>
      </c>
      <c r="G759" s="279" t="s">
        <v>5614</v>
      </c>
      <c r="H759" s="282">
        <v>15.99</v>
      </c>
      <c r="I759" s="282">
        <v>18.510000000000002</v>
      </c>
      <c r="J759" s="282">
        <v>6.75</v>
      </c>
      <c r="K759" s="282">
        <v>7.81</v>
      </c>
      <c r="M759" s="283">
        <v>19.27</v>
      </c>
      <c r="N759" s="283">
        <v>22.3</v>
      </c>
      <c r="O759" s="283">
        <v>8.14</v>
      </c>
      <c r="P759" s="283">
        <v>9.42</v>
      </c>
    </row>
    <row r="760" spans="1:16" x14ac:dyDescent="0.3">
      <c r="A760" s="42" t="s">
        <v>3853</v>
      </c>
      <c r="B760" s="254"/>
      <c r="C760" s="266" t="s">
        <v>5285</v>
      </c>
      <c r="D760" s="211">
        <v>24</v>
      </c>
      <c r="E760" s="212" t="s">
        <v>5615</v>
      </c>
      <c r="F760" s="213" t="s">
        <v>86</v>
      </c>
      <c r="G760" s="279" t="s">
        <v>5616</v>
      </c>
      <c r="H760" s="282">
        <v>15.99</v>
      </c>
      <c r="I760" s="282">
        <v>18.510000000000002</v>
      </c>
      <c r="J760" s="282">
        <v>298.2</v>
      </c>
      <c r="K760" s="282">
        <v>345.09</v>
      </c>
      <c r="M760" s="283">
        <v>19.27</v>
      </c>
      <c r="N760" s="283">
        <v>22.3</v>
      </c>
      <c r="O760" s="283">
        <v>359.24</v>
      </c>
      <c r="P760" s="283">
        <v>415.73</v>
      </c>
    </row>
    <row r="761" spans="1:16" x14ac:dyDescent="0.3">
      <c r="A761" s="42" t="s">
        <v>3854</v>
      </c>
      <c r="B761" s="254"/>
      <c r="C761" s="380" t="s">
        <v>5290</v>
      </c>
      <c r="D761" s="387"/>
      <c r="E761" s="387"/>
      <c r="F761" s="387"/>
      <c r="G761" s="387"/>
      <c r="H761" s="406"/>
      <c r="I761" s="387"/>
      <c r="J761" s="293">
        <v>632.33000000000004</v>
      </c>
      <c r="K761" s="293">
        <v>731.72</v>
      </c>
      <c r="O761" s="292">
        <v>761.76</v>
      </c>
      <c r="P761" s="292">
        <v>881.49</v>
      </c>
    </row>
    <row r="762" spans="1:16" ht="24" x14ac:dyDescent="0.3">
      <c r="A762" s="42" t="s">
        <v>3855</v>
      </c>
      <c r="B762" s="254"/>
      <c r="C762" s="383" t="s">
        <v>5285</v>
      </c>
      <c r="D762" s="392">
        <v>2249</v>
      </c>
      <c r="E762" s="399" t="s">
        <v>5750</v>
      </c>
      <c r="F762" s="400" t="s">
        <v>5300</v>
      </c>
      <c r="G762" s="403" t="s">
        <v>5617</v>
      </c>
      <c r="H762" s="410">
        <v>47.61</v>
      </c>
      <c r="I762" s="414">
        <v>47.61</v>
      </c>
      <c r="J762" s="282">
        <v>247.59</v>
      </c>
      <c r="K762" s="282">
        <v>247.59</v>
      </c>
      <c r="M762" s="283">
        <v>57.36</v>
      </c>
      <c r="N762" s="283">
        <v>57.36</v>
      </c>
      <c r="O762" s="283">
        <v>298.27</v>
      </c>
      <c r="P762" s="283">
        <v>298.27</v>
      </c>
    </row>
    <row r="763" spans="1:16" x14ac:dyDescent="0.3">
      <c r="A763" s="42" t="s">
        <v>3856</v>
      </c>
      <c r="B763" s="254"/>
      <c r="C763" s="266" t="s">
        <v>5285</v>
      </c>
      <c r="D763" s="220">
        <v>1243</v>
      </c>
      <c r="E763" s="212" t="s">
        <v>5618</v>
      </c>
      <c r="F763" s="213" t="s">
        <v>5566</v>
      </c>
      <c r="G763" s="279" t="s">
        <v>5619</v>
      </c>
      <c r="H763" s="282">
        <v>34.049999999999997</v>
      </c>
      <c r="I763" s="282">
        <v>34.049999999999997</v>
      </c>
      <c r="J763" s="282">
        <v>152.31</v>
      </c>
      <c r="K763" s="282">
        <v>152.31</v>
      </c>
      <c r="M763" s="283">
        <v>41.02</v>
      </c>
      <c r="N763" s="283">
        <v>41.02</v>
      </c>
      <c r="O763" s="283">
        <v>183.49</v>
      </c>
      <c r="P763" s="283">
        <v>183.49</v>
      </c>
    </row>
    <row r="764" spans="1:16" x14ac:dyDescent="0.3">
      <c r="A764" s="42" t="s">
        <v>3857</v>
      </c>
      <c r="B764" s="254"/>
      <c r="C764" s="266" t="s">
        <v>5285</v>
      </c>
      <c r="D764" s="220">
        <v>1674</v>
      </c>
      <c r="E764" s="212" t="s">
        <v>5620</v>
      </c>
      <c r="F764" s="213" t="s">
        <v>5305</v>
      </c>
      <c r="G764" s="279" t="s">
        <v>5621</v>
      </c>
      <c r="H764" s="282">
        <v>0.94</v>
      </c>
      <c r="I764" s="282">
        <v>0.94</v>
      </c>
      <c r="J764" s="282">
        <v>3.64</v>
      </c>
      <c r="K764" s="282">
        <v>3.64</v>
      </c>
      <c r="M764" s="283">
        <v>1.1399999999999999</v>
      </c>
      <c r="N764" s="283">
        <v>1.1399999999999999</v>
      </c>
      <c r="O764" s="283">
        <v>4.3899999999999997</v>
      </c>
      <c r="P764" s="283">
        <v>4.3899999999999997</v>
      </c>
    </row>
    <row r="765" spans="1:16" ht="24" x14ac:dyDescent="0.3">
      <c r="A765" s="42" t="s">
        <v>3858</v>
      </c>
      <c r="B765" s="254"/>
      <c r="C765" s="266" t="s">
        <v>5295</v>
      </c>
      <c r="D765" s="220">
        <v>1338</v>
      </c>
      <c r="E765" s="216" t="s">
        <v>5751</v>
      </c>
      <c r="F765" s="213" t="s">
        <v>164</v>
      </c>
      <c r="G765" s="279" t="s">
        <v>5301</v>
      </c>
      <c r="H765" s="282">
        <v>51.58</v>
      </c>
      <c r="I765" s="282">
        <v>51.58</v>
      </c>
      <c r="J765" s="282">
        <v>51.58</v>
      </c>
      <c r="K765" s="282">
        <v>51.58</v>
      </c>
      <c r="M765" s="283">
        <v>62.14</v>
      </c>
      <c r="N765" s="283">
        <v>62.14</v>
      </c>
      <c r="O765" s="283">
        <v>62.14</v>
      </c>
      <c r="P765" s="283">
        <v>62.14</v>
      </c>
    </row>
    <row r="766" spans="1:16" x14ac:dyDescent="0.3">
      <c r="A766" s="42" t="s">
        <v>3859</v>
      </c>
      <c r="B766" s="254"/>
      <c r="C766" s="266" t="s">
        <v>5285</v>
      </c>
      <c r="D766" s="220">
        <v>2381</v>
      </c>
      <c r="E766" s="212" t="s">
        <v>5622</v>
      </c>
      <c r="F766" s="213" t="s">
        <v>5305</v>
      </c>
      <c r="G766" s="279" t="s">
        <v>5623</v>
      </c>
      <c r="H766" s="282">
        <v>97.42</v>
      </c>
      <c r="I766" s="282">
        <v>97.42</v>
      </c>
      <c r="J766" s="282">
        <v>236.77</v>
      </c>
      <c r="K766" s="282">
        <v>236.77</v>
      </c>
      <c r="M766" s="283">
        <v>117.36</v>
      </c>
      <c r="N766" s="283">
        <v>117.36</v>
      </c>
      <c r="O766" s="283">
        <v>285.24</v>
      </c>
      <c r="P766" s="283">
        <v>285.24</v>
      </c>
    </row>
    <row r="767" spans="1:16" x14ac:dyDescent="0.3">
      <c r="A767" s="42" t="s">
        <v>3860</v>
      </c>
      <c r="B767" s="254"/>
      <c r="C767" s="266" t="s">
        <v>5285</v>
      </c>
      <c r="D767" s="220">
        <v>2303</v>
      </c>
      <c r="E767" s="212" t="s">
        <v>5624</v>
      </c>
      <c r="F767" s="213" t="s">
        <v>5300</v>
      </c>
      <c r="G767" s="279" t="s">
        <v>5625</v>
      </c>
      <c r="H767" s="282">
        <v>8.64</v>
      </c>
      <c r="I767" s="282">
        <v>8.64</v>
      </c>
      <c r="J767" s="282">
        <v>11.33</v>
      </c>
      <c r="K767" s="282">
        <v>11.33</v>
      </c>
      <c r="M767" s="283">
        <v>10.42</v>
      </c>
      <c r="N767" s="283">
        <v>10.42</v>
      </c>
      <c r="O767" s="283">
        <v>13.65</v>
      </c>
      <c r="P767" s="283">
        <v>13.65</v>
      </c>
    </row>
    <row r="768" spans="1:16" x14ac:dyDescent="0.3">
      <c r="A768" s="42" t="s">
        <v>3861</v>
      </c>
      <c r="B768" s="254"/>
      <c r="C768" s="266" t="s">
        <v>5285</v>
      </c>
      <c r="D768" s="220">
        <v>1704</v>
      </c>
      <c r="E768" s="212" t="s">
        <v>5626</v>
      </c>
      <c r="F768" s="213" t="s">
        <v>5308</v>
      </c>
      <c r="G768" s="279" t="s">
        <v>5627</v>
      </c>
      <c r="H768" s="282">
        <v>3745.68</v>
      </c>
      <c r="I768" s="282">
        <v>3745.68</v>
      </c>
      <c r="J768" s="282">
        <v>94.76</v>
      </c>
      <c r="K768" s="282">
        <v>94.76</v>
      </c>
      <c r="M768" s="283">
        <v>4512.33</v>
      </c>
      <c r="N768" s="283">
        <v>4512.33</v>
      </c>
      <c r="O768" s="283">
        <v>114.16</v>
      </c>
      <c r="P768" s="283">
        <v>114.16</v>
      </c>
    </row>
    <row r="769" spans="1:16" x14ac:dyDescent="0.3">
      <c r="A769" s="42" t="s">
        <v>3862</v>
      </c>
      <c r="B769" s="254"/>
      <c r="C769" s="266" t="s">
        <v>5285</v>
      </c>
      <c r="D769" s="220">
        <v>2221</v>
      </c>
      <c r="E769" s="212" t="s">
        <v>5476</v>
      </c>
      <c r="F769" s="213" t="s">
        <v>5305</v>
      </c>
      <c r="G769" s="279" t="s">
        <v>5628</v>
      </c>
      <c r="H769" s="282">
        <v>0.57999999999999996</v>
      </c>
      <c r="I769" s="282">
        <v>0.57999999999999996</v>
      </c>
      <c r="J769" s="282">
        <v>43.58</v>
      </c>
      <c r="K769" s="282">
        <v>43.58</v>
      </c>
      <c r="M769" s="283">
        <v>0.7</v>
      </c>
      <c r="N769" s="283">
        <v>0.7</v>
      </c>
      <c r="O769" s="283">
        <v>52.5</v>
      </c>
      <c r="P769" s="283">
        <v>52.5</v>
      </c>
    </row>
    <row r="770" spans="1:16" x14ac:dyDescent="0.3">
      <c r="A770" s="42" t="s">
        <v>3863</v>
      </c>
      <c r="B770" s="254"/>
      <c r="C770" s="266" t="s">
        <v>5285</v>
      </c>
      <c r="D770" s="220">
        <v>1708</v>
      </c>
      <c r="E770" s="212" t="s">
        <v>5629</v>
      </c>
      <c r="F770" s="213" t="s">
        <v>5298</v>
      </c>
      <c r="G770" s="279" t="s">
        <v>5630</v>
      </c>
      <c r="H770" s="282">
        <v>12.47</v>
      </c>
      <c r="I770" s="282">
        <v>12.47</v>
      </c>
      <c r="J770" s="282">
        <v>39.29</v>
      </c>
      <c r="K770" s="282">
        <v>39.29</v>
      </c>
      <c r="M770" s="283">
        <v>15.03</v>
      </c>
      <c r="N770" s="283">
        <v>15.03</v>
      </c>
      <c r="O770" s="283">
        <v>47.34</v>
      </c>
      <c r="P770" s="283">
        <v>47.34</v>
      </c>
    </row>
    <row r="771" spans="1:16" x14ac:dyDescent="0.3">
      <c r="A771" s="42" t="s">
        <v>3864</v>
      </c>
      <c r="B771" s="254"/>
      <c r="C771" s="266" t="s">
        <v>5285</v>
      </c>
      <c r="D771" s="220">
        <v>1970</v>
      </c>
      <c r="E771" s="212" t="s">
        <v>5572</v>
      </c>
      <c r="F771" s="213" t="s">
        <v>5566</v>
      </c>
      <c r="G771" s="279" t="s">
        <v>5631</v>
      </c>
      <c r="H771" s="282">
        <v>16.899999999999999</v>
      </c>
      <c r="I771" s="282">
        <v>16.899999999999999</v>
      </c>
      <c r="J771" s="282">
        <v>1.56</v>
      </c>
      <c r="K771" s="282">
        <v>1.56</v>
      </c>
      <c r="M771" s="283">
        <v>20.37</v>
      </c>
      <c r="N771" s="283">
        <v>20.37</v>
      </c>
      <c r="O771" s="283">
        <v>1.89</v>
      </c>
      <c r="P771" s="283">
        <v>1.89</v>
      </c>
    </row>
    <row r="772" spans="1:16" x14ac:dyDescent="0.3">
      <c r="A772" s="42" t="s">
        <v>3865</v>
      </c>
      <c r="B772" s="254"/>
      <c r="C772" s="266" t="s">
        <v>5285</v>
      </c>
      <c r="D772" s="220">
        <v>1970</v>
      </c>
      <c r="E772" s="212" t="s">
        <v>5572</v>
      </c>
      <c r="F772" s="213" t="s">
        <v>5566</v>
      </c>
      <c r="G772" s="279" t="s">
        <v>5632</v>
      </c>
      <c r="H772" s="282">
        <v>16.899999999999999</v>
      </c>
      <c r="I772" s="282">
        <v>16.899999999999999</v>
      </c>
      <c r="J772" s="282">
        <v>6.74</v>
      </c>
      <c r="K772" s="282">
        <v>6.74</v>
      </c>
      <c r="M772" s="283">
        <v>20.37</v>
      </c>
      <c r="N772" s="283">
        <v>20.37</v>
      </c>
      <c r="O772" s="283">
        <v>8.1199999999999992</v>
      </c>
      <c r="P772" s="283">
        <v>8.1199999999999992</v>
      </c>
    </row>
    <row r="773" spans="1:16" x14ac:dyDescent="0.3">
      <c r="A773" s="42" t="s">
        <v>3866</v>
      </c>
      <c r="B773" s="254"/>
      <c r="C773" s="266" t="s">
        <v>5285</v>
      </c>
      <c r="D773" s="220">
        <v>2237</v>
      </c>
      <c r="E773" s="212" t="s">
        <v>5633</v>
      </c>
      <c r="F773" s="213" t="s">
        <v>5566</v>
      </c>
      <c r="G773" s="279" t="s">
        <v>5634</v>
      </c>
      <c r="H773" s="282">
        <v>23.62</v>
      </c>
      <c r="I773" s="282">
        <v>23.62</v>
      </c>
      <c r="J773" s="282">
        <v>16.34</v>
      </c>
      <c r="K773" s="282">
        <v>16.34</v>
      </c>
      <c r="M773" s="283">
        <v>28.46</v>
      </c>
      <c r="N773" s="283">
        <v>28.46</v>
      </c>
      <c r="O773" s="283">
        <v>19.690000000000001</v>
      </c>
      <c r="P773" s="283">
        <v>19.690000000000001</v>
      </c>
    </row>
    <row r="774" spans="1:16" x14ac:dyDescent="0.3">
      <c r="A774" s="42" t="s">
        <v>3867</v>
      </c>
      <c r="B774" s="254"/>
      <c r="C774" s="380" t="s">
        <v>5291</v>
      </c>
      <c r="D774" s="387"/>
      <c r="E774" s="387"/>
      <c r="F774" s="387"/>
      <c r="G774" s="387"/>
      <c r="H774" s="406"/>
      <c r="I774" s="387"/>
      <c r="J774" s="293">
        <v>905.53</v>
      </c>
      <c r="K774" s="293">
        <v>905.53</v>
      </c>
      <c r="O774" s="292">
        <v>1090.8800000000001</v>
      </c>
      <c r="P774" s="292">
        <v>1090.8800000000001</v>
      </c>
    </row>
    <row r="775" spans="1:16" x14ac:dyDescent="0.3">
      <c r="A775" s="42" t="s">
        <v>3868</v>
      </c>
      <c r="B775" s="370">
        <v>584</v>
      </c>
      <c r="C775" s="381" t="s">
        <v>5278</v>
      </c>
      <c r="D775" s="250" t="s">
        <v>132</v>
      </c>
      <c r="E775" s="250" t="s">
        <v>134</v>
      </c>
      <c r="F775" s="250" t="s">
        <v>135</v>
      </c>
      <c r="G775" s="250" t="s">
        <v>5280</v>
      </c>
      <c r="H775" s="407" t="s">
        <v>5281</v>
      </c>
      <c r="I775" s="249"/>
      <c r="J775" s="408" t="s">
        <v>5282</v>
      </c>
      <c r="K775" s="388"/>
    </row>
    <row r="776" spans="1:16" x14ac:dyDescent="0.3">
      <c r="A776" s="42" t="s">
        <v>3869</v>
      </c>
      <c r="B776" s="260"/>
      <c r="C776" s="268"/>
      <c r="D776" s="248"/>
      <c r="E776" s="248"/>
      <c r="F776" s="248"/>
      <c r="G776" s="248"/>
      <c r="H776" s="413" t="s">
        <v>5283</v>
      </c>
      <c r="I776" s="416" t="s">
        <v>5284</v>
      </c>
      <c r="J776" s="413" t="s">
        <v>5283</v>
      </c>
      <c r="K776" s="416" t="s">
        <v>5284</v>
      </c>
    </row>
    <row r="777" spans="1:16" x14ac:dyDescent="0.3">
      <c r="A777" s="42" t="s">
        <v>3870</v>
      </c>
      <c r="B777" s="373"/>
      <c r="C777" s="385" t="s">
        <v>197</v>
      </c>
      <c r="D777" s="395" t="s">
        <v>1889</v>
      </c>
      <c r="E777" s="397" t="s">
        <v>1890</v>
      </c>
      <c r="F777" s="401" t="s">
        <v>160</v>
      </c>
      <c r="G777" s="404" t="s">
        <v>56</v>
      </c>
      <c r="H777" s="284">
        <v>0</v>
      </c>
      <c r="I777" s="284">
        <v>0</v>
      </c>
      <c r="J777" s="284">
        <v>44</v>
      </c>
      <c r="K777" s="284">
        <v>44.709999999999994</v>
      </c>
      <c r="M777" s="285"/>
      <c r="N777" s="285"/>
      <c r="O777" s="285">
        <v>53.01</v>
      </c>
      <c r="P777" s="285">
        <v>53.88</v>
      </c>
    </row>
    <row r="778" spans="1:16" x14ac:dyDescent="0.3">
      <c r="A778" s="42" t="s">
        <v>3871</v>
      </c>
      <c r="B778" s="253"/>
      <c r="C778" s="266" t="s">
        <v>5285</v>
      </c>
      <c r="D778" s="211">
        <v>5</v>
      </c>
      <c r="E778" s="212" t="s">
        <v>5286</v>
      </c>
      <c r="F778" s="213" t="s">
        <v>86</v>
      </c>
      <c r="G778" s="279" t="s">
        <v>5635</v>
      </c>
      <c r="H778" s="282">
        <v>9.57</v>
      </c>
      <c r="I778" s="282">
        <v>11.07</v>
      </c>
      <c r="J778" s="282">
        <v>3.02</v>
      </c>
      <c r="K778" s="282">
        <v>3.5</v>
      </c>
      <c r="M778" s="283">
        <v>11.53</v>
      </c>
      <c r="N778" s="283">
        <v>13.34</v>
      </c>
      <c r="O778" s="283">
        <v>3.65</v>
      </c>
      <c r="P778" s="283">
        <v>4.22</v>
      </c>
    </row>
    <row r="779" spans="1:16" x14ac:dyDescent="0.3">
      <c r="A779" s="42" t="s">
        <v>3872</v>
      </c>
      <c r="B779" s="254"/>
      <c r="C779" s="266" t="s">
        <v>5285</v>
      </c>
      <c r="D779" s="211">
        <v>11</v>
      </c>
      <c r="E779" s="212" t="s">
        <v>5350</v>
      </c>
      <c r="F779" s="213" t="s">
        <v>86</v>
      </c>
      <c r="G779" s="279" t="s">
        <v>5636</v>
      </c>
      <c r="H779" s="282">
        <v>15.99</v>
      </c>
      <c r="I779" s="282">
        <v>18.510000000000002</v>
      </c>
      <c r="J779" s="282">
        <v>1.59</v>
      </c>
      <c r="K779" s="282">
        <v>1.84</v>
      </c>
      <c r="M779" s="283">
        <v>19.27</v>
      </c>
      <c r="N779" s="283">
        <v>22.3</v>
      </c>
      <c r="O779" s="283">
        <v>1.92</v>
      </c>
      <c r="P779" s="283">
        <v>2.2200000000000002</v>
      </c>
    </row>
    <row r="780" spans="1:16" x14ac:dyDescent="0.3">
      <c r="A780" s="42" t="s">
        <v>3873</v>
      </c>
      <c r="B780" s="254"/>
      <c r="C780" s="380" t="s">
        <v>5290</v>
      </c>
      <c r="D780" s="387"/>
      <c r="E780" s="387"/>
      <c r="F780" s="387"/>
      <c r="G780" s="387"/>
      <c r="H780" s="406"/>
      <c r="I780" s="387"/>
      <c r="J780" s="293">
        <v>4.62</v>
      </c>
      <c r="K780" s="293">
        <v>5.34</v>
      </c>
      <c r="O780" s="292">
        <v>5.57</v>
      </c>
      <c r="P780" s="292">
        <v>6.44</v>
      </c>
    </row>
    <row r="781" spans="1:16" x14ac:dyDescent="0.3">
      <c r="A781" s="42" t="s">
        <v>5253</v>
      </c>
      <c r="B781" s="254"/>
      <c r="C781" s="383" t="s">
        <v>5285</v>
      </c>
      <c r="D781" s="392">
        <v>2860</v>
      </c>
      <c r="E781" s="396" t="s">
        <v>5637</v>
      </c>
      <c r="F781" s="400" t="s">
        <v>5305</v>
      </c>
      <c r="G781" s="403" t="s">
        <v>5301</v>
      </c>
      <c r="H781" s="410">
        <v>38.14</v>
      </c>
      <c r="I781" s="414">
        <v>38.14</v>
      </c>
      <c r="J781" s="282">
        <v>38.14</v>
      </c>
      <c r="K781" s="282">
        <v>38.14</v>
      </c>
      <c r="M781" s="283">
        <v>45.95</v>
      </c>
      <c r="N781" s="283">
        <v>45.95</v>
      </c>
      <c r="O781" s="283">
        <v>45.95</v>
      </c>
      <c r="P781" s="283">
        <v>45.95</v>
      </c>
    </row>
    <row r="782" spans="1:16" x14ac:dyDescent="0.3">
      <c r="A782" s="42" t="s">
        <v>3874</v>
      </c>
      <c r="B782" s="254"/>
      <c r="C782" s="266" t="s">
        <v>5285</v>
      </c>
      <c r="D782" s="220">
        <v>2862</v>
      </c>
      <c r="E782" s="212" t="s">
        <v>5638</v>
      </c>
      <c r="F782" s="213" t="s">
        <v>5298</v>
      </c>
      <c r="G782" s="279" t="s">
        <v>5639</v>
      </c>
      <c r="H782" s="282">
        <v>5.43</v>
      </c>
      <c r="I782" s="282">
        <v>5.43</v>
      </c>
      <c r="J782" s="282">
        <v>1.23</v>
      </c>
      <c r="K782" s="282">
        <v>1.23</v>
      </c>
      <c r="M782" s="283">
        <v>6.55</v>
      </c>
      <c r="N782" s="283">
        <v>6.55</v>
      </c>
      <c r="O782" s="283">
        <v>1.49</v>
      </c>
      <c r="P782" s="283">
        <v>1.49</v>
      </c>
    </row>
    <row r="783" spans="1:16" x14ac:dyDescent="0.3">
      <c r="A783" s="42" t="s">
        <v>3875</v>
      </c>
      <c r="B783" s="254"/>
      <c r="C783" s="380" t="s">
        <v>5291</v>
      </c>
      <c r="D783" s="387"/>
      <c r="E783" s="387"/>
      <c r="F783" s="387"/>
      <c r="G783" s="387"/>
      <c r="H783" s="406"/>
      <c r="I783" s="387"/>
      <c r="J783" s="293">
        <v>39.369999999999997</v>
      </c>
      <c r="K783" s="293">
        <v>39.369999999999997</v>
      </c>
      <c r="O783" s="292">
        <v>47.44</v>
      </c>
      <c r="P783" s="292">
        <v>47.44</v>
      </c>
    </row>
    <row r="784" spans="1:16" x14ac:dyDescent="0.25">
      <c r="A784" s="42" t="s">
        <v>3876</v>
      </c>
      <c r="B784" s="372"/>
      <c r="C784" s="384"/>
      <c r="D784" s="393"/>
      <c r="E784" s="393"/>
      <c r="F784" s="393"/>
      <c r="G784" s="393"/>
      <c r="H784" s="411"/>
      <c r="I784" s="415"/>
      <c r="J784" s="274"/>
      <c r="K784" s="218"/>
    </row>
    <row r="785" spans="1:16" x14ac:dyDescent="0.3">
      <c r="A785" s="42" t="s">
        <v>3877</v>
      </c>
      <c r="B785" s="371">
        <v>586</v>
      </c>
      <c r="C785" s="382" t="s">
        <v>5278</v>
      </c>
      <c r="D785" s="389" t="s">
        <v>132</v>
      </c>
      <c r="E785" s="389" t="s">
        <v>134</v>
      </c>
      <c r="F785" s="389" t="s">
        <v>135</v>
      </c>
      <c r="G785" s="389" t="s">
        <v>5280</v>
      </c>
      <c r="H785" s="409" t="s">
        <v>5281</v>
      </c>
      <c r="I785" s="389"/>
      <c r="J785" s="409" t="s">
        <v>5282</v>
      </c>
      <c r="K785" s="389"/>
    </row>
    <row r="786" spans="1:16" x14ac:dyDescent="0.3">
      <c r="A786" s="42" t="s">
        <v>3878</v>
      </c>
      <c r="B786" s="260"/>
      <c r="C786" s="268"/>
      <c r="D786" s="248"/>
      <c r="E786" s="248"/>
      <c r="F786" s="248"/>
      <c r="G786" s="248"/>
      <c r="H786" s="413" t="s">
        <v>5283</v>
      </c>
      <c r="I786" s="416" t="s">
        <v>5284</v>
      </c>
      <c r="J786" s="413" t="s">
        <v>5283</v>
      </c>
      <c r="K786" s="416" t="s">
        <v>5284</v>
      </c>
    </row>
    <row r="787" spans="1:16" ht="24" x14ac:dyDescent="0.3">
      <c r="A787" s="42" t="s">
        <v>3879</v>
      </c>
      <c r="B787" s="373"/>
      <c r="C787" s="385" t="s">
        <v>197</v>
      </c>
      <c r="D787" s="395" t="s">
        <v>1873</v>
      </c>
      <c r="E787" s="398" t="s">
        <v>5752</v>
      </c>
      <c r="F787" s="401" t="s">
        <v>160</v>
      </c>
      <c r="G787" s="404" t="s">
        <v>56</v>
      </c>
      <c r="H787" s="284">
        <v>0</v>
      </c>
      <c r="I787" s="284">
        <v>0</v>
      </c>
      <c r="J787" s="284">
        <v>58.15</v>
      </c>
      <c r="K787" s="284">
        <v>58.86</v>
      </c>
      <c r="M787" s="285"/>
      <c r="N787" s="285"/>
      <c r="O787" s="285">
        <v>70.06</v>
      </c>
      <c r="P787" s="285">
        <v>70.92</v>
      </c>
    </row>
    <row r="788" spans="1:16" x14ac:dyDescent="0.3">
      <c r="A788" s="42" t="s">
        <v>3880</v>
      </c>
      <c r="B788" s="253"/>
      <c r="C788" s="266" t="s">
        <v>5285</v>
      </c>
      <c r="D788" s="211">
        <v>5</v>
      </c>
      <c r="E788" s="212" t="s">
        <v>5286</v>
      </c>
      <c r="F788" s="213" t="s">
        <v>86</v>
      </c>
      <c r="G788" s="279" t="s">
        <v>5635</v>
      </c>
      <c r="H788" s="282">
        <v>9.57</v>
      </c>
      <c r="I788" s="282">
        <v>11.07</v>
      </c>
      <c r="J788" s="282">
        <v>3.02</v>
      </c>
      <c r="K788" s="282">
        <v>3.5</v>
      </c>
      <c r="M788" s="283">
        <v>11.53</v>
      </c>
      <c r="N788" s="283">
        <v>13.34</v>
      </c>
      <c r="O788" s="283">
        <v>3.65</v>
      </c>
      <c r="P788" s="283">
        <v>4.22</v>
      </c>
    </row>
    <row r="789" spans="1:16" x14ac:dyDescent="0.3">
      <c r="A789" s="42" t="s">
        <v>3881</v>
      </c>
      <c r="B789" s="254"/>
      <c r="C789" s="266" t="s">
        <v>5285</v>
      </c>
      <c r="D789" s="211">
        <v>11</v>
      </c>
      <c r="E789" s="212" t="s">
        <v>5350</v>
      </c>
      <c r="F789" s="213" t="s">
        <v>86</v>
      </c>
      <c r="G789" s="279" t="s">
        <v>5640</v>
      </c>
      <c r="H789" s="282">
        <v>15.99</v>
      </c>
      <c r="I789" s="282">
        <v>18.510000000000002</v>
      </c>
      <c r="J789" s="282">
        <v>1.54</v>
      </c>
      <c r="K789" s="282">
        <v>1.78</v>
      </c>
      <c r="M789" s="283">
        <v>19.27</v>
      </c>
      <c r="N789" s="283">
        <v>22.3</v>
      </c>
      <c r="O789" s="283">
        <v>1.86</v>
      </c>
      <c r="P789" s="283">
        <v>2.15</v>
      </c>
    </row>
    <row r="790" spans="1:16" x14ac:dyDescent="0.3">
      <c r="A790" s="42" t="s">
        <v>3882</v>
      </c>
      <c r="B790" s="254"/>
      <c r="C790" s="380" t="s">
        <v>5290</v>
      </c>
      <c r="D790" s="387"/>
      <c r="E790" s="387"/>
      <c r="F790" s="387"/>
      <c r="G790" s="387"/>
      <c r="H790" s="406"/>
      <c r="I790" s="387"/>
      <c r="J790" s="293">
        <v>4.57</v>
      </c>
      <c r="K790" s="293">
        <v>5.28</v>
      </c>
      <c r="O790" s="292">
        <v>5.51</v>
      </c>
      <c r="P790" s="292">
        <v>6.37</v>
      </c>
    </row>
    <row r="791" spans="1:16" x14ac:dyDescent="0.3">
      <c r="A791" s="42" t="s">
        <v>3883</v>
      </c>
      <c r="B791" s="254"/>
      <c r="C791" s="383" t="s">
        <v>5285</v>
      </c>
      <c r="D791" s="392">
        <v>2853</v>
      </c>
      <c r="E791" s="396" t="s">
        <v>5641</v>
      </c>
      <c r="F791" s="400" t="s">
        <v>5305</v>
      </c>
      <c r="G791" s="403" t="s">
        <v>5301</v>
      </c>
      <c r="H791" s="410">
        <v>44.33</v>
      </c>
      <c r="I791" s="414">
        <v>44.33</v>
      </c>
      <c r="J791" s="282">
        <v>44.33</v>
      </c>
      <c r="K791" s="282">
        <v>44.33</v>
      </c>
      <c r="M791" s="283">
        <v>53.41</v>
      </c>
      <c r="N791" s="283">
        <v>53.41</v>
      </c>
      <c r="O791" s="283">
        <v>53.41</v>
      </c>
      <c r="P791" s="283">
        <v>53.41</v>
      </c>
    </row>
    <row r="792" spans="1:16" x14ac:dyDescent="0.3">
      <c r="A792" s="42" t="s">
        <v>3884</v>
      </c>
      <c r="B792" s="254"/>
      <c r="C792" s="266" t="s">
        <v>5285</v>
      </c>
      <c r="D792" s="220">
        <v>2854</v>
      </c>
      <c r="E792" s="212" t="s">
        <v>5642</v>
      </c>
      <c r="F792" s="213" t="s">
        <v>5643</v>
      </c>
      <c r="G792" s="279" t="s">
        <v>5301</v>
      </c>
      <c r="H792" s="282">
        <v>9.24</v>
      </c>
      <c r="I792" s="282">
        <v>9.24</v>
      </c>
      <c r="J792" s="282">
        <v>9.24</v>
      </c>
      <c r="K792" s="282">
        <v>9.24</v>
      </c>
      <c r="M792" s="283">
        <v>11.14</v>
      </c>
      <c r="N792" s="283">
        <v>11.14</v>
      </c>
      <c r="O792" s="283">
        <v>11.14</v>
      </c>
      <c r="P792" s="283">
        <v>11.14</v>
      </c>
    </row>
    <row r="793" spans="1:16" x14ac:dyDescent="0.3">
      <c r="A793" s="42" t="s">
        <v>3885</v>
      </c>
      <c r="B793" s="254"/>
      <c r="C793" s="380" t="s">
        <v>5291</v>
      </c>
      <c r="D793" s="387"/>
      <c r="E793" s="387"/>
      <c r="F793" s="387"/>
      <c r="G793" s="387"/>
      <c r="H793" s="406"/>
      <c r="I793" s="387"/>
      <c r="J793" s="293">
        <v>53.58</v>
      </c>
      <c r="K793" s="293">
        <v>53.58</v>
      </c>
      <c r="O793" s="292">
        <v>64.55</v>
      </c>
      <c r="P793" s="292">
        <v>64.55</v>
      </c>
    </row>
    <row r="794" spans="1:16" x14ac:dyDescent="0.25">
      <c r="A794" s="42" t="s">
        <v>3886</v>
      </c>
      <c r="B794" s="372"/>
      <c r="C794" s="384"/>
      <c r="D794" s="393"/>
      <c r="E794" s="393"/>
      <c r="F794" s="393"/>
      <c r="G794" s="393"/>
      <c r="H794" s="411"/>
      <c r="I794" s="415"/>
      <c r="J794" s="274"/>
      <c r="K794" s="218"/>
    </row>
    <row r="795" spans="1:16" x14ac:dyDescent="0.3">
      <c r="A795" s="42" t="s">
        <v>3887</v>
      </c>
      <c r="B795" s="371">
        <v>635</v>
      </c>
      <c r="C795" s="382" t="s">
        <v>5278</v>
      </c>
      <c r="D795" s="389" t="s">
        <v>132</v>
      </c>
      <c r="E795" s="389" t="s">
        <v>134</v>
      </c>
      <c r="F795" s="389" t="s">
        <v>135</v>
      </c>
      <c r="G795" s="389" t="s">
        <v>5280</v>
      </c>
      <c r="H795" s="409" t="s">
        <v>5281</v>
      </c>
      <c r="I795" s="389"/>
      <c r="J795" s="409" t="s">
        <v>5282</v>
      </c>
      <c r="K795" s="389"/>
    </row>
    <row r="796" spans="1:16" x14ac:dyDescent="0.3">
      <c r="A796" s="42" t="s">
        <v>3888</v>
      </c>
      <c r="B796" s="260"/>
      <c r="C796" s="268"/>
      <c r="D796" s="248"/>
      <c r="E796" s="248"/>
      <c r="F796" s="248"/>
      <c r="G796" s="248"/>
      <c r="H796" s="413" t="s">
        <v>5283</v>
      </c>
      <c r="I796" s="416" t="s">
        <v>5284</v>
      </c>
      <c r="J796" s="413" t="s">
        <v>5283</v>
      </c>
      <c r="K796" s="416" t="s">
        <v>5284</v>
      </c>
    </row>
    <row r="797" spans="1:16" ht="24" x14ac:dyDescent="0.3">
      <c r="A797" s="42" t="s">
        <v>3889</v>
      </c>
      <c r="B797" s="373"/>
      <c r="C797" s="385" t="s">
        <v>197</v>
      </c>
      <c r="D797" s="395" t="s">
        <v>2121</v>
      </c>
      <c r="E797" s="398" t="s">
        <v>5753</v>
      </c>
      <c r="F797" s="401" t="s">
        <v>160</v>
      </c>
      <c r="G797" s="404" t="s">
        <v>56</v>
      </c>
      <c r="H797" s="284">
        <v>0</v>
      </c>
      <c r="I797" s="284">
        <v>0</v>
      </c>
      <c r="J797" s="284">
        <v>147.44999999999999</v>
      </c>
      <c r="K797" s="284">
        <v>149.55000000000001</v>
      </c>
      <c r="M797" s="285"/>
      <c r="N797" s="285"/>
      <c r="O797" s="285">
        <v>177.64</v>
      </c>
      <c r="P797" s="285">
        <v>180.17</v>
      </c>
    </row>
    <row r="798" spans="1:16" x14ac:dyDescent="0.3">
      <c r="A798" s="42" t="s">
        <v>3890</v>
      </c>
      <c r="B798" s="253"/>
      <c r="C798" s="266" t="s">
        <v>5285</v>
      </c>
      <c r="D798" s="211">
        <v>12</v>
      </c>
      <c r="E798" s="212" t="s">
        <v>5341</v>
      </c>
      <c r="F798" s="213" t="s">
        <v>86</v>
      </c>
      <c r="G798" s="279" t="s">
        <v>5644</v>
      </c>
      <c r="H798" s="282">
        <v>15.99</v>
      </c>
      <c r="I798" s="282">
        <v>18.510000000000002</v>
      </c>
      <c r="J798" s="282">
        <v>8</v>
      </c>
      <c r="K798" s="282">
        <v>9.25</v>
      </c>
      <c r="M798" s="283">
        <v>19.27</v>
      </c>
      <c r="N798" s="283">
        <v>22.3</v>
      </c>
      <c r="O798" s="283">
        <v>9.64</v>
      </c>
      <c r="P798" s="283">
        <v>11.15</v>
      </c>
    </row>
    <row r="799" spans="1:16" x14ac:dyDescent="0.3">
      <c r="A799" s="42" t="s">
        <v>3891</v>
      </c>
      <c r="B799" s="254"/>
      <c r="C799" s="266" t="s">
        <v>5285</v>
      </c>
      <c r="D799" s="211">
        <v>8</v>
      </c>
      <c r="E799" s="212" t="s">
        <v>5302</v>
      </c>
      <c r="F799" s="213" t="s">
        <v>86</v>
      </c>
      <c r="G799" s="279" t="s">
        <v>5644</v>
      </c>
      <c r="H799" s="282">
        <v>10.8</v>
      </c>
      <c r="I799" s="282">
        <v>12.5</v>
      </c>
      <c r="J799" s="282">
        <v>5.4</v>
      </c>
      <c r="K799" s="282">
        <v>6.25</v>
      </c>
      <c r="M799" s="283">
        <v>13.02</v>
      </c>
      <c r="N799" s="283">
        <v>15.06</v>
      </c>
      <c r="O799" s="283">
        <v>6.51</v>
      </c>
      <c r="P799" s="283">
        <v>7.53</v>
      </c>
    </row>
    <row r="800" spans="1:16" x14ac:dyDescent="0.3">
      <c r="A800" s="42" t="s">
        <v>3892</v>
      </c>
      <c r="B800" s="254"/>
      <c r="C800" s="380" t="s">
        <v>5290</v>
      </c>
      <c r="D800" s="387"/>
      <c r="E800" s="387"/>
      <c r="F800" s="387"/>
      <c r="G800" s="387"/>
      <c r="H800" s="406"/>
      <c r="I800" s="387"/>
      <c r="J800" s="293">
        <v>13.4</v>
      </c>
      <c r="K800" s="293">
        <v>15.5</v>
      </c>
      <c r="O800" s="292">
        <v>16.149999999999999</v>
      </c>
      <c r="P800" s="292">
        <v>18.68</v>
      </c>
    </row>
    <row r="801" spans="1:16" x14ac:dyDescent="0.3">
      <c r="A801" s="42" t="s">
        <v>3893</v>
      </c>
      <c r="B801" s="254"/>
      <c r="C801" s="383" t="s">
        <v>5285</v>
      </c>
      <c r="D801" s="390" t="s">
        <v>5645</v>
      </c>
      <c r="E801" s="396" t="s">
        <v>5646</v>
      </c>
      <c r="F801" s="400" t="s">
        <v>5305</v>
      </c>
      <c r="G801" s="403" t="s">
        <v>5301</v>
      </c>
      <c r="H801" s="410">
        <v>124.51</v>
      </c>
      <c r="I801" s="414">
        <v>124.51</v>
      </c>
      <c r="J801" s="282">
        <v>124.51</v>
      </c>
      <c r="K801" s="282">
        <v>124.51</v>
      </c>
      <c r="M801" s="283">
        <v>150</v>
      </c>
      <c r="N801" s="283">
        <v>150</v>
      </c>
      <c r="O801" s="283">
        <v>150</v>
      </c>
      <c r="P801" s="283">
        <v>150</v>
      </c>
    </row>
    <row r="802" spans="1:16" ht="36" x14ac:dyDescent="0.3">
      <c r="A802" s="42" t="s">
        <v>3894</v>
      </c>
      <c r="B802" s="254"/>
      <c r="C802" s="266" t="s">
        <v>5342</v>
      </c>
      <c r="D802" s="210" t="s">
        <v>5647</v>
      </c>
      <c r="E802" s="216" t="s">
        <v>5754</v>
      </c>
      <c r="F802" s="213" t="s">
        <v>160</v>
      </c>
      <c r="G802" s="279" t="s">
        <v>5301</v>
      </c>
      <c r="H802" s="282">
        <v>134.05000000000001</v>
      </c>
      <c r="I802" s="282">
        <v>134.05000000000001</v>
      </c>
      <c r="J802" s="282">
        <v>134.05000000000001</v>
      </c>
      <c r="K802" s="282">
        <v>134.05000000000001</v>
      </c>
      <c r="M802" s="283">
        <v>161.49</v>
      </c>
      <c r="N802" s="283">
        <v>161.49</v>
      </c>
      <c r="O802" s="283">
        <v>161.49</v>
      </c>
      <c r="P802" s="283">
        <v>161.49</v>
      </c>
    </row>
    <row r="803" spans="1:16" x14ac:dyDescent="0.3">
      <c r="A803" s="42" t="s">
        <v>3895</v>
      </c>
      <c r="B803" s="254"/>
      <c r="C803" s="380" t="s">
        <v>5291</v>
      </c>
      <c r="D803" s="387"/>
      <c r="E803" s="387"/>
      <c r="F803" s="387"/>
      <c r="G803" s="387"/>
      <c r="H803" s="406"/>
      <c r="I803" s="387"/>
      <c r="J803" s="293">
        <v>134.05000000000001</v>
      </c>
      <c r="K803" s="293">
        <v>134.05000000000001</v>
      </c>
      <c r="O803" s="292">
        <v>161.49</v>
      </c>
      <c r="P803" s="292">
        <v>161.49</v>
      </c>
    </row>
    <row r="804" spans="1:16" x14ac:dyDescent="0.25">
      <c r="A804" s="42" t="s">
        <v>3896</v>
      </c>
      <c r="B804" s="372"/>
      <c r="C804" s="384"/>
      <c r="D804" s="393"/>
      <c r="E804" s="393"/>
      <c r="F804" s="393"/>
      <c r="G804" s="393"/>
      <c r="H804" s="411"/>
      <c r="I804" s="415"/>
      <c r="J804" s="274"/>
      <c r="K804" s="218"/>
    </row>
    <row r="805" spans="1:16" x14ac:dyDescent="0.3">
      <c r="A805" s="42" t="s">
        <v>3897</v>
      </c>
      <c r="B805" s="371">
        <v>641</v>
      </c>
      <c r="C805" s="382" t="s">
        <v>5278</v>
      </c>
      <c r="D805" s="389" t="s">
        <v>132</v>
      </c>
      <c r="E805" s="389" t="s">
        <v>134</v>
      </c>
      <c r="F805" s="389" t="s">
        <v>135</v>
      </c>
      <c r="G805" s="389" t="s">
        <v>5280</v>
      </c>
      <c r="H805" s="409" t="s">
        <v>5281</v>
      </c>
      <c r="I805" s="389"/>
      <c r="J805" s="409" t="s">
        <v>5282</v>
      </c>
      <c r="K805" s="389"/>
    </row>
    <row r="806" spans="1:16" x14ac:dyDescent="0.3">
      <c r="A806" s="42" t="s">
        <v>3898</v>
      </c>
      <c r="B806" s="260"/>
      <c r="C806" s="268"/>
      <c r="D806" s="248"/>
      <c r="E806" s="248"/>
      <c r="F806" s="248"/>
      <c r="G806" s="248"/>
      <c r="H806" s="413" t="s">
        <v>5283</v>
      </c>
      <c r="I806" s="416" t="s">
        <v>5284</v>
      </c>
      <c r="J806" s="413" t="s">
        <v>5283</v>
      </c>
      <c r="K806" s="416" t="s">
        <v>5284</v>
      </c>
    </row>
    <row r="807" spans="1:16" ht="24" x14ac:dyDescent="0.3">
      <c r="A807" s="42" t="s">
        <v>3899</v>
      </c>
      <c r="B807" s="373"/>
      <c r="C807" s="385" t="s">
        <v>197</v>
      </c>
      <c r="D807" s="395" t="s">
        <v>2124</v>
      </c>
      <c r="E807" s="398" t="s">
        <v>5755</v>
      </c>
      <c r="F807" s="401" t="s">
        <v>160</v>
      </c>
      <c r="G807" s="404" t="s">
        <v>56</v>
      </c>
      <c r="H807" s="284">
        <v>0</v>
      </c>
      <c r="I807" s="284">
        <v>0</v>
      </c>
      <c r="J807" s="284">
        <v>3.75</v>
      </c>
      <c r="K807" s="284">
        <v>3.9400000000000004</v>
      </c>
      <c r="M807" s="285"/>
      <c r="N807" s="285"/>
      <c r="O807" s="285">
        <v>4.5199999999999996</v>
      </c>
      <c r="P807" s="285">
        <v>4.76</v>
      </c>
    </row>
    <row r="808" spans="1:16" x14ac:dyDescent="0.3">
      <c r="A808" s="42" t="s">
        <v>3900</v>
      </c>
      <c r="B808" s="253"/>
      <c r="C808" s="266" t="s">
        <v>5285</v>
      </c>
      <c r="D808" s="211">
        <v>18</v>
      </c>
      <c r="E808" s="212" t="s">
        <v>5557</v>
      </c>
      <c r="F808" s="213" t="s">
        <v>86</v>
      </c>
      <c r="G808" s="279" t="s">
        <v>5564</v>
      </c>
      <c r="H808" s="282">
        <v>15.99</v>
      </c>
      <c r="I808" s="282">
        <v>18.510000000000002</v>
      </c>
      <c r="J808" s="282">
        <v>1.27</v>
      </c>
      <c r="K808" s="282">
        <v>1.47</v>
      </c>
      <c r="M808" s="283">
        <v>19.27</v>
      </c>
      <c r="N808" s="283">
        <v>22.3</v>
      </c>
      <c r="O808" s="283">
        <v>1.54</v>
      </c>
      <c r="P808" s="283">
        <v>1.78</v>
      </c>
    </row>
    <row r="809" spans="1:16" x14ac:dyDescent="0.3">
      <c r="A809" s="42" t="s">
        <v>3901</v>
      </c>
      <c r="B809" s="254"/>
      <c r="C809" s="380" t="s">
        <v>5290</v>
      </c>
      <c r="D809" s="387"/>
      <c r="E809" s="387"/>
      <c r="F809" s="387"/>
      <c r="G809" s="387"/>
      <c r="H809" s="406"/>
      <c r="I809" s="387"/>
      <c r="J809" s="293">
        <v>1.27</v>
      </c>
      <c r="K809" s="293">
        <v>1.47</v>
      </c>
      <c r="O809" s="292">
        <v>1.54</v>
      </c>
      <c r="P809" s="292">
        <v>1.78</v>
      </c>
    </row>
    <row r="810" spans="1:16" x14ac:dyDescent="0.3">
      <c r="A810" s="42" t="s">
        <v>3902</v>
      </c>
      <c r="B810" s="254"/>
      <c r="C810" s="383" t="s">
        <v>5342</v>
      </c>
      <c r="D810" s="390" t="s">
        <v>5648</v>
      </c>
      <c r="E810" s="396" t="s">
        <v>5649</v>
      </c>
      <c r="F810" s="400" t="s">
        <v>172</v>
      </c>
      <c r="G810" s="403" t="s">
        <v>5650</v>
      </c>
      <c r="H810" s="410">
        <v>34.880000000000003</v>
      </c>
      <c r="I810" s="414">
        <v>34.880000000000003</v>
      </c>
      <c r="J810" s="282">
        <v>2.4700000000000002</v>
      </c>
      <c r="K810" s="282">
        <v>2.4700000000000002</v>
      </c>
      <c r="M810" s="283">
        <v>42.03</v>
      </c>
      <c r="N810" s="283">
        <v>42.03</v>
      </c>
      <c r="O810" s="283">
        <v>2.98</v>
      </c>
      <c r="P810" s="283">
        <v>2.98</v>
      </c>
    </row>
    <row r="811" spans="1:16" x14ac:dyDescent="0.3">
      <c r="A811" s="42" t="s">
        <v>3903</v>
      </c>
      <c r="B811" s="254"/>
      <c r="C811" s="380" t="s">
        <v>5291</v>
      </c>
      <c r="D811" s="387"/>
      <c r="E811" s="387"/>
      <c r="F811" s="387"/>
      <c r="G811" s="387"/>
      <c r="H811" s="406"/>
      <c r="I811" s="387"/>
      <c r="J811" s="293">
        <v>2.4700000000000002</v>
      </c>
      <c r="K811" s="293">
        <v>2.4700000000000002</v>
      </c>
      <c r="O811" s="292">
        <v>2.98</v>
      </c>
      <c r="P811" s="292">
        <v>2.98</v>
      </c>
    </row>
    <row r="812" spans="1:16" x14ac:dyDescent="0.25">
      <c r="A812" s="42" t="s">
        <v>3904</v>
      </c>
      <c r="B812" s="372"/>
      <c r="C812" s="384"/>
      <c r="D812" s="393"/>
      <c r="E812" s="393"/>
      <c r="F812" s="393"/>
      <c r="G812" s="393"/>
      <c r="H812" s="411"/>
      <c r="I812" s="415"/>
      <c r="J812" s="274"/>
      <c r="K812" s="218"/>
    </row>
    <row r="813" spans="1:16" x14ac:dyDescent="0.3">
      <c r="A813" s="42" t="s">
        <v>3905</v>
      </c>
      <c r="B813" s="371">
        <v>663</v>
      </c>
      <c r="C813" s="382" t="s">
        <v>5278</v>
      </c>
      <c r="D813" s="389" t="s">
        <v>132</v>
      </c>
      <c r="E813" s="389" t="s">
        <v>134</v>
      </c>
      <c r="F813" s="389" t="s">
        <v>135</v>
      </c>
      <c r="G813" s="389" t="s">
        <v>5280</v>
      </c>
      <c r="H813" s="409" t="s">
        <v>5281</v>
      </c>
      <c r="I813" s="389"/>
      <c r="J813" s="409" t="s">
        <v>5282</v>
      </c>
      <c r="K813" s="389"/>
    </row>
    <row r="814" spans="1:16" x14ac:dyDescent="0.3">
      <c r="A814" s="42" t="s">
        <v>3906</v>
      </c>
      <c r="B814" s="260"/>
      <c r="C814" s="268"/>
      <c r="D814" s="248"/>
      <c r="E814" s="248"/>
      <c r="F814" s="248"/>
      <c r="G814" s="248"/>
      <c r="H814" s="413" t="s">
        <v>5283</v>
      </c>
      <c r="I814" s="416" t="s">
        <v>5284</v>
      </c>
      <c r="J814" s="413" t="s">
        <v>5283</v>
      </c>
      <c r="K814" s="416" t="s">
        <v>5284</v>
      </c>
    </row>
    <row r="815" spans="1:16" x14ac:dyDescent="0.3">
      <c r="A815" s="42" t="s">
        <v>3907</v>
      </c>
      <c r="B815" s="373"/>
      <c r="C815" s="385" t="s">
        <v>197</v>
      </c>
      <c r="D815" s="395" t="s">
        <v>1254</v>
      </c>
      <c r="E815" s="397" t="s">
        <v>1255</v>
      </c>
      <c r="F815" s="401" t="s">
        <v>160</v>
      </c>
      <c r="G815" s="404" t="s">
        <v>56</v>
      </c>
      <c r="H815" s="284">
        <v>0</v>
      </c>
      <c r="I815" s="284">
        <v>0</v>
      </c>
      <c r="J815" s="284">
        <v>22.85</v>
      </c>
      <c r="K815" s="284">
        <v>23.9</v>
      </c>
      <c r="M815" s="285"/>
      <c r="N815" s="285"/>
      <c r="O815" s="285">
        <v>27.53</v>
      </c>
      <c r="P815" s="285">
        <v>28.8</v>
      </c>
    </row>
    <row r="816" spans="1:16" x14ac:dyDescent="0.3">
      <c r="A816" s="42" t="s">
        <v>3908</v>
      </c>
      <c r="B816" s="253"/>
      <c r="C816" s="266" t="s">
        <v>5285</v>
      </c>
      <c r="D816" s="211">
        <v>8</v>
      </c>
      <c r="E816" s="212" t="s">
        <v>5302</v>
      </c>
      <c r="F816" s="213" t="s">
        <v>86</v>
      </c>
      <c r="G816" s="279" t="s">
        <v>5420</v>
      </c>
      <c r="H816" s="282">
        <v>10.8</v>
      </c>
      <c r="I816" s="282">
        <v>12.5</v>
      </c>
      <c r="J816" s="282">
        <v>2.7</v>
      </c>
      <c r="K816" s="282">
        <v>3.12</v>
      </c>
      <c r="M816" s="283">
        <v>13.02</v>
      </c>
      <c r="N816" s="283">
        <v>15.06</v>
      </c>
      <c r="O816" s="283">
        <v>3.26</v>
      </c>
      <c r="P816" s="283">
        <v>3.77</v>
      </c>
    </row>
    <row r="817" spans="1:16" x14ac:dyDescent="0.3">
      <c r="A817" s="42" t="s">
        <v>3909</v>
      </c>
      <c r="B817" s="254"/>
      <c r="C817" s="266" t="s">
        <v>5285</v>
      </c>
      <c r="D817" s="211">
        <v>12</v>
      </c>
      <c r="E817" s="212" t="s">
        <v>5341</v>
      </c>
      <c r="F817" s="213" t="s">
        <v>86</v>
      </c>
      <c r="G817" s="279" t="s">
        <v>5420</v>
      </c>
      <c r="H817" s="282">
        <v>15.99</v>
      </c>
      <c r="I817" s="282">
        <v>18.510000000000002</v>
      </c>
      <c r="J817" s="282">
        <v>4</v>
      </c>
      <c r="K817" s="282">
        <v>4.63</v>
      </c>
      <c r="M817" s="283">
        <v>19.27</v>
      </c>
      <c r="N817" s="283">
        <v>22.3</v>
      </c>
      <c r="O817" s="283">
        <v>4.82</v>
      </c>
      <c r="P817" s="283">
        <v>5.58</v>
      </c>
    </row>
    <row r="818" spans="1:16" x14ac:dyDescent="0.3">
      <c r="A818" s="42" t="s">
        <v>3910</v>
      </c>
      <c r="B818" s="254"/>
      <c r="C818" s="380" t="s">
        <v>5290</v>
      </c>
      <c r="D818" s="387"/>
      <c r="E818" s="387"/>
      <c r="F818" s="387"/>
      <c r="G818" s="387"/>
      <c r="H818" s="406"/>
      <c r="I818" s="387"/>
      <c r="J818" s="293">
        <v>6.7</v>
      </c>
      <c r="K818" s="293">
        <v>7.76</v>
      </c>
      <c r="O818" s="292">
        <v>8.08</v>
      </c>
      <c r="P818" s="292">
        <v>9.35</v>
      </c>
    </row>
    <row r="819" spans="1:16" x14ac:dyDescent="0.3">
      <c r="A819" s="42" t="s">
        <v>3911</v>
      </c>
      <c r="B819" s="254"/>
      <c r="C819" s="383" t="s">
        <v>5295</v>
      </c>
      <c r="D819" s="391">
        <v>402</v>
      </c>
      <c r="E819" s="396" t="s">
        <v>5651</v>
      </c>
      <c r="F819" s="400" t="s">
        <v>160</v>
      </c>
      <c r="G819" s="403" t="s">
        <v>5301</v>
      </c>
      <c r="H819" s="410">
        <v>16.14</v>
      </c>
      <c r="I819" s="414">
        <v>16.14</v>
      </c>
      <c r="J819" s="282">
        <v>16.14</v>
      </c>
      <c r="K819" s="282">
        <v>16.14</v>
      </c>
      <c r="M819" s="283">
        <v>19.45</v>
      </c>
      <c r="N819" s="283">
        <v>19.45</v>
      </c>
      <c r="O819" s="283">
        <v>19.45</v>
      </c>
      <c r="P819" s="283">
        <v>19.45</v>
      </c>
    </row>
    <row r="820" spans="1:16" x14ac:dyDescent="0.3">
      <c r="A820" s="42" t="s">
        <v>3912</v>
      </c>
      <c r="B820" s="254"/>
      <c r="C820" s="380" t="s">
        <v>5291</v>
      </c>
      <c r="D820" s="387"/>
      <c r="E820" s="387"/>
      <c r="F820" s="387"/>
      <c r="G820" s="387"/>
      <c r="H820" s="406"/>
      <c r="I820" s="387"/>
      <c r="J820" s="293">
        <v>16.14</v>
      </c>
      <c r="K820" s="293">
        <v>16.14</v>
      </c>
      <c r="O820" s="292">
        <v>19.45</v>
      </c>
      <c r="P820" s="292">
        <v>19.45</v>
      </c>
    </row>
    <row r="821" spans="1:16" x14ac:dyDescent="0.25">
      <c r="A821" s="42" t="s">
        <v>3913</v>
      </c>
      <c r="B821" s="372"/>
      <c r="C821" s="384"/>
      <c r="D821" s="393"/>
      <c r="E821" s="393"/>
      <c r="F821" s="393"/>
      <c r="G821" s="393"/>
      <c r="H821" s="411"/>
      <c r="I821" s="415"/>
      <c r="J821" s="274"/>
      <c r="K821" s="218"/>
    </row>
    <row r="822" spans="1:16" x14ac:dyDescent="0.3">
      <c r="A822" s="42" t="s">
        <v>3914</v>
      </c>
      <c r="B822" s="371">
        <v>693</v>
      </c>
      <c r="C822" s="382" t="s">
        <v>5278</v>
      </c>
      <c r="D822" s="389" t="s">
        <v>132</v>
      </c>
      <c r="E822" s="389" t="s">
        <v>134</v>
      </c>
      <c r="F822" s="389" t="s">
        <v>135</v>
      </c>
      <c r="G822" s="389" t="s">
        <v>5280</v>
      </c>
      <c r="H822" s="409" t="s">
        <v>5281</v>
      </c>
      <c r="I822" s="389"/>
      <c r="J822" s="409" t="s">
        <v>5282</v>
      </c>
      <c r="K822" s="389"/>
    </row>
    <row r="823" spans="1:16" x14ac:dyDescent="0.3">
      <c r="A823" s="42" t="s">
        <v>3915</v>
      </c>
      <c r="B823" s="260"/>
      <c r="C823" s="268"/>
      <c r="D823" s="248"/>
      <c r="E823" s="248"/>
      <c r="F823" s="248"/>
      <c r="G823" s="248"/>
      <c r="H823" s="413" t="s">
        <v>5283</v>
      </c>
      <c r="I823" s="416" t="s">
        <v>5284</v>
      </c>
      <c r="J823" s="413" t="s">
        <v>5283</v>
      </c>
      <c r="K823" s="416" t="s">
        <v>5284</v>
      </c>
    </row>
    <row r="824" spans="1:16" ht="24" x14ac:dyDescent="0.3">
      <c r="A824" s="42" t="s">
        <v>3916</v>
      </c>
      <c r="B824" s="373"/>
      <c r="C824" s="385" t="s">
        <v>197</v>
      </c>
      <c r="D824" s="395" t="s">
        <v>387</v>
      </c>
      <c r="E824" s="398" t="s">
        <v>5756</v>
      </c>
      <c r="F824" s="401" t="s">
        <v>160</v>
      </c>
      <c r="G824" s="404" t="s">
        <v>56</v>
      </c>
      <c r="H824" s="284">
        <v>0</v>
      </c>
      <c r="I824" s="284">
        <v>0</v>
      </c>
      <c r="J824" s="284">
        <v>86.13</v>
      </c>
      <c r="K824" s="284">
        <v>87.75</v>
      </c>
      <c r="M824" s="285"/>
      <c r="N824" s="285"/>
      <c r="O824" s="285">
        <v>103.76</v>
      </c>
      <c r="P824" s="285">
        <v>105.72</v>
      </c>
    </row>
    <row r="825" spans="1:16" x14ac:dyDescent="0.3">
      <c r="A825" s="42" t="s">
        <v>3917</v>
      </c>
      <c r="B825" s="253"/>
      <c r="C825" s="266" t="s">
        <v>5285</v>
      </c>
      <c r="D825" s="211">
        <v>8</v>
      </c>
      <c r="E825" s="212" t="s">
        <v>5302</v>
      </c>
      <c r="F825" s="213" t="s">
        <v>86</v>
      </c>
      <c r="G825" s="279" t="s">
        <v>5652</v>
      </c>
      <c r="H825" s="282">
        <v>10.8</v>
      </c>
      <c r="I825" s="282">
        <v>12.5</v>
      </c>
      <c r="J825" s="282">
        <v>4.17</v>
      </c>
      <c r="K825" s="282">
        <v>4.83</v>
      </c>
      <c r="M825" s="283">
        <v>13.02</v>
      </c>
      <c r="N825" s="283">
        <v>15.06</v>
      </c>
      <c r="O825" s="283">
        <v>5.03</v>
      </c>
      <c r="P825" s="283">
        <v>5.82</v>
      </c>
    </row>
    <row r="826" spans="1:16" x14ac:dyDescent="0.3">
      <c r="A826" s="42" t="s">
        <v>3918</v>
      </c>
      <c r="B826" s="254"/>
      <c r="C826" s="266" t="s">
        <v>5285</v>
      </c>
      <c r="D826" s="211">
        <v>12</v>
      </c>
      <c r="E826" s="212" t="s">
        <v>5341</v>
      </c>
      <c r="F826" s="213" t="s">
        <v>86</v>
      </c>
      <c r="G826" s="279" t="s">
        <v>5652</v>
      </c>
      <c r="H826" s="282">
        <v>15.99</v>
      </c>
      <c r="I826" s="282">
        <v>18.510000000000002</v>
      </c>
      <c r="J826" s="282">
        <v>6.18</v>
      </c>
      <c r="K826" s="282">
        <v>7.15</v>
      </c>
      <c r="M826" s="283">
        <v>19.27</v>
      </c>
      <c r="N826" s="283">
        <v>22.3</v>
      </c>
      <c r="O826" s="283">
        <v>7.45</v>
      </c>
      <c r="P826" s="283">
        <v>8.6199999999999992</v>
      </c>
    </row>
    <row r="827" spans="1:16" x14ac:dyDescent="0.3">
      <c r="A827" s="42" t="s">
        <v>3919</v>
      </c>
      <c r="B827" s="254"/>
      <c r="C827" s="380" t="s">
        <v>5290</v>
      </c>
      <c r="D827" s="387"/>
      <c r="E827" s="387"/>
      <c r="F827" s="387"/>
      <c r="G827" s="387"/>
      <c r="H827" s="406"/>
      <c r="I827" s="387"/>
      <c r="J827" s="293">
        <v>10.35</v>
      </c>
      <c r="K827" s="293">
        <v>11.98</v>
      </c>
      <c r="O827" s="292">
        <v>12.48</v>
      </c>
      <c r="P827" s="292">
        <v>14.44</v>
      </c>
    </row>
    <row r="828" spans="1:16" ht="24" x14ac:dyDescent="0.3">
      <c r="A828" s="42" t="s">
        <v>3920</v>
      </c>
      <c r="B828" s="254"/>
      <c r="C828" s="383" t="s">
        <v>5342</v>
      </c>
      <c r="D828" s="390" t="s">
        <v>5653</v>
      </c>
      <c r="E828" s="399" t="s">
        <v>5757</v>
      </c>
      <c r="F828" s="400" t="s">
        <v>160</v>
      </c>
      <c r="G828" s="403" t="s">
        <v>5301</v>
      </c>
      <c r="H828" s="410">
        <v>75.77</v>
      </c>
      <c r="I828" s="414">
        <v>75.77</v>
      </c>
      <c r="J828" s="282">
        <v>75.77</v>
      </c>
      <c r="K828" s="282">
        <v>75.77</v>
      </c>
      <c r="M828" s="283">
        <v>91.28</v>
      </c>
      <c r="N828" s="283">
        <v>91.28</v>
      </c>
      <c r="O828" s="283">
        <v>91.28</v>
      </c>
      <c r="P828" s="283">
        <v>91.28</v>
      </c>
    </row>
    <row r="829" spans="1:16" x14ac:dyDescent="0.3">
      <c r="A829" s="42" t="s">
        <v>3921</v>
      </c>
      <c r="B829" s="254"/>
      <c r="C829" s="380" t="s">
        <v>5291</v>
      </c>
      <c r="D829" s="387"/>
      <c r="E829" s="387"/>
      <c r="F829" s="387"/>
      <c r="G829" s="387"/>
      <c r="H829" s="406"/>
      <c r="I829" s="387"/>
      <c r="J829" s="293">
        <v>75.77</v>
      </c>
      <c r="K829" s="293">
        <v>75.77</v>
      </c>
      <c r="O829" s="292">
        <v>91.28</v>
      </c>
      <c r="P829" s="292">
        <v>91.28</v>
      </c>
    </row>
    <row r="830" spans="1:16" x14ac:dyDescent="0.25">
      <c r="A830" s="42" t="s">
        <v>3922</v>
      </c>
      <c r="B830" s="372"/>
      <c r="C830" s="384"/>
      <c r="D830" s="393"/>
      <c r="E830" s="393"/>
      <c r="F830" s="393"/>
      <c r="G830" s="393"/>
      <c r="H830" s="411"/>
      <c r="I830" s="415"/>
      <c r="J830" s="274"/>
      <c r="K830" s="218"/>
    </row>
    <row r="831" spans="1:16" x14ac:dyDescent="0.3">
      <c r="A831" s="42" t="s">
        <v>3923</v>
      </c>
      <c r="B831" s="371">
        <v>699</v>
      </c>
      <c r="C831" s="382" t="s">
        <v>5278</v>
      </c>
      <c r="D831" s="389" t="s">
        <v>132</v>
      </c>
      <c r="E831" s="389" t="s">
        <v>134</v>
      </c>
      <c r="F831" s="389" t="s">
        <v>135</v>
      </c>
      <c r="G831" s="389" t="s">
        <v>5280</v>
      </c>
      <c r="H831" s="409" t="s">
        <v>5281</v>
      </c>
      <c r="I831" s="389"/>
      <c r="J831" s="409" t="s">
        <v>5282</v>
      </c>
      <c r="K831" s="389"/>
    </row>
    <row r="832" spans="1:16" x14ac:dyDescent="0.3">
      <c r="A832" s="42" t="s">
        <v>3924</v>
      </c>
      <c r="B832" s="260"/>
      <c r="C832" s="268"/>
      <c r="D832" s="248"/>
      <c r="E832" s="248"/>
      <c r="F832" s="248"/>
      <c r="G832" s="248"/>
      <c r="H832" s="413" t="s">
        <v>5283</v>
      </c>
      <c r="I832" s="416" t="s">
        <v>5284</v>
      </c>
      <c r="J832" s="413" t="s">
        <v>5283</v>
      </c>
      <c r="K832" s="416" t="s">
        <v>5284</v>
      </c>
    </row>
    <row r="833" spans="1:16" ht="36" x14ac:dyDescent="0.3">
      <c r="A833" s="42" t="s">
        <v>3925</v>
      </c>
      <c r="B833" s="373"/>
      <c r="C833" s="421" t="s">
        <v>197</v>
      </c>
      <c r="D833" s="422" t="s">
        <v>2884</v>
      </c>
      <c r="E833" s="398" t="s">
        <v>5758</v>
      </c>
      <c r="F833" s="424" t="s">
        <v>160</v>
      </c>
      <c r="G833" s="404" t="s">
        <v>56</v>
      </c>
      <c r="H833" s="284">
        <v>0</v>
      </c>
      <c r="I833" s="284">
        <v>0</v>
      </c>
      <c r="J833" s="284">
        <v>972.52</v>
      </c>
      <c r="K833" s="284">
        <v>985.3</v>
      </c>
      <c r="M833" s="285"/>
      <c r="N833" s="285"/>
      <c r="O833" s="285">
        <v>1171.57</v>
      </c>
      <c r="P833" s="285">
        <v>1186.98</v>
      </c>
    </row>
    <row r="834" spans="1:16" x14ac:dyDescent="0.3">
      <c r="A834" s="42" t="s">
        <v>3926</v>
      </c>
      <c r="B834" s="253"/>
      <c r="C834" s="266" t="s">
        <v>5285</v>
      </c>
      <c r="D834" s="211">
        <v>8</v>
      </c>
      <c r="E834" s="212" t="s">
        <v>5302</v>
      </c>
      <c r="F834" s="213" t="s">
        <v>86</v>
      </c>
      <c r="G834" s="279" t="s">
        <v>5654</v>
      </c>
      <c r="H834" s="282">
        <v>10.8</v>
      </c>
      <c r="I834" s="282">
        <v>12.5</v>
      </c>
      <c r="J834" s="282">
        <v>13.69</v>
      </c>
      <c r="K834" s="282">
        <v>15.83</v>
      </c>
      <c r="M834" s="283">
        <v>13.02</v>
      </c>
      <c r="N834" s="283">
        <v>15.06</v>
      </c>
      <c r="O834" s="283">
        <v>16.5</v>
      </c>
      <c r="P834" s="283">
        <v>19.079999999999998</v>
      </c>
    </row>
    <row r="835" spans="1:16" x14ac:dyDescent="0.3">
      <c r="A835" s="42" t="s">
        <v>3927</v>
      </c>
      <c r="B835" s="254"/>
      <c r="C835" s="266" t="s">
        <v>5285</v>
      </c>
      <c r="D835" s="211">
        <v>10</v>
      </c>
      <c r="E835" s="212" t="s">
        <v>5362</v>
      </c>
      <c r="F835" s="213" t="s">
        <v>86</v>
      </c>
      <c r="G835" s="279" t="s">
        <v>5655</v>
      </c>
      <c r="H835" s="282">
        <v>15.99</v>
      </c>
      <c r="I835" s="282">
        <v>18.510000000000002</v>
      </c>
      <c r="J835" s="282">
        <v>1.43</v>
      </c>
      <c r="K835" s="282">
        <v>1.66</v>
      </c>
      <c r="M835" s="283">
        <v>19.27</v>
      </c>
      <c r="N835" s="283">
        <v>22.3</v>
      </c>
      <c r="O835" s="283">
        <v>1.73</v>
      </c>
      <c r="P835" s="283">
        <v>2</v>
      </c>
    </row>
    <row r="836" spans="1:16" x14ac:dyDescent="0.3">
      <c r="A836" s="42" t="s">
        <v>3928</v>
      </c>
      <c r="B836" s="254"/>
      <c r="C836" s="266" t="s">
        <v>5285</v>
      </c>
      <c r="D836" s="211">
        <v>6</v>
      </c>
      <c r="E836" s="212" t="s">
        <v>5293</v>
      </c>
      <c r="F836" s="213" t="s">
        <v>86</v>
      </c>
      <c r="G836" s="279" t="s">
        <v>5656</v>
      </c>
      <c r="H836" s="282">
        <v>15.99</v>
      </c>
      <c r="I836" s="282">
        <v>18.510000000000002</v>
      </c>
      <c r="J836" s="282">
        <v>4.4400000000000004</v>
      </c>
      <c r="K836" s="282">
        <v>5.15</v>
      </c>
      <c r="M836" s="283">
        <v>19.27</v>
      </c>
      <c r="N836" s="283">
        <v>22.3</v>
      </c>
      <c r="O836" s="283">
        <v>5.36</v>
      </c>
      <c r="P836" s="283">
        <v>6.21</v>
      </c>
    </row>
    <row r="837" spans="1:16" x14ac:dyDescent="0.3">
      <c r="A837" s="42" t="s">
        <v>3929</v>
      </c>
      <c r="B837" s="254"/>
      <c r="C837" s="266" t="s">
        <v>5285</v>
      </c>
      <c r="D837" s="211">
        <v>12</v>
      </c>
      <c r="E837" s="212" t="s">
        <v>5341</v>
      </c>
      <c r="F837" s="213" t="s">
        <v>86</v>
      </c>
      <c r="G837" s="279" t="s">
        <v>5657</v>
      </c>
      <c r="H837" s="282">
        <v>15.99</v>
      </c>
      <c r="I837" s="282">
        <v>18.510000000000002</v>
      </c>
      <c r="J837" s="282">
        <v>14.31</v>
      </c>
      <c r="K837" s="282">
        <v>16.559999999999999</v>
      </c>
      <c r="M837" s="283">
        <v>19.27</v>
      </c>
      <c r="N837" s="283">
        <v>22.3</v>
      </c>
      <c r="O837" s="283">
        <v>17.25</v>
      </c>
      <c r="P837" s="283">
        <v>19.96</v>
      </c>
    </row>
    <row r="838" spans="1:16" x14ac:dyDescent="0.3">
      <c r="A838" s="42" t="s">
        <v>3930</v>
      </c>
      <c r="B838" s="254"/>
      <c r="C838" s="266" t="s">
        <v>5285</v>
      </c>
      <c r="D838" s="211">
        <v>5</v>
      </c>
      <c r="E838" s="212" t="s">
        <v>5286</v>
      </c>
      <c r="F838" s="213" t="s">
        <v>86</v>
      </c>
      <c r="G838" s="279" t="s">
        <v>5658</v>
      </c>
      <c r="H838" s="282">
        <v>9.57</v>
      </c>
      <c r="I838" s="282">
        <v>11.07</v>
      </c>
      <c r="J838" s="282">
        <v>33.14</v>
      </c>
      <c r="K838" s="282">
        <v>38.35</v>
      </c>
      <c r="M838" s="283">
        <v>11.53</v>
      </c>
      <c r="N838" s="283">
        <v>13.34</v>
      </c>
      <c r="O838" s="283">
        <v>39.93</v>
      </c>
      <c r="P838" s="283">
        <v>46.2</v>
      </c>
    </row>
    <row r="839" spans="1:16" x14ac:dyDescent="0.3">
      <c r="A839" s="42" t="s">
        <v>3931</v>
      </c>
      <c r="B839" s="254"/>
      <c r="C839" s="266" t="s">
        <v>5285</v>
      </c>
      <c r="D839" s="211">
        <v>32</v>
      </c>
      <c r="E839" s="212" t="s">
        <v>5358</v>
      </c>
      <c r="F839" s="213" t="s">
        <v>86</v>
      </c>
      <c r="G839" s="279" t="s">
        <v>5659</v>
      </c>
      <c r="H839" s="282">
        <v>11.48</v>
      </c>
      <c r="I839" s="282">
        <v>13.28</v>
      </c>
      <c r="J839" s="282">
        <v>1.01</v>
      </c>
      <c r="K839" s="282">
        <v>1.17</v>
      </c>
      <c r="M839" s="283">
        <v>13.83</v>
      </c>
      <c r="N839" s="283">
        <v>16</v>
      </c>
      <c r="O839" s="283">
        <v>1.22</v>
      </c>
      <c r="P839" s="283">
        <v>1.41</v>
      </c>
    </row>
    <row r="840" spans="1:16" x14ac:dyDescent="0.3">
      <c r="A840" s="42" t="s">
        <v>3932</v>
      </c>
      <c r="B840" s="254"/>
      <c r="C840" s="266" t="s">
        <v>5285</v>
      </c>
      <c r="D840" s="211">
        <v>4</v>
      </c>
      <c r="E840" s="212" t="s">
        <v>5288</v>
      </c>
      <c r="F840" s="213" t="s">
        <v>86</v>
      </c>
      <c r="G840" s="279" t="s">
        <v>5660</v>
      </c>
      <c r="H840" s="282">
        <v>15.99</v>
      </c>
      <c r="I840" s="282">
        <v>18.510000000000002</v>
      </c>
      <c r="J840" s="282">
        <v>13.35</v>
      </c>
      <c r="K840" s="282">
        <v>15.45</v>
      </c>
      <c r="M840" s="283">
        <v>19.27</v>
      </c>
      <c r="N840" s="283">
        <v>22.3</v>
      </c>
      <c r="O840" s="283">
        <v>16.09</v>
      </c>
      <c r="P840" s="283">
        <v>18.62</v>
      </c>
    </row>
    <row r="841" spans="1:16" x14ac:dyDescent="0.3">
      <c r="A841" s="42" t="s">
        <v>3933</v>
      </c>
      <c r="B841" s="254"/>
      <c r="C841" s="266" t="s">
        <v>5285</v>
      </c>
      <c r="D841" s="211">
        <v>25</v>
      </c>
      <c r="E841" s="212" t="s">
        <v>5402</v>
      </c>
      <c r="F841" s="213" t="s">
        <v>86</v>
      </c>
      <c r="G841" s="279" t="s">
        <v>5661</v>
      </c>
      <c r="H841" s="282">
        <v>15.99</v>
      </c>
      <c r="I841" s="282">
        <v>18.510000000000002</v>
      </c>
      <c r="J841" s="282">
        <v>0.06</v>
      </c>
      <c r="K841" s="282">
        <v>7.0000000000000007E-2</v>
      </c>
      <c r="M841" s="283">
        <v>19.27</v>
      </c>
      <c r="N841" s="283">
        <v>22.3</v>
      </c>
      <c r="O841" s="283">
        <v>0.08</v>
      </c>
      <c r="P841" s="283">
        <v>0.09</v>
      </c>
    </row>
    <row r="842" spans="1:16" x14ac:dyDescent="0.3">
      <c r="A842" s="42" t="s">
        <v>3934</v>
      </c>
      <c r="B842" s="254"/>
      <c r="C842" s="380" t="s">
        <v>5290</v>
      </c>
      <c r="D842" s="387"/>
      <c r="E842" s="387"/>
      <c r="F842" s="387"/>
      <c r="G842" s="387"/>
      <c r="H842" s="406"/>
      <c r="I842" s="387"/>
      <c r="J842" s="293">
        <v>81.48</v>
      </c>
      <c r="K842" s="293">
        <v>94.27</v>
      </c>
      <c r="O842" s="292">
        <v>98.16</v>
      </c>
      <c r="P842" s="292">
        <v>113.57</v>
      </c>
    </row>
    <row r="843" spans="1:16" ht="24" x14ac:dyDescent="0.3">
      <c r="A843" s="42" t="s">
        <v>3935</v>
      </c>
      <c r="B843" s="254"/>
      <c r="C843" s="383" t="s">
        <v>5295</v>
      </c>
      <c r="D843" s="392">
        <v>5050</v>
      </c>
      <c r="E843" s="399" t="s">
        <v>5759</v>
      </c>
      <c r="F843" s="400" t="s">
        <v>160</v>
      </c>
      <c r="G843" s="403" t="s">
        <v>5301</v>
      </c>
      <c r="H843" s="410">
        <v>414.9</v>
      </c>
      <c r="I843" s="414">
        <v>414.9</v>
      </c>
      <c r="J843" s="282">
        <v>414.9</v>
      </c>
      <c r="K843" s="282">
        <v>414.9</v>
      </c>
      <c r="M843" s="283">
        <v>499.82</v>
      </c>
      <c r="N843" s="283">
        <v>499.82</v>
      </c>
      <c r="O843" s="283">
        <v>499.82</v>
      </c>
      <c r="P843" s="283">
        <v>499.82</v>
      </c>
    </row>
    <row r="844" spans="1:16" x14ac:dyDescent="0.3">
      <c r="A844" s="42" t="s">
        <v>3936</v>
      </c>
      <c r="B844" s="254"/>
      <c r="C844" s="266" t="s">
        <v>5285</v>
      </c>
      <c r="D844" s="220">
        <v>3894</v>
      </c>
      <c r="E844" s="212" t="s">
        <v>5662</v>
      </c>
      <c r="F844" s="213" t="s">
        <v>5305</v>
      </c>
      <c r="G844" s="279" t="s">
        <v>5301</v>
      </c>
      <c r="H844" s="282">
        <v>117.87</v>
      </c>
      <c r="I844" s="282">
        <v>117.87</v>
      </c>
      <c r="J844" s="282">
        <v>117.87</v>
      </c>
      <c r="K844" s="282">
        <v>117.87</v>
      </c>
      <c r="M844" s="283">
        <v>142</v>
      </c>
      <c r="N844" s="283">
        <v>142</v>
      </c>
      <c r="O844" s="283">
        <v>142</v>
      </c>
      <c r="P844" s="283">
        <v>142</v>
      </c>
    </row>
    <row r="845" spans="1:16" ht="24" x14ac:dyDescent="0.3">
      <c r="A845" s="42" t="s">
        <v>3937</v>
      </c>
      <c r="B845" s="254"/>
      <c r="C845" s="266" t="s">
        <v>5295</v>
      </c>
      <c r="D845" s="220">
        <v>42244</v>
      </c>
      <c r="E845" s="212" t="s">
        <v>5793</v>
      </c>
      <c r="F845" s="213" t="s">
        <v>160</v>
      </c>
      <c r="G845" s="279" t="s">
        <v>5289</v>
      </c>
      <c r="H845" s="282">
        <v>149.52000000000001</v>
      </c>
      <c r="I845" s="282">
        <v>149.52000000000001</v>
      </c>
      <c r="J845" s="282">
        <v>299.05</v>
      </c>
      <c r="K845" s="282">
        <v>299.05</v>
      </c>
      <c r="M845" s="283">
        <v>180.13</v>
      </c>
      <c r="N845" s="283">
        <v>180.13</v>
      </c>
      <c r="O845" s="283">
        <v>360.26</v>
      </c>
      <c r="P845" s="283">
        <v>360.26</v>
      </c>
    </row>
    <row r="846" spans="1:16" x14ac:dyDescent="0.3">
      <c r="A846" s="42" t="s">
        <v>3938</v>
      </c>
      <c r="B846" s="254"/>
      <c r="C846" s="266" t="s">
        <v>5295</v>
      </c>
      <c r="D846" s="220">
        <v>21127</v>
      </c>
      <c r="E846" s="212" t="s">
        <v>5663</v>
      </c>
      <c r="F846" s="213" t="s">
        <v>160</v>
      </c>
      <c r="G846" s="279" t="s">
        <v>5664</v>
      </c>
      <c r="H846" s="282">
        <v>2.82</v>
      </c>
      <c r="I846" s="282">
        <v>2.82</v>
      </c>
      <c r="J846" s="282">
        <v>0.08</v>
      </c>
      <c r="K846" s="282">
        <v>0.08</v>
      </c>
      <c r="M846" s="283">
        <v>3.4</v>
      </c>
      <c r="N846" s="283">
        <v>3.4</v>
      </c>
      <c r="O846" s="283">
        <v>0.1</v>
      </c>
      <c r="P846" s="283">
        <v>0.1</v>
      </c>
    </row>
    <row r="847" spans="1:16" x14ac:dyDescent="0.25">
      <c r="A847" s="42" t="s">
        <v>3939</v>
      </c>
      <c r="B847" s="372"/>
      <c r="C847" s="266" t="s">
        <v>5285</v>
      </c>
      <c r="D847" s="220">
        <v>1215</v>
      </c>
      <c r="E847" s="212" t="s">
        <v>5380</v>
      </c>
      <c r="F847" s="213" t="s">
        <v>5298</v>
      </c>
      <c r="G847" s="279" t="s">
        <v>5665</v>
      </c>
      <c r="H847" s="282">
        <v>0.52</v>
      </c>
      <c r="I847" s="282">
        <v>0.52</v>
      </c>
      <c r="J847" s="282">
        <v>10.130000000000001</v>
      </c>
      <c r="K847" s="282">
        <v>10.130000000000001</v>
      </c>
      <c r="L847" s="37"/>
      <c r="M847" s="283">
        <v>0.63</v>
      </c>
      <c r="N847" s="283">
        <v>0.63</v>
      </c>
      <c r="O847" s="283">
        <v>12.21</v>
      </c>
      <c r="P847" s="283">
        <v>12.21</v>
      </c>
    </row>
    <row r="848" spans="1:16" x14ac:dyDescent="0.25">
      <c r="A848" s="42" t="s">
        <v>3940</v>
      </c>
      <c r="B848" s="37"/>
      <c r="C848" s="266" t="s">
        <v>5285</v>
      </c>
      <c r="D848" s="220">
        <v>2497</v>
      </c>
      <c r="E848" s="212" t="s">
        <v>5377</v>
      </c>
      <c r="F848" s="213" t="s">
        <v>5308</v>
      </c>
      <c r="G848" s="279" t="s">
        <v>5666</v>
      </c>
      <c r="H848" s="282">
        <v>117.49</v>
      </c>
      <c r="I848" s="282">
        <v>117.49</v>
      </c>
      <c r="J848" s="282">
        <v>2.84</v>
      </c>
      <c r="K848" s="282">
        <v>2.84</v>
      </c>
      <c r="L848" s="37"/>
      <c r="M848" s="283">
        <v>141.54</v>
      </c>
      <c r="N848" s="283">
        <v>141.54</v>
      </c>
      <c r="O848" s="283">
        <v>3.43</v>
      </c>
      <c r="P848" s="283">
        <v>3.43</v>
      </c>
    </row>
    <row r="849" spans="1:16" x14ac:dyDescent="0.25">
      <c r="A849" s="42" t="s">
        <v>3941</v>
      </c>
      <c r="B849" s="37"/>
      <c r="C849" s="266" t="s">
        <v>5285</v>
      </c>
      <c r="D849" s="220">
        <v>2386</v>
      </c>
      <c r="E849" s="212" t="s">
        <v>5375</v>
      </c>
      <c r="F849" s="213" t="s">
        <v>5308</v>
      </c>
      <c r="G849" s="279" t="s">
        <v>5667</v>
      </c>
      <c r="H849" s="282">
        <v>118.26</v>
      </c>
      <c r="I849" s="282">
        <v>118.26</v>
      </c>
      <c r="J849" s="282">
        <v>2.58</v>
      </c>
      <c r="K849" s="282">
        <v>2.58</v>
      </c>
      <c r="L849" s="37"/>
      <c r="M849" s="283">
        <v>142.47</v>
      </c>
      <c r="N849" s="283">
        <v>142.47</v>
      </c>
      <c r="O849" s="283">
        <v>3.11</v>
      </c>
      <c r="P849" s="283">
        <v>3.11</v>
      </c>
    </row>
    <row r="850" spans="1:16" x14ac:dyDescent="0.25">
      <c r="A850" s="42" t="s">
        <v>3942</v>
      </c>
      <c r="B850" s="37"/>
      <c r="C850" s="266" t="s">
        <v>5285</v>
      </c>
      <c r="D850" s="220">
        <v>2438</v>
      </c>
      <c r="E850" s="212" t="s">
        <v>5373</v>
      </c>
      <c r="F850" s="213" t="s">
        <v>5298</v>
      </c>
      <c r="G850" s="279" t="s">
        <v>5668</v>
      </c>
      <c r="H850" s="282">
        <v>6.54</v>
      </c>
      <c r="I850" s="282">
        <v>6.54</v>
      </c>
      <c r="J850" s="282">
        <v>21.44</v>
      </c>
      <c r="K850" s="282">
        <v>21.44</v>
      </c>
      <c r="L850" s="37"/>
      <c r="M850" s="283">
        <v>7.88</v>
      </c>
      <c r="N850" s="283">
        <v>7.88</v>
      </c>
      <c r="O850" s="283">
        <v>25.83</v>
      </c>
      <c r="P850" s="283">
        <v>25.83</v>
      </c>
    </row>
    <row r="851" spans="1:16" x14ac:dyDescent="0.25">
      <c r="A851" s="42" t="s">
        <v>3943</v>
      </c>
      <c r="B851" s="37"/>
      <c r="C851" s="266" t="s">
        <v>5285</v>
      </c>
      <c r="D851" s="220">
        <v>2448</v>
      </c>
      <c r="E851" s="212" t="s">
        <v>5369</v>
      </c>
      <c r="F851" s="213" t="s">
        <v>5298</v>
      </c>
      <c r="G851" s="279" t="s">
        <v>5669</v>
      </c>
      <c r="H851" s="282">
        <v>9.3000000000000007</v>
      </c>
      <c r="I851" s="282">
        <v>9.3000000000000007</v>
      </c>
      <c r="J851" s="282">
        <v>5.83</v>
      </c>
      <c r="K851" s="282">
        <v>5.83</v>
      </c>
      <c r="L851" s="37"/>
      <c r="M851" s="283">
        <v>11.21</v>
      </c>
      <c r="N851" s="283">
        <v>11.21</v>
      </c>
      <c r="O851" s="283">
        <v>7.03</v>
      </c>
      <c r="P851" s="283">
        <v>7.03</v>
      </c>
    </row>
    <row r="852" spans="1:16" x14ac:dyDescent="0.25">
      <c r="A852" s="42" t="s">
        <v>3944</v>
      </c>
      <c r="B852" s="37"/>
      <c r="C852" s="266" t="s">
        <v>5285</v>
      </c>
      <c r="D852" s="211">
        <v>102</v>
      </c>
      <c r="E852" s="212" t="s">
        <v>5297</v>
      </c>
      <c r="F852" s="213" t="s">
        <v>5298</v>
      </c>
      <c r="G852" s="279" t="s">
        <v>5650</v>
      </c>
      <c r="H852" s="282">
        <v>20.12</v>
      </c>
      <c r="I852" s="282">
        <v>20.12</v>
      </c>
      <c r="J852" s="282">
        <v>1.42</v>
      </c>
      <c r="K852" s="282">
        <v>1.42</v>
      </c>
      <c r="L852" s="37"/>
      <c r="M852" s="283">
        <v>24.25</v>
      </c>
      <c r="N852" s="283">
        <v>24.25</v>
      </c>
      <c r="O852" s="283">
        <v>1.72</v>
      </c>
      <c r="P852" s="283">
        <v>1.72</v>
      </c>
    </row>
    <row r="853" spans="1:16" x14ac:dyDescent="0.25">
      <c r="A853" s="42" t="s">
        <v>3945</v>
      </c>
      <c r="B853" s="37"/>
      <c r="C853" s="266" t="s">
        <v>5285</v>
      </c>
      <c r="D853" s="211">
        <v>104</v>
      </c>
      <c r="E853" s="212" t="s">
        <v>5364</v>
      </c>
      <c r="F853" s="213" t="s">
        <v>5308</v>
      </c>
      <c r="G853" s="279" t="s">
        <v>5670</v>
      </c>
      <c r="H853" s="282">
        <v>154.26</v>
      </c>
      <c r="I853" s="282">
        <v>154.26</v>
      </c>
      <c r="J853" s="282">
        <v>2.44</v>
      </c>
      <c r="K853" s="282">
        <v>2.44</v>
      </c>
      <c r="L853" s="37"/>
      <c r="M853" s="283">
        <v>185.84</v>
      </c>
      <c r="N853" s="283">
        <v>185.84</v>
      </c>
      <c r="O853" s="283">
        <v>2.95</v>
      </c>
      <c r="P853" s="283">
        <v>2.95</v>
      </c>
    </row>
    <row r="854" spans="1:16" x14ac:dyDescent="0.25">
      <c r="A854" s="42" t="s">
        <v>3946</v>
      </c>
      <c r="B854" s="37"/>
      <c r="C854" s="266" t="s">
        <v>5285</v>
      </c>
      <c r="D854" s="220">
        <v>2023</v>
      </c>
      <c r="E854" s="212" t="s">
        <v>5384</v>
      </c>
      <c r="F854" s="213" t="s">
        <v>5385</v>
      </c>
      <c r="G854" s="279" t="s">
        <v>5671</v>
      </c>
      <c r="H854" s="282">
        <v>11.87</v>
      </c>
      <c r="I854" s="282">
        <v>11.87</v>
      </c>
      <c r="J854" s="282">
        <v>2.54</v>
      </c>
      <c r="K854" s="282">
        <v>2.54</v>
      </c>
      <c r="L854" s="37"/>
      <c r="M854" s="283">
        <v>14.3</v>
      </c>
      <c r="N854" s="283">
        <v>14.3</v>
      </c>
      <c r="O854" s="283">
        <v>3.06</v>
      </c>
      <c r="P854" s="283">
        <v>3.06</v>
      </c>
    </row>
    <row r="855" spans="1:16" x14ac:dyDescent="0.25">
      <c r="A855" s="42" t="s">
        <v>3947</v>
      </c>
      <c r="B855" s="37"/>
      <c r="C855" s="266" t="s">
        <v>5285</v>
      </c>
      <c r="D855" s="220">
        <v>1861</v>
      </c>
      <c r="E855" s="212" t="s">
        <v>5387</v>
      </c>
      <c r="F855" s="213" t="s">
        <v>5298</v>
      </c>
      <c r="G855" s="279" t="s">
        <v>5672</v>
      </c>
      <c r="H855" s="282">
        <v>20.66</v>
      </c>
      <c r="I855" s="282">
        <v>20.66</v>
      </c>
      <c r="J855" s="282">
        <v>0.53</v>
      </c>
      <c r="K855" s="282">
        <v>0.53</v>
      </c>
      <c r="L855" s="37"/>
      <c r="M855" s="283">
        <v>24.9</v>
      </c>
      <c r="N855" s="283">
        <v>24.9</v>
      </c>
      <c r="O855" s="283">
        <v>0.65</v>
      </c>
      <c r="P855" s="283">
        <v>0.65</v>
      </c>
    </row>
    <row r="856" spans="1:16" x14ac:dyDescent="0.25">
      <c r="A856" s="42" t="s">
        <v>3948</v>
      </c>
      <c r="B856" s="37"/>
      <c r="C856" s="266" t="s">
        <v>5285</v>
      </c>
      <c r="D856" s="220">
        <v>1858</v>
      </c>
      <c r="E856" s="212" t="s">
        <v>5389</v>
      </c>
      <c r="F856" s="213" t="s">
        <v>5385</v>
      </c>
      <c r="G856" s="279" t="s">
        <v>5673</v>
      </c>
      <c r="H856" s="282">
        <v>7.07</v>
      </c>
      <c r="I856" s="282">
        <v>7.07</v>
      </c>
      <c r="J856" s="282">
        <v>2.99</v>
      </c>
      <c r="K856" s="282">
        <v>2.99</v>
      </c>
      <c r="L856" s="37"/>
      <c r="M856" s="283">
        <v>8.52</v>
      </c>
      <c r="N856" s="283">
        <v>8.52</v>
      </c>
      <c r="O856" s="283">
        <v>3.61</v>
      </c>
      <c r="P856" s="283">
        <v>3.61</v>
      </c>
    </row>
    <row r="857" spans="1:16" x14ac:dyDescent="0.25">
      <c r="A857" s="42" t="s">
        <v>3949</v>
      </c>
      <c r="B857" s="37"/>
      <c r="C857" s="266" t="s">
        <v>5285</v>
      </c>
      <c r="D857" s="220">
        <v>2804</v>
      </c>
      <c r="E857" s="212" t="s">
        <v>5538</v>
      </c>
      <c r="F857" s="213" t="s">
        <v>5308</v>
      </c>
      <c r="G857" s="279" t="s">
        <v>5674</v>
      </c>
      <c r="H857" s="282">
        <v>146.86000000000001</v>
      </c>
      <c r="I857" s="282">
        <v>146.86000000000001</v>
      </c>
      <c r="J857" s="282">
        <v>6.33</v>
      </c>
      <c r="K857" s="282">
        <v>6.33</v>
      </c>
      <c r="L857" s="37"/>
      <c r="M857" s="283">
        <v>176.93</v>
      </c>
      <c r="N857" s="283">
        <v>176.93</v>
      </c>
      <c r="O857" s="283">
        <v>7.63</v>
      </c>
      <c r="P857" s="283">
        <v>7.63</v>
      </c>
    </row>
    <row r="858" spans="1:16" x14ac:dyDescent="0.25">
      <c r="A858" s="42" t="s">
        <v>3950</v>
      </c>
      <c r="B858" s="37"/>
      <c r="C858" s="380" t="s">
        <v>5291</v>
      </c>
      <c r="D858" s="387"/>
      <c r="E858" s="387"/>
      <c r="F858" s="387"/>
      <c r="G858" s="387"/>
      <c r="H858" s="406"/>
      <c r="I858" s="387"/>
      <c r="J858" s="293">
        <v>891.03</v>
      </c>
      <c r="K858" s="293">
        <v>891.03</v>
      </c>
      <c r="L858" s="37"/>
      <c r="O858" s="292">
        <v>1073.4100000000001</v>
      </c>
      <c r="P858" s="292">
        <v>1073.4100000000001</v>
      </c>
    </row>
    <row r="859" spans="1:16" x14ac:dyDescent="0.25">
      <c r="A859" s="42" t="s">
        <v>3951</v>
      </c>
      <c r="B859" s="37"/>
      <c r="C859" s="384"/>
      <c r="D859" s="393"/>
      <c r="E859" s="393"/>
      <c r="F859" s="393"/>
      <c r="G859" s="393"/>
      <c r="H859" s="411"/>
      <c r="I859" s="415"/>
      <c r="J859" s="274"/>
      <c r="K859" s="218"/>
      <c r="L859" s="37"/>
    </row>
    <row r="860" spans="1:16" x14ac:dyDescent="0.25">
      <c r="A860" s="42" t="s">
        <v>3952</v>
      </c>
      <c r="B860" s="371">
        <v>718</v>
      </c>
      <c r="C860" s="382" t="s">
        <v>5278</v>
      </c>
      <c r="D860" s="389" t="s">
        <v>132</v>
      </c>
      <c r="E860" s="389" t="s">
        <v>134</v>
      </c>
      <c r="F860" s="389" t="s">
        <v>135</v>
      </c>
      <c r="G860" s="389" t="s">
        <v>5280</v>
      </c>
      <c r="H860" s="409" t="s">
        <v>5281</v>
      </c>
      <c r="I860" s="389"/>
      <c r="J860" s="409" t="s">
        <v>5282</v>
      </c>
      <c r="K860" s="389"/>
      <c r="L860" s="37"/>
    </row>
    <row r="861" spans="1:16" x14ac:dyDescent="0.25">
      <c r="A861" s="42" t="s">
        <v>3953</v>
      </c>
      <c r="B861" s="260"/>
      <c r="C861" s="268"/>
      <c r="D861" s="248"/>
      <c r="E861" s="248"/>
      <c r="F861" s="248"/>
      <c r="G861" s="248"/>
      <c r="H861" s="413" t="s">
        <v>5283</v>
      </c>
      <c r="I861" s="416" t="s">
        <v>5284</v>
      </c>
      <c r="J861" s="413" t="s">
        <v>5283</v>
      </c>
      <c r="K861" s="416" t="s">
        <v>5284</v>
      </c>
      <c r="L861" s="37"/>
    </row>
    <row r="862" spans="1:16" ht="24" x14ac:dyDescent="0.3">
      <c r="A862" s="42" t="s">
        <v>3954</v>
      </c>
      <c r="B862" s="373"/>
      <c r="C862" s="385" t="s">
        <v>197</v>
      </c>
      <c r="D862" s="395" t="s">
        <v>1191</v>
      </c>
      <c r="E862" s="398" t="s">
        <v>5760</v>
      </c>
      <c r="F862" s="401" t="s">
        <v>172</v>
      </c>
      <c r="G862" s="404" t="s">
        <v>56</v>
      </c>
      <c r="H862" s="284">
        <v>0</v>
      </c>
      <c r="I862" s="284">
        <v>0</v>
      </c>
      <c r="J862" s="284">
        <v>35.880000000000003</v>
      </c>
      <c r="K862" s="284">
        <v>36.300000000000004</v>
      </c>
      <c r="L862" s="38"/>
      <c r="M862" s="285"/>
      <c r="N862" s="285"/>
      <c r="O862" s="285">
        <v>43.23</v>
      </c>
      <c r="P862" s="285">
        <v>43.74</v>
      </c>
    </row>
    <row r="863" spans="1:16" x14ac:dyDescent="0.25">
      <c r="A863" s="42" t="s">
        <v>3955</v>
      </c>
      <c r="B863" s="253"/>
      <c r="C863" s="266" t="s">
        <v>5285</v>
      </c>
      <c r="D863" s="211">
        <v>12</v>
      </c>
      <c r="E863" s="212" t="s">
        <v>5341</v>
      </c>
      <c r="F863" s="213" t="s">
        <v>86</v>
      </c>
      <c r="G863" s="279" t="s">
        <v>5675</v>
      </c>
      <c r="H863" s="282">
        <v>15.99</v>
      </c>
      <c r="I863" s="282">
        <v>18.510000000000002</v>
      </c>
      <c r="J863" s="282">
        <v>1.6</v>
      </c>
      <c r="K863" s="282">
        <v>1.85</v>
      </c>
      <c r="L863" s="37"/>
      <c r="M863" s="283">
        <v>19.27</v>
      </c>
      <c r="N863" s="283">
        <v>22.3</v>
      </c>
      <c r="O863" s="283">
        <v>1.93</v>
      </c>
      <c r="P863" s="283">
        <v>2.23</v>
      </c>
    </row>
    <row r="864" spans="1:16" x14ac:dyDescent="0.25">
      <c r="A864" s="42" t="s">
        <v>3956</v>
      </c>
      <c r="B864" s="254"/>
      <c r="C864" s="266" t="s">
        <v>5285</v>
      </c>
      <c r="D864" s="211">
        <v>8</v>
      </c>
      <c r="E864" s="212" t="s">
        <v>5302</v>
      </c>
      <c r="F864" s="213" t="s">
        <v>86</v>
      </c>
      <c r="G864" s="279" t="s">
        <v>5675</v>
      </c>
      <c r="H864" s="282">
        <v>10.8</v>
      </c>
      <c r="I864" s="282">
        <v>12.5</v>
      </c>
      <c r="J864" s="282">
        <v>1.07</v>
      </c>
      <c r="K864" s="282">
        <v>1.25</v>
      </c>
      <c r="L864" s="37"/>
      <c r="M864" s="283">
        <v>13.02</v>
      </c>
      <c r="N864" s="283">
        <v>15.06</v>
      </c>
      <c r="O864" s="283">
        <v>1.3</v>
      </c>
      <c r="P864" s="283">
        <v>1.51</v>
      </c>
    </row>
    <row r="865" spans="1:16" x14ac:dyDescent="0.25">
      <c r="A865" s="42" t="s">
        <v>3957</v>
      </c>
      <c r="B865" s="254"/>
      <c r="C865" s="380" t="s">
        <v>5290</v>
      </c>
      <c r="D865" s="387"/>
      <c r="E865" s="387"/>
      <c r="F865" s="387"/>
      <c r="G865" s="387"/>
      <c r="H865" s="406"/>
      <c r="I865" s="387"/>
      <c r="J865" s="293">
        <v>2.68</v>
      </c>
      <c r="K865" s="293">
        <v>3.1</v>
      </c>
      <c r="L865" s="37"/>
      <c r="O865" s="292">
        <v>3.23</v>
      </c>
      <c r="P865" s="292">
        <v>3.74</v>
      </c>
    </row>
    <row r="866" spans="1:16" x14ac:dyDescent="0.25">
      <c r="A866" s="42" t="s">
        <v>3958</v>
      </c>
      <c r="B866" s="254"/>
      <c r="C866" s="383" t="s">
        <v>5342</v>
      </c>
      <c r="D866" s="390" t="s">
        <v>5676</v>
      </c>
      <c r="E866" s="396" t="s">
        <v>5677</v>
      </c>
      <c r="F866" s="400" t="s">
        <v>172</v>
      </c>
      <c r="G866" s="403" t="s">
        <v>5301</v>
      </c>
      <c r="H866" s="410">
        <v>33.200000000000003</v>
      </c>
      <c r="I866" s="414">
        <v>33.200000000000003</v>
      </c>
      <c r="J866" s="282">
        <v>33.200000000000003</v>
      </c>
      <c r="K866" s="282">
        <v>33.200000000000003</v>
      </c>
      <c r="L866" s="37"/>
      <c r="M866" s="283">
        <v>40</v>
      </c>
      <c r="N866" s="283">
        <v>40</v>
      </c>
      <c r="O866" s="283">
        <v>40</v>
      </c>
      <c r="P866" s="283">
        <v>40</v>
      </c>
    </row>
    <row r="867" spans="1:16" x14ac:dyDescent="0.25">
      <c r="A867" s="42" t="s">
        <v>3959</v>
      </c>
      <c r="B867" s="254"/>
      <c r="C867" s="380" t="s">
        <v>5291</v>
      </c>
      <c r="D867" s="387"/>
      <c r="E867" s="387"/>
      <c r="F867" s="387"/>
      <c r="G867" s="387"/>
      <c r="H867" s="406"/>
      <c r="I867" s="387"/>
      <c r="J867" s="293">
        <v>33.200000000000003</v>
      </c>
      <c r="K867" s="293">
        <v>33.200000000000003</v>
      </c>
      <c r="L867" s="37"/>
      <c r="O867" s="292">
        <v>40</v>
      </c>
      <c r="P867" s="292">
        <v>40</v>
      </c>
    </row>
    <row r="868" spans="1:16" x14ac:dyDescent="0.25">
      <c r="A868" s="42" t="s">
        <v>3960</v>
      </c>
      <c r="B868" s="372"/>
      <c r="C868" s="384"/>
      <c r="D868" s="393"/>
      <c r="E868" s="393"/>
      <c r="F868" s="393"/>
      <c r="G868" s="393"/>
      <c r="H868" s="411"/>
      <c r="I868" s="415"/>
      <c r="J868" s="274"/>
      <c r="K868" s="218"/>
      <c r="L868" s="37"/>
    </row>
    <row r="869" spans="1:16" x14ac:dyDescent="0.25">
      <c r="A869" s="42" t="s">
        <v>3961</v>
      </c>
      <c r="B869" s="371">
        <v>719</v>
      </c>
      <c r="C869" s="382" t="s">
        <v>5278</v>
      </c>
      <c r="D869" s="389" t="s">
        <v>132</v>
      </c>
      <c r="E869" s="389" t="s">
        <v>134</v>
      </c>
      <c r="F869" s="389" t="s">
        <v>135</v>
      </c>
      <c r="G869" s="389" t="s">
        <v>5280</v>
      </c>
      <c r="H869" s="409" t="s">
        <v>5281</v>
      </c>
      <c r="I869" s="389"/>
      <c r="J869" s="409" t="s">
        <v>5282</v>
      </c>
      <c r="K869" s="389"/>
      <c r="L869" s="37"/>
    </row>
    <row r="870" spans="1:16" x14ac:dyDescent="0.25">
      <c r="A870" s="42" t="s">
        <v>3962</v>
      </c>
      <c r="B870" s="260"/>
      <c r="C870" s="268"/>
      <c r="D870" s="248"/>
      <c r="E870" s="248"/>
      <c r="F870" s="248"/>
      <c r="G870" s="248"/>
      <c r="H870" s="413" t="s">
        <v>5283</v>
      </c>
      <c r="I870" s="416" t="s">
        <v>5284</v>
      </c>
      <c r="J870" s="413" t="s">
        <v>5283</v>
      </c>
      <c r="K870" s="416" t="s">
        <v>5284</v>
      </c>
      <c r="L870" s="37"/>
    </row>
    <row r="871" spans="1:16" ht="24" x14ac:dyDescent="0.3">
      <c r="A871" s="42" t="s">
        <v>3963</v>
      </c>
      <c r="B871" s="373"/>
      <c r="C871" s="385" t="s">
        <v>197</v>
      </c>
      <c r="D871" s="395" t="s">
        <v>1197</v>
      </c>
      <c r="E871" s="398" t="s">
        <v>5761</v>
      </c>
      <c r="F871" s="401" t="s">
        <v>164</v>
      </c>
      <c r="G871" s="404" t="s">
        <v>56</v>
      </c>
      <c r="H871" s="284">
        <v>0</v>
      </c>
      <c r="I871" s="284">
        <v>0</v>
      </c>
      <c r="J871" s="284">
        <v>183.34</v>
      </c>
      <c r="K871" s="284">
        <v>186.7</v>
      </c>
      <c r="L871" s="38"/>
      <c r="M871" s="285"/>
      <c r="N871" s="285"/>
      <c r="O871" s="285">
        <v>220.87</v>
      </c>
      <c r="P871" s="285">
        <v>224.92</v>
      </c>
    </row>
    <row r="872" spans="1:16" x14ac:dyDescent="0.25">
      <c r="A872" s="42" t="s">
        <v>3964</v>
      </c>
      <c r="B872" s="253"/>
      <c r="C872" s="266" t="s">
        <v>5285</v>
      </c>
      <c r="D872" s="211">
        <v>12</v>
      </c>
      <c r="E872" s="212" t="s">
        <v>5341</v>
      </c>
      <c r="F872" s="213" t="s">
        <v>86</v>
      </c>
      <c r="G872" s="279" t="s">
        <v>5462</v>
      </c>
      <c r="H872" s="282">
        <v>15.99</v>
      </c>
      <c r="I872" s="282">
        <v>18.510000000000002</v>
      </c>
      <c r="J872" s="282">
        <v>12.8</v>
      </c>
      <c r="K872" s="282">
        <v>14.8</v>
      </c>
      <c r="L872" s="37"/>
      <c r="M872" s="283">
        <v>19.27</v>
      </c>
      <c r="N872" s="283">
        <v>22.3</v>
      </c>
      <c r="O872" s="283">
        <v>15.42</v>
      </c>
      <c r="P872" s="283">
        <v>17.84</v>
      </c>
    </row>
    <row r="873" spans="1:16" x14ac:dyDescent="0.25">
      <c r="A873" s="42" t="s">
        <v>3965</v>
      </c>
      <c r="B873" s="254"/>
      <c r="C873" s="266" t="s">
        <v>5285</v>
      </c>
      <c r="D873" s="211">
        <v>8</v>
      </c>
      <c r="E873" s="212" t="s">
        <v>5302</v>
      </c>
      <c r="F873" s="213" t="s">
        <v>86</v>
      </c>
      <c r="G873" s="279" t="s">
        <v>5462</v>
      </c>
      <c r="H873" s="282">
        <v>10.8</v>
      </c>
      <c r="I873" s="282">
        <v>12.5</v>
      </c>
      <c r="J873" s="282">
        <v>8.64</v>
      </c>
      <c r="K873" s="282">
        <v>10</v>
      </c>
      <c r="L873" s="37"/>
      <c r="M873" s="283">
        <v>13.02</v>
      </c>
      <c r="N873" s="283">
        <v>15.06</v>
      </c>
      <c r="O873" s="283">
        <v>10.42</v>
      </c>
      <c r="P873" s="283">
        <v>12.05</v>
      </c>
    </row>
    <row r="874" spans="1:16" x14ac:dyDescent="0.25">
      <c r="A874" s="42" t="s">
        <v>3966</v>
      </c>
      <c r="B874" s="254"/>
      <c r="C874" s="380" t="s">
        <v>5290</v>
      </c>
      <c r="D874" s="387"/>
      <c r="E874" s="387"/>
      <c r="F874" s="387"/>
      <c r="G874" s="387"/>
      <c r="H874" s="406"/>
      <c r="I874" s="387"/>
      <c r="J874" s="293">
        <v>21.44</v>
      </c>
      <c r="K874" s="293">
        <v>24.81</v>
      </c>
      <c r="L874" s="37"/>
      <c r="O874" s="292">
        <v>25.84</v>
      </c>
      <c r="P874" s="292">
        <v>29.89</v>
      </c>
    </row>
    <row r="875" spans="1:16" x14ac:dyDescent="0.25">
      <c r="A875" s="42" t="s">
        <v>3967</v>
      </c>
      <c r="B875" s="254"/>
      <c r="C875" s="383" t="s">
        <v>5342</v>
      </c>
      <c r="D875" s="390" t="s">
        <v>5678</v>
      </c>
      <c r="E875" s="396" t="s">
        <v>5679</v>
      </c>
      <c r="F875" s="400" t="s">
        <v>164</v>
      </c>
      <c r="G875" s="403" t="s">
        <v>5301</v>
      </c>
      <c r="H875" s="410">
        <v>159.44999999999999</v>
      </c>
      <c r="I875" s="414">
        <v>159.44999999999999</v>
      </c>
      <c r="J875" s="282">
        <v>159.44999999999999</v>
      </c>
      <c r="K875" s="282">
        <v>159.44999999999999</v>
      </c>
      <c r="L875" s="37"/>
      <c r="M875" s="283">
        <v>192.09</v>
      </c>
      <c r="N875" s="283">
        <v>192.09</v>
      </c>
      <c r="O875" s="283">
        <v>192.09</v>
      </c>
      <c r="P875" s="283">
        <v>192.09</v>
      </c>
    </row>
    <row r="876" spans="1:16" ht="24" x14ac:dyDescent="0.3">
      <c r="A876" s="42" t="s">
        <v>3968</v>
      </c>
      <c r="B876" s="254"/>
      <c r="C876" s="266" t="s">
        <v>5285</v>
      </c>
      <c r="D876" s="220">
        <v>2977</v>
      </c>
      <c r="E876" s="212" t="s">
        <v>5792</v>
      </c>
      <c r="F876" s="213" t="s">
        <v>5305</v>
      </c>
      <c r="G876" s="279" t="s">
        <v>5680</v>
      </c>
      <c r="H876" s="282">
        <v>0.4</v>
      </c>
      <c r="I876" s="282">
        <v>0.4</v>
      </c>
      <c r="J876" s="282">
        <v>2.44</v>
      </c>
      <c r="K876" s="282">
        <v>2.44</v>
      </c>
      <c r="L876" s="38"/>
      <c r="M876" s="283">
        <v>0.49</v>
      </c>
      <c r="N876" s="283">
        <v>0.49</v>
      </c>
      <c r="O876" s="283">
        <v>2.94</v>
      </c>
      <c r="P876" s="283">
        <v>2.94</v>
      </c>
    </row>
    <row r="877" spans="1:16" x14ac:dyDescent="0.25">
      <c r="A877" s="42" t="s">
        <v>3969</v>
      </c>
      <c r="B877" s="254"/>
      <c r="C877" s="380" t="s">
        <v>5291</v>
      </c>
      <c r="D877" s="387"/>
      <c r="E877" s="387"/>
      <c r="F877" s="387"/>
      <c r="G877" s="387"/>
      <c r="H877" s="406"/>
      <c r="I877" s="387"/>
      <c r="J877" s="293">
        <v>161.88999999999999</v>
      </c>
      <c r="K877" s="293">
        <v>161.88999999999999</v>
      </c>
      <c r="L877" s="37"/>
      <c r="O877" s="292">
        <v>195.03</v>
      </c>
      <c r="P877" s="292">
        <v>195.03</v>
      </c>
    </row>
    <row r="878" spans="1:16" x14ac:dyDescent="0.25">
      <c r="A878" s="42" t="s">
        <v>3970</v>
      </c>
      <c r="B878" s="372"/>
      <c r="C878" s="384"/>
      <c r="D878" s="393"/>
      <c r="E878" s="393"/>
      <c r="F878" s="393"/>
      <c r="G878" s="393"/>
      <c r="H878" s="411"/>
      <c r="I878" s="415"/>
      <c r="J878" s="274"/>
      <c r="K878" s="218"/>
      <c r="L878" s="37"/>
    </row>
    <row r="879" spans="1:16" x14ac:dyDescent="0.25">
      <c r="A879" s="42" t="s">
        <v>3971</v>
      </c>
      <c r="B879" s="371">
        <v>727</v>
      </c>
      <c r="C879" s="382" t="s">
        <v>5278</v>
      </c>
      <c r="D879" s="389" t="s">
        <v>132</v>
      </c>
      <c r="E879" s="389" t="s">
        <v>134</v>
      </c>
      <c r="F879" s="389" t="s">
        <v>135</v>
      </c>
      <c r="G879" s="389" t="s">
        <v>5280</v>
      </c>
      <c r="H879" s="409" t="s">
        <v>5281</v>
      </c>
      <c r="I879" s="389"/>
      <c r="J879" s="409" t="s">
        <v>5282</v>
      </c>
      <c r="K879" s="389"/>
      <c r="L879" s="37"/>
    </row>
    <row r="880" spans="1:16" x14ac:dyDescent="0.25">
      <c r="A880" s="42" t="s">
        <v>3972</v>
      </c>
      <c r="B880" s="260"/>
      <c r="C880" s="268"/>
      <c r="D880" s="248"/>
      <c r="E880" s="248"/>
      <c r="F880" s="248"/>
      <c r="G880" s="248"/>
      <c r="H880" s="413" t="s">
        <v>5283</v>
      </c>
      <c r="I880" s="416" t="s">
        <v>5284</v>
      </c>
      <c r="J880" s="413" t="s">
        <v>5283</v>
      </c>
      <c r="K880" s="416" t="s">
        <v>5284</v>
      </c>
      <c r="L880" s="37"/>
    </row>
    <row r="881" spans="1:16" ht="48" x14ac:dyDescent="0.3">
      <c r="A881" s="42" t="s">
        <v>3973</v>
      </c>
      <c r="B881" s="373"/>
      <c r="C881" s="385" t="s">
        <v>197</v>
      </c>
      <c r="D881" s="395" t="s">
        <v>347</v>
      </c>
      <c r="E881" s="398" t="s">
        <v>5762</v>
      </c>
      <c r="F881" s="401" t="s">
        <v>164</v>
      </c>
      <c r="G881" s="404" t="s">
        <v>56</v>
      </c>
      <c r="H881" s="284">
        <v>0</v>
      </c>
      <c r="I881" s="284">
        <v>0</v>
      </c>
      <c r="J881" s="284">
        <v>135.66999999999999</v>
      </c>
      <c r="K881" s="284">
        <v>140.22999999999999</v>
      </c>
      <c r="L881" s="313"/>
      <c r="M881" s="285"/>
      <c r="N881" s="285"/>
      <c r="O881" s="285">
        <v>163.44</v>
      </c>
      <c r="P881" s="285">
        <v>168.94</v>
      </c>
    </row>
    <row r="882" spans="1:16" x14ac:dyDescent="0.25">
      <c r="A882" s="42" t="s">
        <v>3974</v>
      </c>
      <c r="B882" s="253"/>
      <c r="C882" s="266" t="s">
        <v>5285</v>
      </c>
      <c r="D882" s="211">
        <v>5</v>
      </c>
      <c r="E882" s="212" t="s">
        <v>5286</v>
      </c>
      <c r="F882" s="213" t="s">
        <v>86</v>
      </c>
      <c r="G882" s="279" t="s">
        <v>5681</v>
      </c>
      <c r="H882" s="282">
        <v>9.57</v>
      </c>
      <c r="I882" s="282">
        <v>11.07</v>
      </c>
      <c r="J882" s="282">
        <v>20.96</v>
      </c>
      <c r="K882" s="282">
        <v>24.24</v>
      </c>
      <c r="L882" s="37"/>
      <c r="M882" s="283">
        <v>11.53</v>
      </c>
      <c r="N882" s="283">
        <v>13.34</v>
      </c>
      <c r="O882" s="283">
        <v>25.25</v>
      </c>
      <c r="P882" s="283">
        <v>29.21</v>
      </c>
    </row>
    <row r="883" spans="1:16" x14ac:dyDescent="0.25">
      <c r="A883" s="42" t="s">
        <v>3975</v>
      </c>
      <c r="B883" s="254"/>
      <c r="C883" s="266" t="s">
        <v>5285</v>
      </c>
      <c r="D883" s="211">
        <v>25</v>
      </c>
      <c r="E883" s="212" t="s">
        <v>5402</v>
      </c>
      <c r="F883" s="213" t="s">
        <v>86</v>
      </c>
      <c r="G883" s="279" t="s">
        <v>5682</v>
      </c>
      <c r="H883" s="282">
        <v>15.99</v>
      </c>
      <c r="I883" s="282">
        <v>18.510000000000002</v>
      </c>
      <c r="J883" s="282">
        <v>8.15</v>
      </c>
      <c r="K883" s="282">
        <v>9.43</v>
      </c>
      <c r="L883" s="37"/>
      <c r="M883" s="283">
        <v>19.27</v>
      </c>
      <c r="N883" s="283">
        <v>22.3</v>
      </c>
      <c r="O883" s="283">
        <v>9.83</v>
      </c>
      <c r="P883" s="283">
        <v>11.37</v>
      </c>
    </row>
    <row r="884" spans="1:16" x14ac:dyDescent="0.25">
      <c r="A884" s="42" t="s">
        <v>3976</v>
      </c>
      <c r="B884" s="254"/>
      <c r="C884" s="380" t="s">
        <v>5290</v>
      </c>
      <c r="D884" s="387"/>
      <c r="E884" s="387"/>
      <c r="F884" s="387"/>
      <c r="G884" s="387"/>
      <c r="H884" s="406"/>
      <c r="I884" s="387"/>
      <c r="J884" s="293">
        <v>29.11</v>
      </c>
      <c r="K884" s="293">
        <v>33.68</v>
      </c>
      <c r="L884" s="37"/>
      <c r="O884" s="292">
        <v>35.08</v>
      </c>
      <c r="P884" s="292">
        <v>40.58</v>
      </c>
    </row>
    <row r="885" spans="1:16" ht="36" x14ac:dyDescent="0.3">
      <c r="A885" s="42" t="s">
        <v>3977</v>
      </c>
      <c r="B885" s="254"/>
      <c r="C885" s="383" t="s">
        <v>5342</v>
      </c>
      <c r="D885" s="390" t="s">
        <v>5587</v>
      </c>
      <c r="E885" s="399" t="s">
        <v>5763</v>
      </c>
      <c r="F885" s="400" t="s">
        <v>164</v>
      </c>
      <c r="G885" s="403" t="s">
        <v>5301</v>
      </c>
      <c r="H885" s="410">
        <v>38.26</v>
      </c>
      <c r="I885" s="414">
        <v>38.26</v>
      </c>
      <c r="J885" s="282">
        <v>38.26</v>
      </c>
      <c r="K885" s="282">
        <v>38.26</v>
      </c>
      <c r="L885" s="38"/>
      <c r="M885" s="283">
        <v>46.1</v>
      </c>
      <c r="N885" s="283">
        <v>46.1</v>
      </c>
      <c r="O885" s="283">
        <v>46.1</v>
      </c>
      <c r="P885" s="283">
        <v>46.1</v>
      </c>
    </row>
    <row r="886" spans="1:16" x14ac:dyDescent="0.25">
      <c r="A886" s="42" t="s">
        <v>3978</v>
      </c>
      <c r="B886" s="254"/>
      <c r="C886" s="266" t="s">
        <v>5285</v>
      </c>
      <c r="D886" s="220">
        <v>2023</v>
      </c>
      <c r="E886" s="212" t="s">
        <v>5384</v>
      </c>
      <c r="F886" s="213" t="s">
        <v>5385</v>
      </c>
      <c r="G886" s="279" t="s">
        <v>5683</v>
      </c>
      <c r="H886" s="282">
        <v>11.87</v>
      </c>
      <c r="I886" s="282">
        <v>11.87</v>
      </c>
      <c r="J886" s="282">
        <v>7.71</v>
      </c>
      <c r="K886" s="282">
        <v>7.71</v>
      </c>
      <c r="L886" s="37"/>
      <c r="M886" s="283">
        <v>14.3</v>
      </c>
      <c r="N886" s="283">
        <v>14.3</v>
      </c>
      <c r="O886" s="283">
        <v>9.3000000000000007</v>
      </c>
      <c r="P886" s="283">
        <v>9.3000000000000007</v>
      </c>
    </row>
    <row r="887" spans="1:16" x14ac:dyDescent="0.25">
      <c r="A887" s="42" t="s">
        <v>3979</v>
      </c>
      <c r="B887" s="254"/>
      <c r="C887" s="266" t="s">
        <v>5285</v>
      </c>
      <c r="D887" s="220">
        <v>1968</v>
      </c>
      <c r="E887" s="212" t="s">
        <v>5590</v>
      </c>
      <c r="F887" s="213" t="s">
        <v>5385</v>
      </c>
      <c r="G887" s="279" t="s">
        <v>5591</v>
      </c>
      <c r="H887" s="282">
        <v>6.93</v>
      </c>
      <c r="I887" s="282">
        <v>6.93</v>
      </c>
      <c r="J887" s="282">
        <v>6.72</v>
      </c>
      <c r="K887" s="282">
        <v>6.72</v>
      </c>
      <c r="L887" s="37"/>
      <c r="M887" s="283">
        <v>8.35</v>
      </c>
      <c r="N887" s="283">
        <v>8.35</v>
      </c>
      <c r="O887" s="283">
        <v>8.1</v>
      </c>
      <c r="P887" s="283">
        <v>8.1</v>
      </c>
    </row>
    <row r="888" spans="1:16" x14ac:dyDescent="0.25">
      <c r="A888" s="42" t="s">
        <v>3980</v>
      </c>
      <c r="B888" s="254"/>
      <c r="C888" s="266" t="s">
        <v>5285</v>
      </c>
      <c r="D888" s="220">
        <v>1862</v>
      </c>
      <c r="E888" s="212" t="s">
        <v>5592</v>
      </c>
      <c r="F888" s="213" t="s">
        <v>5298</v>
      </c>
      <c r="G888" s="279" t="s">
        <v>5593</v>
      </c>
      <c r="H888" s="282">
        <v>22.67</v>
      </c>
      <c r="I888" s="282">
        <v>22.67</v>
      </c>
      <c r="J888" s="282">
        <v>0.68</v>
      </c>
      <c r="K888" s="282">
        <v>0.68</v>
      </c>
      <c r="L888" s="37"/>
      <c r="M888" s="283">
        <v>27.31</v>
      </c>
      <c r="N888" s="283">
        <v>27.31</v>
      </c>
      <c r="O888" s="283">
        <v>0.82</v>
      </c>
      <c r="P888" s="283">
        <v>0.82</v>
      </c>
    </row>
    <row r="889" spans="1:16" x14ac:dyDescent="0.25">
      <c r="A889" s="42" t="s">
        <v>3981</v>
      </c>
      <c r="B889" s="254"/>
      <c r="C889" s="266" t="s">
        <v>5285</v>
      </c>
      <c r="D889" s="220">
        <v>2380</v>
      </c>
      <c r="E889" s="212" t="s">
        <v>5594</v>
      </c>
      <c r="F889" s="213" t="s">
        <v>5385</v>
      </c>
      <c r="G889" s="279" t="s">
        <v>5595</v>
      </c>
      <c r="H889" s="282">
        <v>2.86</v>
      </c>
      <c r="I889" s="282">
        <v>2.86</v>
      </c>
      <c r="J889" s="282">
        <v>4.8899999999999997</v>
      </c>
      <c r="K889" s="282">
        <v>4.8899999999999997</v>
      </c>
      <c r="L889" s="37"/>
      <c r="M889" s="283">
        <v>3.45</v>
      </c>
      <c r="N889" s="283">
        <v>3.45</v>
      </c>
      <c r="O889" s="283">
        <v>5.9</v>
      </c>
      <c r="P889" s="283">
        <v>5.9</v>
      </c>
    </row>
    <row r="890" spans="1:16" x14ac:dyDescent="0.25">
      <c r="A890" s="42" t="s">
        <v>3982</v>
      </c>
      <c r="B890" s="254"/>
      <c r="C890" s="266" t="s">
        <v>5285</v>
      </c>
      <c r="D890" s="220">
        <v>2438</v>
      </c>
      <c r="E890" s="212" t="s">
        <v>5373</v>
      </c>
      <c r="F890" s="213" t="s">
        <v>5298</v>
      </c>
      <c r="G890" s="279" t="s">
        <v>5287</v>
      </c>
      <c r="H890" s="282">
        <v>6.54</v>
      </c>
      <c r="I890" s="282">
        <v>6.54</v>
      </c>
      <c r="J890" s="282">
        <v>16.350000000000001</v>
      </c>
      <c r="K890" s="282">
        <v>16.350000000000001</v>
      </c>
      <c r="L890" s="37"/>
      <c r="M890" s="283">
        <v>7.88</v>
      </c>
      <c r="N890" s="283">
        <v>7.88</v>
      </c>
      <c r="O890" s="283">
        <v>19.7</v>
      </c>
      <c r="P890" s="283">
        <v>19.7</v>
      </c>
    </row>
    <row r="891" spans="1:16" x14ac:dyDescent="0.25">
      <c r="A891" s="42" t="s">
        <v>3983</v>
      </c>
      <c r="B891" s="254"/>
      <c r="C891" s="266" t="s">
        <v>5285</v>
      </c>
      <c r="D891" s="220">
        <v>2666</v>
      </c>
      <c r="E891" s="212" t="s">
        <v>5596</v>
      </c>
      <c r="F891" s="213" t="s">
        <v>5308</v>
      </c>
      <c r="G891" s="279" t="s">
        <v>5537</v>
      </c>
      <c r="H891" s="282">
        <v>453.92</v>
      </c>
      <c r="I891" s="282">
        <v>453.92</v>
      </c>
      <c r="J891" s="282">
        <v>31.77</v>
      </c>
      <c r="K891" s="282">
        <v>31.77</v>
      </c>
      <c r="L891" s="37"/>
      <c r="M891" s="283">
        <v>546.83000000000004</v>
      </c>
      <c r="N891" s="283">
        <v>546.83000000000004</v>
      </c>
      <c r="O891" s="283">
        <v>38.28</v>
      </c>
      <c r="P891" s="283">
        <v>38.28</v>
      </c>
    </row>
    <row r="892" spans="1:16" ht="36" x14ac:dyDescent="0.3">
      <c r="A892" s="42" t="s">
        <v>3984</v>
      </c>
      <c r="B892" s="254"/>
      <c r="C892" s="269" t="s">
        <v>5285</v>
      </c>
      <c r="D892" s="215">
        <v>2149</v>
      </c>
      <c r="E892" s="212" t="s">
        <v>5598</v>
      </c>
      <c r="F892" s="217" t="s">
        <v>5305</v>
      </c>
      <c r="G892" s="279" t="s">
        <v>5684</v>
      </c>
      <c r="H892" s="282">
        <v>2.0699999999999998</v>
      </c>
      <c r="I892" s="282">
        <v>2.0699999999999998</v>
      </c>
      <c r="J892" s="282">
        <v>0.13</v>
      </c>
      <c r="K892" s="282">
        <v>0.13</v>
      </c>
      <c r="L892" s="38"/>
      <c r="M892" s="283">
        <v>2.5</v>
      </c>
      <c r="N892" s="283">
        <v>2.5</v>
      </c>
      <c r="O892" s="283">
        <v>0.16</v>
      </c>
      <c r="P892" s="283">
        <v>0.16</v>
      </c>
    </row>
    <row r="893" spans="1:16" x14ac:dyDescent="0.25">
      <c r="A893" s="42" t="s">
        <v>3985</v>
      </c>
      <c r="B893" s="254"/>
      <c r="C893" s="380" t="s">
        <v>5291</v>
      </c>
      <c r="D893" s="387"/>
      <c r="E893" s="387"/>
      <c r="F893" s="387"/>
      <c r="G893" s="387"/>
      <c r="H893" s="406"/>
      <c r="I893" s="387"/>
      <c r="J893" s="293">
        <v>106.55</v>
      </c>
      <c r="K893" s="293">
        <v>106.55</v>
      </c>
      <c r="L893" s="37"/>
      <c r="O893" s="292">
        <v>128.36000000000001</v>
      </c>
      <c r="P893" s="292">
        <v>128.36000000000001</v>
      </c>
    </row>
    <row r="894" spans="1:16" x14ac:dyDescent="0.25">
      <c r="A894" s="42" t="s">
        <v>3986</v>
      </c>
      <c r="B894" s="372"/>
      <c r="C894" s="384"/>
      <c r="D894" s="393"/>
      <c r="E894" s="393"/>
      <c r="F894" s="393"/>
      <c r="G894" s="393"/>
      <c r="H894" s="411"/>
      <c r="I894" s="415"/>
      <c r="J894" s="274"/>
      <c r="K894" s="218"/>
      <c r="L894" s="37"/>
    </row>
    <row r="895" spans="1:16" x14ac:dyDescent="0.25">
      <c r="A895" s="42" t="s">
        <v>3987</v>
      </c>
      <c r="B895" s="371">
        <v>728</v>
      </c>
      <c r="C895" s="382" t="s">
        <v>5278</v>
      </c>
      <c r="D895" s="389" t="s">
        <v>132</v>
      </c>
      <c r="E895" s="389" t="s">
        <v>134</v>
      </c>
      <c r="F895" s="389" t="s">
        <v>135</v>
      </c>
      <c r="G895" s="389" t="s">
        <v>5280</v>
      </c>
      <c r="H895" s="409" t="s">
        <v>5281</v>
      </c>
      <c r="I895" s="389"/>
      <c r="J895" s="409" t="s">
        <v>5282</v>
      </c>
      <c r="K895" s="389"/>
      <c r="L895" s="37"/>
    </row>
    <row r="896" spans="1:16" x14ac:dyDescent="0.25">
      <c r="A896" s="42" t="s">
        <v>3988</v>
      </c>
      <c r="B896" s="260"/>
      <c r="C896" s="268"/>
      <c r="D896" s="248"/>
      <c r="E896" s="248"/>
      <c r="F896" s="248"/>
      <c r="G896" s="248"/>
      <c r="H896" s="413" t="s">
        <v>5283</v>
      </c>
      <c r="I896" s="416" t="s">
        <v>5284</v>
      </c>
      <c r="J896" s="413" t="s">
        <v>5283</v>
      </c>
      <c r="K896" s="416" t="s">
        <v>5284</v>
      </c>
      <c r="L896" s="37"/>
    </row>
    <row r="897" spans="1:16" ht="48" x14ac:dyDescent="0.3">
      <c r="A897" s="42" t="s">
        <v>3989</v>
      </c>
      <c r="B897" s="373"/>
      <c r="C897" s="385" t="s">
        <v>197</v>
      </c>
      <c r="D897" s="395" t="s">
        <v>1766</v>
      </c>
      <c r="E897" s="398" t="s">
        <v>5764</v>
      </c>
      <c r="F897" s="401" t="s">
        <v>164</v>
      </c>
      <c r="G897" s="404" t="s">
        <v>56</v>
      </c>
      <c r="H897" s="284">
        <v>0</v>
      </c>
      <c r="I897" s="284">
        <v>0</v>
      </c>
      <c r="J897" s="284">
        <v>160.66</v>
      </c>
      <c r="K897" s="284">
        <v>165.86</v>
      </c>
      <c r="L897" s="313"/>
      <c r="M897" s="285"/>
      <c r="N897" s="285"/>
      <c r="O897" s="285">
        <v>193.55</v>
      </c>
      <c r="P897" s="285">
        <v>199.82</v>
      </c>
    </row>
    <row r="898" spans="1:16" x14ac:dyDescent="0.25">
      <c r="A898" s="42" t="s">
        <v>3990</v>
      </c>
      <c r="B898" s="253"/>
      <c r="C898" s="266" t="s">
        <v>5285</v>
      </c>
      <c r="D898" s="211">
        <v>5</v>
      </c>
      <c r="E898" s="212" t="s">
        <v>5286</v>
      </c>
      <c r="F898" s="213" t="s">
        <v>86</v>
      </c>
      <c r="G898" s="279" t="s">
        <v>5287</v>
      </c>
      <c r="H898" s="282">
        <v>9.57</v>
      </c>
      <c r="I898" s="282">
        <v>11.07</v>
      </c>
      <c r="J898" s="282">
        <v>23.93</v>
      </c>
      <c r="K898" s="282">
        <v>27.68</v>
      </c>
      <c r="L898" s="37"/>
      <c r="M898" s="283">
        <v>11.53</v>
      </c>
      <c r="N898" s="283">
        <v>13.34</v>
      </c>
      <c r="O898" s="283">
        <v>28.83</v>
      </c>
      <c r="P898" s="283">
        <v>33.35</v>
      </c>
    </row>
    <row r="899" spans="1:16" x14ac:dyDescent="0.25">
      <c r="A899" s="42" t="s">
        <v>3991</v>
      </c>
      <c r="B899" s="254"/>
      <c r="C899" s="266" t="s">
        <v>5285</v>
      </c>
      <c r="D899" s="211">
        <v>25</v>
      </c>
      <c r="E899" s="212" t="s">
        <v>5402</v>
      </c>
      <c r="F899" s="213" t="s">
        <v>86</v>
      </c>
      <c r="G899" s="279" t="s">
        <v>5685</v>
      </c>
      <c r="H899" s="282">
        <v>15.99</v>
      </c>
      <c r="I899" s="282">
        <v>18.510000000000002</v>
      </c>
      <c r="J899" s="282">
        <v>9.2799999999999994</v>
      </c>
      <c r="K899" s="282">
        <v>10.73</v>
      </c>
      <c r="L899" s="37"/>
      <c r="M899" s="283">
        <v>19.27</v>
      </c>
      <c r="N899" s="283">
        <v>22.3</v>
      </c>
      <c r="O899" s="283">
        <v>11.18</v>
      </c>
      <c r="P899" s="283">
        <v>12.93</v>
      </c>
    </row>
    <row r="900" spans="1:16" x14ac:dyDescent="0.25">
      <c r="A900" s="42" t="s">
        <v>3992</v>
      </c>
      <c r="B900" s="254"/>
      <c r="C900" s="380" t="s">
        <v>5290</v>
      </c>
      <c r="D900" s="387"/>
      <c r="E900" s="387"/>
      <c r="F900" s="387"/>
      <c r="G900" s="387"/>
      <c r="H900" s="406"/>
      <c r="I900" s="387"/>
      <c r="J900" s="293">
        <v>33.21</v>
      </c>
      <c r="K900" s="293">
        <v>38.409999999999997</v>
      </c>
      <c r="L900" s="37"/>
      <c r="O900" s="292">
        <v>40.01</v>
      </c>
      <c r="P900" s="292">
        <v>46.28</v>
      </c>
    </row>
    <row r="901" spans="1:16" ht="24" x14ac:dyDescent="0.3">
      <c r="A901" s="42" t="s">
        <v>3993</v>
      </c>
      <c r="B901" s="254"/>
      <c r="C901" s="383" t="s">
        <v>5342</v>
      </c>
      <c r="D901" s="390" t="s">
        <v>5686</v>
      </c>
      <c r="E901" s="396" t="s">
        <v>5791</v>
      </c>
      <c r="F901" s="400" t="s">
        <v>164</v>
      </c>
      <c r="G901" s="403" t="s">
        <v>5301</v>
      </c>
      <c r="H901" s="410">
        <v>58.1</v>
      </c>
      <c r="I901" s="414">
        <v>58.1</v>
      </c>
      <c r="J901" s="282">
        <v>58.1</v>
      </c>
      <c r="K901" s="282">
        <v>58.1</v>
      </c>
      <c r="L901" s="38"/>
      <c r="M901" s="283">
        <v>70</v>
      </c>
      <c r="N901" s="283">
        <v>70</v>
      </c>
      <c r="O901" s="283">
        <v>70</v>
      </c>
      <c r="P901" s="283">
        <v>70</v>
      </c>
    </row>
    <row r="902" spans="1:16" x14ac:dyDescent="0.25">
      <c r="A902" s="42" t="s">
        <v>3994</v>
      </c>
      <c r="B902" s="254"/>
      <c r="C902" s="266" t="s">
        <v>5285</v>
      </c>
      <c r="D902" s="220">
        <v>2023</v>
      </c>
      <c r="E902" s="212" t="s">
        <v>5384</v>
      </c>
      <c r="F902" s="213" t="s">
        <v>5385</v>
      </c>
      <c r="G902" s="279" t="s">
        <v>5687</v>
      </c>
      <c r="H902" s="282">
        <v>11.87</v>
      </c>
      <c r="I902" s="282">
        <v>11.87</v>
      </c>
      <c r="J902" s="282">
        <v>8.7799999999999994</v>
      </c>
      <c r="K902" s="282">
        <v>8.7799999999999994</v>
      </c>
      <c r="L902" s="37"/>
      <c r="M902" s="283">
        <v>14.3</v>
      </c>
      <c r="N902" s="283">
        <v>14.3</v>
      </c>
      <c r="O902" s="283">
        <v>10.58</v>
      </c>
      <c r="P902" s="283">
        <v>10.58</v>
      </c>
    </row>
    <row r="903" spans="1:16" x14ac:dyDescent="0.25">
      <c r="A903" s="42" t="s">
        <v>3995</v>
      </c>
      <c r="B903" s="254"/>
      <c r="C903" s="266" t="s">
        <v>5285</v>
      </c>
      <c r="D903" s="220">
        <v>1968</v>
      </c>
      <c r="E903" s="212" t="s">
        <v>5590</v>
      </c>
      <c r="F903" s="213" t="s">
        <v>5385</v>
      </c>
      <c r="G903" s="279" t="s">
        <v>5591</v>
      </c>
      <c r="H903" s="282">
        <v>6.93</v>
      </c>
      <c r="I903" s="282">
        <v>6.93</v>
      </c>
      <c r="J903" s="282">
        <v>6.72</v>
      </c>
      <c r="K903" s="282">
        <v>6.72</v>
      </c>
      <c r="L903" s="37"/>
      <c r="M903" s="283">
        <v>8.35</v>
      </c>
      <c r="N903" s="283">
        <v>8.35</v>
      </c>
      <c r="O903" s="283">
        <v>8.1</v>
      </c>
      <c r="P903" s="283">
        <v>8.1</v>
      </c>
    </row>
    <row r="904" spans="1:16" x14ac:dyDescent="0.25">
      <c r="A904" s="42" t="s">
        <v>3996</v>
      </c>
      <c r="B904" s="254"/>
      <c r="C904" s="266" t="s">
        <v>5285</v>
      </c>
      <c r="D904" s="220">
        <v>1862</v>
      </c>
      <c r="E904" s="212" t="s">
        <v>5592</v>
      </c>
      <c r="F904" s="213" t="s">
        <v>5298</v>
      </c>
      <c r="G904" s="279" t="s">
        <v>5593</v>
      </c>
      <c r="H904" s="282">
        <v>22.67</v>
      </c>
      <c r="I904" s="282">
        <v>22.67</v>
      </c>
      <c r="J904" s="282">
        <v>0.68</v>
      </c>
      <c r="K904" s="282">
        <v>0.68</v>
      </c>
      <c r="L904" s="37"/>
      <c r="M904" s="283">
        <v>27.31</v>
      </c>
      <c r="N904" s="283">
        <v>27.31</v>
      </c>
      <c r="O904" s="283">
        <v>0.82</v>
      </c>
      <c r="P904" s="283">
        <v>0.82</v>
      </c>
    </row>
    <row r="905" spans="1:16" x14ac:dyDescent="0.25">
      <c r="A905" s="42" t="s">
        <v>3997</v>
      </c>
      <c r="B905" s="254"/>
      <c r="C905" s="266" t="s">
        <v>5285</v>
      </c>
      <c r="D905" s="220">
        <v>2380</v>
      </c>
      <c r="E905" s="212" t="s">
        <v>5594</v>
      </c>
      <c r="F905" s="213" t="s">
        <v>5385</v>
      </c>
      <c r="G905" s="279" t="s">
        <v>5595</v>
      </c>
      <c r="H905" s="282">
        <v>2.86</v>
      </c>
      <c r="I905" s="282">
        <v>2.86</v>
      </c>
      <c r="J905" s="282">
        <v>4.8899999999999997</v>
      </c>
      <c r="K905" s="282">
        <v>4.8899999999999997</v>
      </c>
      <c r="L905" s="37"/>
      <c r="M905" s="283">
        <v>3.45</v>
      </c>
      <c r="N905" s="283">
        <v>3.45</v>
      </c>
      <c r="O905" s="283">
        <v>5.9</v>
      </c>
      <c r="P905" s="283">
        <v>5.9</v>
      </c>
    </row>
    <row r="906" spans="1:16" x14ac:dyDescent="0.25">
      <c r="A906" s="42" t="s">
        <v>3998</v>
      </c>
      <c r="B906" s="254"/>
      <c r="C906" s="266" t="s">
        <v>5285</v>
      </c>
      <c r="D906" s="220">
        <v>2438</v>
      </c>
      <c r="E906" s="212" t="s">
        <v>5373</v>
      </c>
      <c r="F906" s="213" t="s">
        <v>5298</v>
      </c>
      <c r="G906" s="279" t="s">
        <v>5287</v>
      </c>
      <c r="H906" s="282">
        <v>6.54</v>
      </c>
      <c r="I906" s="282">
        <v>6.54</v>
      </c>
      <c r="J906" s="282">
        <v>16.350000000000001</v>
      </c>
      <c r="K906" s="282">
        <v>16.350000000000001</v>
      </c>
      <c r="L906" s="37"/>
      <c r="M906" s="283">
        <v>7.88</v>
      </c>
      <c r="N906" s="283">
        <v>7.88</v>
      </c>
      <c r="O906" s="283">
        <v>19.7</v>
      </c>
      <c r="P906" s="283">
        <v>19.7</v>
      </c>
    </row>
    <row r="907" spans="1:16" x14ac:dyDescent="0.25">
      <c r="A907" s="42" t="s">
        <v>3999</v>
      </c>
      <c r="B907" s="254"/>
      <c r="C907" s="266" t="s">
        <v>5285</v>
      </c>
      <c r="D907" s="220">
        <v>2666</v>
      </c>
      <c r="E907" s="212" t="s">
        <v>5596</v>
      </c>
      <c r="F907" s="213" t="s">
        <v>5308</v>
      </c>
      <c r="G907" s="279" t="s">
        <v>5537</v>
      </c>
      <c r="H907" s="282">
        <v>453.92</v>
      </c>
      <c r="I907" s="282">
        <v>453.92</v>
      </c>
      <c r="J907" s="282">
        <v>31.77</v>
      </c>
      <c r="K907" s="282">
        <v>31.77</v>
      </c>
      <c r="L907" s="37"/>
      <c r="M907" s="283">
        <v>546.83000000000004</v>
      </c>
      <c r="N907" s="283">
        <v>546.83000000000004</v>
      </c>
      <c r="O907" s="283">
        <v>38.28</v>
      </c>
      <c r="P907" s="283">
        <v>38.28</v>
      </c>
    </row>
    <row r="908" spans="1:16" ht="36" x14ac:dyDescent="0.3">
      <c r="A908" s="42" t="s">
        <v>4000</v>
      </c>
      <c r="B908" s="254"/>
      <c r="C908" s="269" t="s">
        <v>5285</v>
      </c>
      <c r="D908" s="215">
        <v>2149</v>
      </c>
      <c r="E908" s="212" t="s">
        <v>5598</v>
      </c>
      <c r="F908" s="217" t="s">
        <v>5305</v>
      </c>
      <c r="G908" s="279" t="s">
        <v>5684</v>
      </c>
      <c r="H908" s="282">
        <v>2.0699999999999998</v>
      </c>
      <c r="I908" s="282">
        <v>2.0699999999999998</v>
      </c>
      <c r="J908" s="282">
        <v>0.13</v>
      </c>
      <c r="K908" s="282">
        <v>0.13</v>
      </c>
      <c r="L908" s="38"/>
      <c r="M908" s="283">
        <v>2.5</v>
      </c>
      <c r="N908" s="283">
        <v>2.5</v>
      </c>
      <c r="O908" s="283">
        <v>0.16</v>
      </c>
      <c r="P908" s="283">
        <v>0.16</v>
      </c>
    </row>
    <row r="909" spans="1:16" x14ac:dyDescent="0.25">
      <c r="A909" s="42" t="s">
        <v>4001</v>
      </c>
      <c r="B909" s="254"/>
      <c r="C909" s="380" t="s">
        <v>5291</v>
      </c>
      <c r="D909" s="387"/>
      <c r="E909" s="387"/>
      <c r="F909" s="387"/>
      <c r="G909" s="387"/>
      <c r="H909" s="406"/>
      <c r="I909" s="387"/>
      <c r="J909" s="293">
        <v>127.45</v>
      </c>
      <c r="K909" s="293">
        <v>127.45</v>
      </c>
      <c r="L909" s="37"/>
      <c r="O909" s="292">
        <v>153.54</v>
      </c>
      <c r="P909" s="292">
        <v>153.54</v>
      </c>
    </row>
    <row r="910" spans="1:16" x14ac:dyDescent="0.25">
      <c r="A910" s="42" t="s">
        <v>4002</v>
      </c>
      <c r="B910" s="372"/>
      <c r="C910" s="384"/>
      <c r="D910" s="393"/>
      <c r="E910" s="393"/>
      <c r="F910" s="393"/>
      <c r="G910" s="393"/>
      <c r="H910" s="411"/>
      <c r="I910" s="415"/>
      <c r="J910" s="274"/>
      <c r="K910" s="218"/>
      <c r="L910" s="37"/>
    </row>
    <row r="911" spans="1:16" x14ac:dyDescent="0.25">
      <c r="A911" s="42" t="s">
        <v>4003</v>
      </c>
      <c r="B911" s="371">
        <v>735</v>
      </c>
      <c r="C911" s="382" t="s">
        <v>5278</v>
      </c>
      <c r="D911" s="389" t="s">
        <v>132</v>
      </c>
      <c r="E911" s="389" t="s">
        <v>134</v>
      </c>
      <c r="F911" s="389" t="s">
        <v>135</v>
      </c>
      <c r="G911" s="389" t="s">
        <v>5280</v>
      </c>
      <c r="H911" s="409" t="s">
        <v>5281</v>
      </c>
      <c r="I911" s="389"/>
      <c r="J911" s="409" t="s">
        <v>5282</v>
      </c>
      <c r="K911" s="389"/>
      <c r="L911" s="37"/>
    </row>
    <row r="912" spans="1:16" x14ac:dyDescent="0.25">
      <c r="A912" s="42" t="s">
        <v>4004</v>
      </c>
      <c r="B912" s="260"/>
      <c r="C912" s="268"/>
      <c r="D912" s="248"/>
      <c r="E912" s="248"/>
      <c r="F912" s="248"/>
      <c r="G912" s="248"/>
      <c r="H912" s="413" t="s">
        <v>5283</v>
      </c>
      <c r="I912" s="416" t="s">
        <v>5284</v>
      </c>
      <c r="J912" s="413" t="s">
        <v>5283</v>
      </c>
      <c r="K912" s="416" t="s">
        <v>5284</v>
      </c>
      <c r="L912" s="37"/>
    </row>
    <row r="913" spans="1:16" x14ac:dyDescent="0.3">
      <c r="A913" s="42" t="s">
        <v>4005</v>
      </c>
      <c r="B913" s="373"/>
      <c r="C913" s="385" t="s">
        <v>197</v>
      </c>
      <c r="D913" s="395" t="s">
        <v>1374</v>
      </c>
      <c r="E913" s="397" t="s">
        <v>1375</v>
      </c>
      <c r="F913" s="401" t="s">
        <v>160</v>
      </c>
      <c r="G913" s="404" t="s">
        <v>56</v>
      </c>
      <c r="H913" s="284">
        <v>0</v>
      </c>
      <c r="I913" s="284">
        <v>0</v>
      </c>
      <c r="J913" s="284">
        <v>139.97</v>
      </c>
      <c r="K913" s="284">
        <v>140.82</v>
      </c>
      <c r="L913" s="38"/>
      <c r="M913" s="285"/>
      <c r="N913" s="285"/>
      <c r="O913" s="285">
        <v>168.63</v>
      </c>
      <c r="P913" s="285">
        <v>169.65</v>
      </c>
    </row>
    <row r="914" spans="1:16" x14ac:dyDescent="0.25">
      <c r="A914" s="42" t="s">
        <v>4006</v>
      </c>
      <c r="B914" s="253"/>
      <c r="C914" s="266" t="s">
        <v>5285</v>
      </c>
      <c r="D914" s="211">
        <v>11</v>
      </c>
      <c r="E914" s="212" t="s">
        <v>5350</v>
      </c>
      <c r="F914" s="213" t="s">
        <v>86</v>
      </c>
      <c r="G914" s="279" t="s">
        <v>5397</v>
      </c>
      <c r="H914" s="282">
        <v>15.99</v>
      </c>
      <c r="I914" s="282">
        <v>18.510000000000002</v>
      </c>
      <c r="J914" s="282">
        <v>3.19</v>
      </c>
      <c r="K914" s="282">
        <v>3.7</v>
      </c>
      <c r="L914" s="37"/>
      <c r="M914" s="283">
        <v>19.27</v>
      </c>
      <c r="N914" s="283">
        <v>22.3</v>
      </c>
      <c r="O914" s="283">
        <v>3.85</v>
      </c>
      <c r="P914" s="283">
        <v>4.46</v>
      </c>
    </row>
    <row r="915" spans="1:16" x14ac:dyDescent="0.25">
      <c r="A915" s="42" t="s">
        <v>4007</v>
      </c>
      <c r="B915" s="254"/>
      <c r="C915" s="266" t="s">
        <v>5285</v>
      </c>
      <c r="D915" s="211">
        <v>8</v>
      </c>
      <c r="E915" s="212" t="s">
        <v>5302</v>
      </c>
      <c r="F915" s="213" t="s">
        <v>86</v>
      </c>
      <c r="G915" s="279" t="s">
        <v>5397</v>
      </c>
      <c r="H915" s="282">
        <v>10.8</v>
      </c>
      <c r="I915" s="282">
        <v>12.5</v>
      </c>
      <c r="J915" s="282">
        <v>2.15</v>
      </c>
      <c r="K915" s="282">
        <v>2.4900000000000002</v>
      </c>
      <c r="L915" s="37"/>
      <c r="M915" s="283">
        <v>13.02</v>
      </c>
      <c r="N915" s="283">
        <v>15.06</v>
      </c>
      <c r="O915" s="283">
        <v>2.6</v>
      </c>
      <c r="P915" s="283">
        <v>3.01</v>
      </c>
    </row>
    <row r="916" spans="1:16" x14ac:dyDescent="0.25">
      <c r="A916" s="42" t="s">
        <v>4008</v>
      </c>
      <c r="B916" s="254"/>
      <c r="C916" s="380" t="s">
        <v>5290</v>
      </c>
      <c r="D916" s="387"/>
      <c r="E916" s="387"/>
      <c r="F916" s="387"/>
      <c r="G916" s="387"/>
      <c r="H916" s="406"/>
      <c r="I916" s="387"/>
      <c r="J916" s="293">
        <v>5.35</v>
      </c>
      <c r="K916" s="293">
        <v>6.2</v>
      </c>
      <c r="L916" s="37"/>
      <c r="O916" s="292">
        <v>6.45</v>
      </c>
      <c r="P916" s="292">
        <v>7.47</v>
      </c>
    </row>
    <row r="917" spans="1:16" x14ac:dyDescent="0.25">
      <c r="A917" s="42" t="s">
        <v>4009</v>
      </c>
      <c r="B917" s="372"/>
      <c r="C917" s="383" t="s">
        <v>5285</v>
      </c>
      <c r="D917" s="390" t="s">
        <v>5393</v>
      </c>
      <c r="E917" s="396" t="s">
        <v>5394</v>
      </c>
      <c r="F917" s="400" t="s">
        <v>5385</v>
      </c>
      <c r="G917" s="403" t="s">
        <v>5688</v>
      </c>
      <c r="H917" s="410">
        <v>0.38</v>
      </c>
      <c r="I917" s="414">
        <v>0.38</v>
      </c>
      <c r="J917" s="282">
        <v>0.1</v>
      </c>
      <c r="K917" s="282">
        <v>0.1</v>
      </c>
      <c r="M917" s="283">
        <v>0.46</v>
      </c>
      <c r="N917" s="283">
        <v>0.46</v>
      </c>
      <c r="O917" s="283">
        <v>0.13</v>
      </c>
      <c r="P917" s="283">
        <v>0.13</v>
      </c>
    </row>
    <row r="918" spans="1:16" ht="24" x14ac:dyDescent="0.3">
      <c r="A918" s="42" t="s">
        <v>4010</v>
      </c>
      <c r="B918" s="38"/>
      <c r="C918" s="266" t="s">
        <v>5295</v>
      </c>
      <c r="D918" s="220">
        <v>36791</v>
      </c>
      <c r="E918" s="216" t="s">
        <v>5765</v>
      </c>
      <c r="F918" s="213" t="s">
        <v>160</v>
      </c>
      <c r="G918" s="279" t="s">
        <v>5301</v>
      </c>
      <c r="H918" s="282">
        <v>134.51</v>
      </c>
      <c r="I918" s="282">
        <v>134.51</v>
      </c>
      <c r="J918" s="282">
        <v>134.51</v>
      </c>
      <c r="K918" s="282">
        <v>134.51</v>
      </c>
      <c r="M918" s="283">
        <v>162.05000000000001</v>
      </c>
      <c r="N918" s="283">
        <v>162.05000000000001</v>
      </c>
      <c r="O918" s="283">
        <v>162.05000000000001</v>
      </c>
      <c r="P918" s="283">
        <v>162.05000000000001</v>
      </c>
    </row>
    <row r="919" spans="1:16" x14ac:dyDescent="0.25">
      <c r="A919" s="42" t="s">
        <v>4011</v>
      </c>
      <c r="B919" s="37"/>
      <c r="C919" s="380" t="s">
        <v>5291</v>
      </c>
      <c r="D919" s="387"/>
      <c r="E919" s="387"/>
      <c r="F919" s="387"/>
      <c r="G919" s="387"/>
      <c r="H919" s="406"/>
      <c r="I919" s="387"/>
      <c r="J919" s="293">
        <v>134.62</v>
      </c>
      <c r="K919" s="293">
        <v>134.62</v>
      </c>
      <c r="O919" s="292">
        <v>162.18</v>
      </c>
      <c r="P919" s="292">
        <v>162.18</v>
      </c>
    </row>
    <row r="920" spans="1:16" x14ac:dyDescent="0.25">
      <c r="A920" s="42" t="s">
        <v>4012</v>
      </c>
      <c r="B920" s="37"/>
      <c r="C920" s="384"/>
      <c r="D920" s="393"/>
      <c r="E920" s="393"/>
      <c r="F920" s="393"/>
      <c r="G920" s="393"/>
      <c r="H920" s="411"/>
      <c r="I920" s="415"/>
      <c r="J920" s="274"/>
      <c r="K920" s="218"/>
    </row>
    <row r="921" spans="1:16" x14ac:dyDescent="0.3">
      <c r="A921" s="42" t="s">
        <v>4013</v>
      </c>
      <c r="B921" s="371">
        <v>754</v>
      </c>
      <c r="C921" s="382" t="s">
        <v>5278</v>
      </c>
      <c r="D921" s="389" t="s">
        <v>132</v>
      </c>
      <c r="E921" s="389" t="s">
        <v>134</v>
      </c>
      <c r="F921" s="389" t="s">
        <v>135</v>
      </c>
      <c r="G921" s="389" t="s">
        <v>5280</v>
      </c>
      <c r="H921" s="409" t="s">
        <v>5281</v>
      </c>
      <c r="I921" s="389"/>
      <c r="J921" s="409" t="s">
        <v>5282</v>
      </c>
      <c r="K921" s="389"/>
    </row>
    <row r="922" spans="1:16" x14ac:dyDescent="0.3">
      <c r="A922" s="42" t="s">
        <v>4014</v>
      </c>
      <c r="B922" s="260"/>
      <c r="C922" s="268"/>
      <c r="D922" s="248"/>
      <c r="E922" s="248"/>
      <c r="F922" s="248"/>
      <c r="G922" s="248"/>
      <c r="H922" s="413" t="s">
        <v>5283</v>
      </c>
      <c r="I922" s="416" t="s">
        <v>5284</v>
      </c>
      <c r="J922" s="413" t="s">
        <v>5283</v>
      </c>
      <c r="K922" s="416" t="s">
        <v>5284</v>
      </c>
    </row>
    <row r="923" spans="1:16" ht="24" x14ac:dyDescent="0.3">
      <c r="A923" s="42" t="s">
        <v>4015</v>
      </c>
      <c r="B923" s="373"/>
      <c r="C923" s="385" t="s">
        <v>197</v>
      </c>
      <c r="D923" s="395" t="s">
        <v>465</v>
      </c>
      <c r="E923" s="398" t="s">
        <v>5766</v>
      </c>
      <c r="F923" s="401" t="s">
        <v>164</v>
      </c>
      <c r="G923" s="404" t="s">
        <v>56</v>
      </c>
      <c r="H923" s="284">
        <v>0</v>
      </c>
      <c r="I923" s="284">
        <v>0</v>
      </c>
      <c r="J923" s="284">
        <v>75.239999999999995</v>
      </c>
      <c r="K923" s="284">
        <v>77.709999999999994</v>
      </c>
      <c r="M923" s="285"/>
      <c r="N923" s="285"/>
      <c r="O923" s="285">
        <v>90.65</v>
      </c>
      <c r="P923" s="285">
        <v>93.62</v>
      </c>
    </row>
    <row r="924" spans="1:16" x14ac:dyDescent="0.3">
      <c r="A924" s="42" t="s">
        <v>4016</v>
      </c>
      <c r="B924" s="253"/>
      <c r="C924" s="266" t="s">
        <v>5285</v>
      </c>
      <c r="D924" s="211">
        <v>4</v>
      </c>
      <c r="E924" s="212" t="s">
        <v>5288</v>
      </c>
      <c r="F924" s="213" t="s">
        <v>86</v>
      </c>
      <c r="G924" s="279" t="s">
        <v>5689</v>
      </c>
      <c r="H924" s="282">
        <v>15.99</v>
      </c>
      <c r="I924" s="282">
        <v>18.510000000000002</v>
      </c>
      <c r="J924" s="282">
        <v>8.9</v>
      </c>
      <c r="K924" s="282">
        <v>10.3</v>
      </c>
      <c r="M924" s="283">
        <v>19.27</v>
      </c>
      <c r="N924" s="283">
        <v>22.3</v>
      </c>
      <c r="O924" s="283">
        <v>10.73</v>
      </c>
      <c r="P924" s="283">
        <v>12.42</v>
      </c>
    </row>
    <row r="925" spans="1:16" x14ac:dyDescent="0.3">
      <c r="A925" s="42" t="s">
        <v>4017</v>
      </c>
      <c r="B925" s="254"/>
      <c r="C925" s="266" t="s">
        <v>5285</v>
      </c>
      <c r="D925" s="211">
        <v>5</v>
      </c>
      <c r="E925" s="212" t="s">
        <v>5286</v>
      </c>
      <c r="F925" s="213" t="s">
        <v>86</v>
      </c>
      <c r="G925" s="279" t="s">
        <v>5690</v>
      </c>
      <c r="H925" s="282">
        <v>9.57</v>
      </c>
      <c r="I925" s="282">
        <v>11.07</v>
      </c>
      <c r="J925" s="282">
        <v>6.79</v>
      </c>
      <c r="K925" s="282">
        <v>7.85</v>
      </c>
      <c r="M925" s="283">
        <v>11.53</v>
      </c>
      <c r="N925" s="283">
        <v>13.34</v>
      </c>
      <c r="O925" s="283">
        <v>8.18</v>
      </c>
      <c r="P925" s="283">
        <v>9.4600000000000009</v>
      </c>
    </row>
    <row r="926" spans="1:16" x14ac:dyDescent="0.3">
      <c r="A926" s="42" t="s">
        <v>4018</v>
      </c>
      <c r="B926" s="254"/>
      <c r="C926" s="380" t="s">
        <v>5290</v>
      </c>
      <c r="D926" s="387"/>
      <c r="E926" s="387"/>
      <c r="F926" s="387"/>
      <c r="G926" s="387"/>
      <c r="H926" s="406"/>
      <c r="I926" s="387"/>
      <c r="J926" s="293">
        <v>15.69</v>
      </c>
      <c r="K926" s="293">
        <v>18.16</v>
      </c>
      <c r="O926" s="292">
        <v>18.91</v>
      </c>
      <c r="P926" s="292">
        <v>21.88</v>
      </c>
    </row>
    <row r="927" spans="1:16" ht="24" x14ac:dyDescent="0.3">
      <c r="A927" s="42" t="s">
        <v>4019</v>
      </c>
      <c r="B927" s="254"/>
      <c r="C927" s="383" t="s">
        <v>5285</v>
      </c>
      <c r="D927" s="392">
        <v>2223</v>
      </c>
      <c r="E927" s="399" t="s">
        <v>5767</v>
      </c>
      <c r="F927" s="400" t="s">
        <v>5300</v>
      </c>
      <c r="G927" s="403" t="s">
        <v>5301</v>
      </c>
      <c r="H927" s="410">
        <v>46.53</v>
      </c>
      <c r="I927" s="414">
        <v>46.53</v>
      </c>
      <c r="J927" s="282">
        <v>46.53</v>
      </c>
      <c r="K927" s="282">
        <v>46.53</v>
      </c>
      <c r="M927" s="283">
        <v>56.06</v>
      </c>
      <c r="N927" s="283">
        <v>56.06</v>
      </c>
      <c r="O927" s="283">
        <v>56.06</v>
      </c>
      <c r="P927" s="283">
        <v>56.06</v>
      </c>
    </row>
    <row r="928" spans="1:16" x14ac:dyDescent="0.3">
      <c r="A928" s="42" t="s">
        <v>4020</v>
      </c>
      <c r="B928" s="254"/>
      <c r="C928" s="266" t="s">
        <v>5285</v>
      </c>
      <c r="D928" s="220">
        <v>1215</v>
      </c>
      <c r="E928" s="212" t="s">
        <v>5380</v>
      </c>
      <c r="F928" s="213" t="s">
        <v>5298</v>
      </c>
      <c r="G928" s="279" t="s">
        <v>5691</v>
      </c>
      <c r="H928" s="282">
        <v>0.52</v>
      </c>
      <c r="I928" s="282">
        <v>0.52</v>
      </c>
      <c r="J928" s="282">
        <v>9.26</v>
      </c>
      <c r="K928" s="282">
        <v>9.26</v>
      </c>
      <c r="M928" s="283">
        <v>0.63</v>
      </c>
      <c r="N928" s="283">
        <v>0.63</v>
      </c>
      <c r="O928" s="283">
        <v>11.16</v>
      </c>
      <c r="P928" s="283">
        <v>11.16</v>
      </c>
    </row>
    <row r="929" spans="1:16" x14ac:dyDescent="0.3">
      <c r="A929" s="42" t="s">
        <v>4021</v>
      </c>
      <c r="B929" s="254"/>
      <c r="C929" s="266" t="s">
        <v>5285</v>
      </c>
      <c r="D929" s="211">
        <v>104</v>
      </c>
      <c r="E929" s="212" t="s">
        <v>5364</v>
      </c>
      <c r="F929" s="213" t="s">
        <v>5308</v>
      </c>
      <c r="G929" s="279" t="s">
        <v>5692</v>
      </c>
      <c r="H929" s="282">
        <v>154.26</v>
      </c>
      <c r="I929" s="282">
        <v>154.26</v>
      </c>
      <c r="J929" s="282">
        <v>3.75</v>
      </c>
      <c r="K929" s="282">
        <v>3.75</v>
      </c>
      <c r="M929" s="283">
        <v>185.84</v>
      </c>
      <c r="N929" s="283">
        <v>185.84</v>
      </c>
      <c r="O929" s="283">
        <v>4.5199999999999996</v>
      </c>
      <c r="P929" s="283">
        <v>4.5199999999999996</v>
      </c>
    </row>
    <row r="930" spans="1:16" x14ac:dyDescent="0.3">
      <c r="A930" s="42" t="s">
        <v>4022</v>
      </c>
      <c r="B930" s="254"/>
      <c r="C930" s="266" t="s">
        <v>5295</v>
      </c>
      <c r="D930" s="220">
        <v>7350</v>
      </c>
      <c r="E930" s="212" t="s">
        <v>5693</v>
      </c>
      <c r="F930" s="213" t="s">
        <v>5694</v>
      </c>
      <c r="G930" s="279" t="s">
        <v>5543</v>
      </c>
      <c r="H930" s="282">
        <v>34.729999999999997</v>
      </c>
      <c r="I930" s="282">
        <v>34.729999999999997</v>
      </c>
      <c r="J930" s="282">
        <v>1.38</v>
      </c>
      <c r="K930" s="282">
        <v>1.38</v>
      </c>
      <c r="M930" s="283">
        <v>41.84</v>
      </c>
      <c r="N930" s="283">
        <v>41.84</v>
      </c>
      <c r="O930" s="283">
        <v>1.67</v>
      </c>
      <c r="P930" s="283">
        <v>1.67</v>
      </c>
    </row>
    <row r="931" spans="1:16" x14ac:dyDescent="0.3">
      <c r="A931" s="42" t="s">
        <v>4023</v>
      </c>
      <c r="B931" s="254"/>
      <c r="C931" s="380" t="s">
        <v>5291</v>
      </c>
      <c r="D931" s="387"/>
      <c r="E931" s="387"/>
      <c r="F931" s="387"/>
      <c r="G931" s="387"/>
      <c r="H931" s="406"/>
      <c r="I931" s="387"/>
      <c r="J931" s="293">
        <v>59.55</v>
      </c>
      <c r="K931" s="293">
        <v>59.55</v>
      </c>
      <c r="O931" s="292">
        <v>71.739999999999995</v>
      </c>
      <c r="P931" s="292">
        <v>71.739999999999995</v>
      </c>
    </row>
    <row r="932" spans="1:16" x14ac:dyDescent="0.3">
      <c r="A932" s="42" t="s">
        <v>4024</v>
      </c>
      <c r="B932" s="379">
        <v>757</v>
      </c>
      <c r="C932" s="381" t="s">
        <v>5278</v>
      </c>
      <c r="D932" s="250" t="s">
        <v>132</v>
      </c>
      <c r="E932" s="250" t="s">
        <v>134</v>
      </c>
      <c r="F932" s="250" t="s">
        <v>135</v>
      </c>
      <c r="G932" s="250" t="s">
        <v>5280</v>
      </c>
      <c r="H932" s="407" t="s">
        <v>5281</v>
      </c>
      <c r="I932" s="249"/>
      <c r="J932" s="408" t="s">
        <v>5282</v>
      </c>
      <c r="K932" s="388"/>
    </row>
    <row r="933" spans="1:16" x14ac:dyDescent="0.3">
      <c r="A933" s="42" t="s">
        <v>4025</v>
      </c>
      <c r="B933" s="260"/>
      <c r="C933" s="268"/>
      <c r="D933" s="248"/>
      <c r="E933" s="248"/>
      <c r="F933" s="248"/>
      <c r="G933" s="248"/>
      <c r="H933" s="413" t="s">
        <v>5283</v>
      </c>
      <c r="I933" s="416" t="s">
        <v>5284</v>
      </c>
      <c r="J933" s="413" t="s">
        <v>5283</v>
      </c>
      <c r="K933" s="416" t="s">
        <v>5284</v>
      </c>
    </row>
    <row r="934" spans="1:16" x14ac:dyDescent="0.3">
      <c r="A934" s="42" t="s">
        <v>4026</v>
      </c>
      <c r="B934" s="373"/>
      <c r="C934" s="385" t="s">
        <v>197</v>
      </c>
      <c r="D934" s="395" t="s">
        <v>468</v>
      </c>
      <c r="E934" s="397" t="s">
        <v>469</v>
      </c>
      <c r="F934" s="401" t="s">
        <v>172</v>
      </c>
      <c r="G934" s="404" t="s">
        <v>56</v>
      </c>
      <c r="H934" s="284">
        <v>0</v>
      </c>
      <c r="I934" s="284">
        <v>0</v>
      </c>
      <c r="J934" s="284">
        <v>17.059999999999999</v>
      </c>
      <c r="K934" s="284">
        <v>17.09</v>
      </c>
      <c r="M934" s="285"/>
      <c r="N934" s="285"/>
      <c r="O934" s="285">
        <v>20.56</v>
      </c>
      <c r="P934" s="285">
        <v>20.6</v>
      </c>
    </row>
    <row r="935" spans="1:16" x14ac:dyDescent="0.3">
      <c r="A935" s="42" t="s">
        <v>4027</v>
      </c>
      <c r="B935" s="253"/>
      <c r="C935" s="266" t="s">
        <v>5285</v>
      </c>
      <c r="D935" s="211">
        <v>4</v>
      </c>
      <c r="E935" s="212" t="s">
        <v>5288</v>
      </c>
      <c r="F935" s="213" t="s">
        <v>86</v>
      </c>
      <c r="G935" s="279" t="s">
        <v>5695</v>
      </c>
      <c r="H935" s="282">
        <v>15.99</v>
      </c>
      <c r="I935" s="282">
        <v>18.510000000000002</v>
      </c>
      <c r="J935" s="282">
        <v>0.15</v>
      </c>
      <c r="K935" s="282">
        <v>0.18</v>
      </c>
      <c r="M935" s="283">
        <v>19.27</v>
      </c>
      <c r="N935" s="283">
        <v>22.3</v>
      </c>
      <c r="O935" s="283">
        <v>0.19</v>
      </c>
      <c r="P935" s="283">
        <v>0.22</v>
      </c>
    </row>
    <row r="936" spans="1:16" x14ac:dyDescent="0.3">
      <c r="A936" s="42" t="s">
        <v>4028</v>
      </c>
      <c r="B936" s="254"/>
      <c r="C936" s="266" t="s">
        <v>5285</v>
      </c>
      <c r="D936" s="211">
        <v>5</v>
      </c>
      <c r="E936" s="212" t="s">
        <v>5286</v>
      </c>
      <c r="F936" s="213" t="s">
        <v>86</v>
      </c>
      <c r="G936" s="279" t="s">
        <v>5695</v>
      </c>
      <c r="H936" s="282">
        <v>9.57</v>
      </c>
      <c r="I936" s="282">
        <v>11.07</v>
      </c>
      <c r="J936" s="282">
        <v>0.09</v>
      </c>
      <c r="K936" s="282">
        <v>0.1</v>
      </c>
      <c r="M936" s="283">
        <v>11.53</v>
      </c>
      <c r="N936" s="283">
        <v>13.34</v>
      </c>
      <c r="O936" s="283">
        <v>0.12</v>
      </c>
      <c r="P936" s="283">
        <v>0.13</v>
      </c>
    </row>
    <row r="937" spans="1:16" x14ac:dyDescent="0.3">
      <c r="A937" s="42" t="s">
        <v>4029</v>
      </c>
      <c r="B937" s="254"/>
      <c r="C937" s="380" t="s">
        <v>5290</v>
      </c>
      <c r="D937" s="387"/>
      <c r="E937" s="387"/>
      <c r="F937" s="387"/>
      <c r="G937" s="387"/>
      <c r="H937" s="406"/>
      <c r="I937" s="387"/>
      <c r="J937" s="293">
        <v>0.25</v>
      </c>
      <c r="K937" s="293">
        <v>0.28999999999999998</v>
      </c>
      <c r="O937" s="292">
        <v>0.31</v>
      </c>
      <c r="P937" s="292">
        <v>0.35</v>
      </c>
    </row>
    <row r="938" spans="1:16" x14ac:dyDescent="0.3">
      <c r="A938" s="42" t="s">
        <v>4030</v>
      </c>
      <c r="B938" s="254"/>
      <c r="C938" s="383" t="s">
        <v>5285</v>
      </c>
      <c r="D938" s="392">
        <v>2224</v>
      </c>
      <c r="E938" s="396" t="s">
        <v>5696</v>
      </c>
      <c r="F938" s="400" t="s">
        <v>5385</v>
      </c>
      <c r="G938" s="403" t="s">
        <v>5301</v>
      </c>
      <c r="H938" s="410">
        <v>16.66</v>
      </c>
      <c r="I938" s="414">
        <v>16.66</v>
      </c>
      <c r="J938" s="282">
        <v>16.66</v>
      </c>
      <c r="K938" s="282">
        <v>16.66</v>
      </c>
      <c r="M938" s="283">
        <v>20.079999999999998</v>
      </c>
      <c r="N938" s="283">
        <v>20.079999999999998</v>
      </c>
      <c r="O938" s="283">
        <v>20.079999999999998</v>
      </c>
      <c r="P938" s="283">
        <v>20.079999999999998</v>
      </c>
    </row>
    <row r="939" spans="1:16" x14ac:dyDescent="0.3">
      <c r="A939" s="42" t="s">
        <v>4031</v>
      </c>
      <c r="B939" s="254"/>
      <c r="C939" s="266" t="s">
        <v>5295</v>
      </c>
      <c r="D939" s="220">
        <v>7350</v>
      </c>
      <c r="E939" s="212" t="s">
        <v>5693</v>
      </c>
      <c r="F939" s="213" t="s">
        <v>5694</v>
      </c>
      <c r="G939" s="279" t="s">
        <v>5697</v>
      </c>
      <c r="H939" s="282">
        <v>34.729999999999997</v>
      </c>
      <c r="I939" s="282">
        <v>34.729999999999997</v>
      </c>
      <c r="J939" s="282">
        <v>0.14000000000000001</v>
      </c>
      <c r="K939" s="282">
        <v>0.14000000000000001</v>
      </c>
      <c r="M939" s="283">
        <v>41.84</v>
      </c>
      <c r="N939" s="283">
        <v>41.84</v>
      </c>
      <c r="O939" s="283">
        <v>0.17</v>
      </c>
      <c r="P939" s="283">
        <v>0.17</v>
      </c>
    </row>
    <row r="940" spans="1:16" x14ac:dyDescent="0.3">
      <c r="A940" s="42" t="s">
        <v>4032</v>
      </c>
      <c r="B940" s="254"/>
      <c r="C940" s="380" t="s">
        <v>5291</v>
      </c>
      <c r="D940" s="387"/>
      <c r="E940" s="387"/>
      <c r="F940" s="387"/>
      <c r="G940" s="387"/>
      <c r="H940" s="406"/>
      <c r="I940" s="387"/>
      <c r="J940" s="293">
        <v>16.8</v>
      </c>
      <c r="K940" s="293">
        <v>16.8</v>
      </c>
      <c r="O940" s="292">
        <v>20.25</v>
      </c>
      <c r="P940" s="292">
        <v>20.25</v>
      </c>
    </row>
    <row r="941" spans="1:16" x14ac:dyDescent="0.25">
      <c r="A941" s="42"/>
      <c r="B941" s="376"/>
      <c r="C941" s="384"/>
      <c r="D941" s="259"/>
      <c r="E941" s="259"/>
      <c r="F941" s="259"/>
      <c r="G941" s="259"/>
      <c r="H941" s="426"/>
      <c r="I941" s="427"/>
      <c r="J941" s="412"/>
      <c r="K941" s="394"/>
      <c r="L941" s="225"/>
    </row>
  </sheetData>
  <sortState ref="A11:P941">
    <sortCondition ref="A11:A941"/>
  </sortState>
  <mergeCells count="3">
    <mergeCell ref="B9:C9"/>
    <mergeCell ref="B10:K10"/>
    <mergeCell ref="M10:P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5122" r:id="rId4">
          <objectPr defaultSize="0" autoPict="0" r:id="rId5">
            <anchor moveWithCells="1" sizeWithCells="1">
              <from>
                <xdr:col>10</xdr:col>
                <xdr:colOff>411480</xdr:colOff>
                <xdr:row>0</xdr:row>
                <xdr:rowOff>83820</xdr:rowOff>
              </from>
              <to>
                <xdr:col>10</xdr:col>
                <xdr:colOff>822960</xdr:colOff>
                <xdr:row>0</xdr:row>
                <xdr:rowOff>662940</xdr:rowOff>
              </to>
            </anchor>
          </objectPr>
        </oleObject>
      </mc:Choice>
      <mc:Fallback>
        <oleObject progId="CorelDraw.Graphic.17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Resumo</vt:lpstr>
      <vt:lpstr>Planilha</vt:lpstr>
      <vt:lpstr>Somatório</vt:lpstr>
      <vt:lpstr>Cronograma</vt:lpstr>
      <vt:lpstr>Relatório</vt:lpstr>
      <vt:lpstr>Parcela Maior Relevância</vt:lpstr>
      <vt:lpstr>BDI</vt:lpstr>
      <vt:lpstr>CPU's</vt:lpstr>
      <vt:lpstr>BDI!Area_de_impressao</vt:lpstr>
      <vt:lpstr>'CPU''s'!Area_de_impressao</vt:lpstr>
      <vt:lpstr>Cronograma!Area_de_impressao</vt:lpstr>
      <vt:lpstr>Planilha!Area_de_impressao</vt:lpstr>
      <vt:lpstr>Resumo!Area_de_impressao</vt:lpstr>
      <vt:lpstr>Somatório!Area_de_impressao</vt:lpstr>
      <vt:lpstr>'CPU''s'!Titulos_de_impressao</vt:lpstr>
      <vt:lpstr>Cronograma!Titulos_de_impressao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2024-04-02T13:26:58Z</dcterms:modified>
</cp:coreProperties>
</file>